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ma\Desktop\лабы\"/>
    </mc:Choice>
  </mc:AlternateContent>
  <xr:revisionPtr revIDLastSave="0" documentId="13_ncr:1_{8AA82ACC-F3AD-49AC-AF90-78C41BACBE27}" xr6:coauthVersionLast="45" xr6:coauthVersionMax="45" xr10:uidLastSave="{00000000-0000-0000-0000-000000000000}"/>
  <bookViews>
    <workbookView minimized="1" xWindow="1080" yWindow="1080" windowWidth="21600" windowHeight="11385" xr2:uid="{00000000-000D-0000-FFFF-FFFF00000000}"/>
  </bookViews>
  <sheets>
    <sheet name="Учет товаров" sheetId="1" r:id="rId1"/>
  </sheets>
  <definedNames>
    <definedName name="_xlnm.Print_Area" localSheetId="0">'Учет товаров'!$A$1:$K$21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<sst xmlns="http://schemas.openxmlformats.org/spreadsheetml/2006/main" count="102" uniqueCount="49">
  <si>
    <t>№Товара</t>
  </si>
  <si>
    <t>Наименование</t>
  </si>
  <si>
    <t>Бренд</t>
  </si>
  <si>
    <t>Дата поставки</t>
  </si>
  <si>
    <t>Кол-во поступившего товара</t>
  </si>
  <si>
    <t>Кол-во проданного товара</t>
  </si>
  <si>
    <t>Остаток на складе</t>
  </si>
  <si>
    <t>Цена за 1ед. товара в рублях</t>
  </si>
  <si>
    <t>Цена за 1ед. товара в долларах</t>
  </si>
  <si>
    <t>Общая стоимость в рублях</t>
  </si>
  <si>
    <t>Общая стоимость в долларах</t>
  </si>
  <si>
    <t>Смартфон Poco X4 GT</t>
  </si>
  <si>
    <t>Poco</t>
  </si>
  <si>
    <t>Видеокарта Gigabyte GeForce RTX 2060 SUPER 8 ГБ</t>
  </si>
  <si>
    <t>Gigabyte</t>
  </si>
  <si>
    <t>Видеокарта MSI GeForce GTX 1660 SUPER 6 ГБ</t>
  </si>
  <si>
    <t>MSI</t>
  </si>
  <si>
    <t>Видеокарта MSI GeForce RTX 3050 8 ГБ</t>
  </si>
  <si>
    <t>Видеокарта AFOX Radeon RX 550 4 ГБ</t>
  </si>
  <si>
    <t>AFOX</t>
  </si>
  <si>
    <t>Windows 10 Pro BOX</t>
  </si>
  <si>
    <t>Microsoft</t>
  </si>
  <si>
    <t>Карта памяти SmartBuy Ultra Speed 32 ГБ</t>
  </si>
  <si>
    <t>SmartBuy</t>
  </si>
  <si>
    <t>Мышь беспроводная Xiaomi Mi Duаl Mоde Wireless Silent Edition</t>
  </si>
  <si>
    <t>Xiaomi</t>
  </si>
  <si>
    <t>Игровой стрим микрофон для компьютера Redragon Quasar 2 GM200</t>
  </si>
  <si>
    <t>Redragon</t>
  </si>
  <si>
    <t>Блок питания Accesstyle 600W12 600 Вт</t>
  </si>
  <si>
    <t>Accessryle</t>
  </si>
  <si>
    <t>Блок питания Thermaltake ToughPower Grand RGB Sync, 750W</t>
  </si>
  <si>
    <t>Thermaltake</t>
  </si>
  <si>
    <t>240 ГБ Внутренний SSD диск Kingston A400 2.5" SATA3</t>
  </si>
  <si>
    <t>Kingston</t>
  </si>
  <si>
    <t>Оперативная память 4 ГБ оперативной памяти DDR2 800 МГц</t>
  </si>
  <si>
    <t>Внешняя звуковая карта USB</t>
  </si>
  <si>
    <t>zQz</t>
  </si>
  <si>
    <t>Внешняя звуковая карта с USB BEHRINGER UM2 U-PHORIA</t>
  </si>
  <si>
    <t>BEHRINGER</t>
  </si>
  <si>
    <t>15.6" Ноутбук Echips Envy 15.6"</t>
  </si>
  <si>
    <t>Echips</t>
  </si>
  <si>
    <t>11.6" Ноутбук Digma 11 C422</t>
  </si>
  <si>
    <t>Digma</t>
  </si>
  <si>
    <t>15.6" Ноутбук Honor Magicbook X 15 BBR-WAI9</t>
  </si>
  <si>
    <t>Honor</t>
  </si>
  <si>
    <t>15.6" Ноутбук Acer Extensa</t>
  </si>
  <si>
    <t>Acer</t>
  </si>
  <si>
    <t>15.6" Ноутбук ASUS X515</t>
  </si>
  <si>
    <t>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</si>
</sst>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#,##0.00\ &quot;₽&quot;"/>
    <numFmt numFmtId="165" formatCode="[$$-409]#,##0.00"/>
    <numFmt numFmtId="166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0" borderId="1" xfId="2" applyFont="1" applyBorder="1" applyAlignment="1">
      <alignment vertical="center" wrapText="1"/>
    </xf>
    <xf numFmtId="0" fontId="3" fillId="0" borderId="1" xfId="2" applyFont="1" applyBorder="1"/>
    <xf numFmtId="164" fontId="0" fillId="0" borderId="1" xfId="0" applyNumberFormat="1" applyBorder="1"/>
    <xf numFmtId="165" fontId="0" fillId="0" borderId="1" xfId="1" applyNumberFormat="1" applyFont="1" applyBorder="1"/>
    <xf numFmtId="166" fontId="0" fillId="0" borderId="1" xfId="0" applyNumberFormat="1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2" applyFont="1" applyBorder="1"/>
    <xf numFmtId="0" fontId="0" fillId="0" borderId="8" xfId="0" applyBorder="1"/>
    <xf numFmtId="166" fontId="0" fillId="0" borderId="8" xfId="0" applyNumberFormat="1" applyBorder="1"/>
    <xf numFmtId="164" fontId="0" fillId="0" borderId="8" xfId="0" applyNumberFormat="1" applyBorder="1"/>
    <xf numFmtId="165" fontId="0" fillId="0" borderId="8" xfId="1" applyNumberFormat="1" applyFont="1" applyBorder="1"/>
    <xf numFmtId="165" fontId="0" fillId="0" borderId="9" xfId="0" applyNumberFormat="1" applyBorder="1"/>
    <xf numFmtId="0" fontId="0" fillId="0" borderId="1" xfId="0" applyBorder="1" applyAlignment="1">
      <alignment horizontal="center"/>
    </xf>
    <xf numFmtId="0" fontId="3" fillId="0" borderId="1" xfId="2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1" xfId="2" applyFont="1" applyBorder="1" applyAlignment="1">
      <alignment horizontal="center"/>
    </xf>
  </cellXfs>
  <cellStyles count="3">
    <cellStyle name="Гиперссылка" xfId="2" builtinId="8"/>
    <cellStyle name="Денежный" xfId="1" builtinId="4"/>
    <cellStyle name="Обычный" xfId="0" builtinId="0"/>
  </cellStyles>
  <dxfs count="15">
    <dxf>
      <numFmt numFmtId="165" formatCode="[$$-409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025591167529081"/>
          <c:y val="4.0422551894273163E-2"/>
          <c:w val="0.61479673243398703"/>
          <c:h val="0.71221693858314727"/>
        </c:manualLayout>
      </c:layout>
      <c:doughnutChart>
        <c:varyColors val="1"/>
        <c:ser>
          <c:idx val="1"/>
          <c:order val="1"/>
          <c:tx>
            <c:strRef>
              <c:f>'Учет товаров'!$U$1</c:f>
              <c:strCache>
                <c:ptCount val="1"/>
                <c:pt idx="0">
                  <c:v>Кол-во проданного товара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1F-4E5C-97EC-542C1893A4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1F-4E5C-97EC-542C1893A4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1F-4E5C-97EC-542C1893A4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1F-4E5C-97EC-542C1893A4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1F-4E5C-97EC-542C1893A4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1F-4E5C-97EC-542C1893A4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1F-4E5C-97EC-542C1893A4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1F-4E5C-97EC-542C1893A4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1F-4E5C-97EC-542C1893A4A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1F-4E5C-97EC-542C1893A4A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1F-4E5C-97EC-542C1893A4A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1F-4E5C-97EC-542C1893A4A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1F-4E5C-97EC-542C1893A4A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1F-4E5C-97EC-542C1893A4A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1F-4E5C-97EC-542C1893A4A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B1F-4E5C-97EC-542C1893A4A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1F-4E5C-97EC-542C1893A4A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B1F-4E5C-97EC-542C1893A4A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B1F-4E5C-97EC-542C1893A4A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B1F-4E5C-97EC-542C1893A4A0}"/>
              </c:ext>
            </c:extLst>
          </c:dPt>
          <c:cat>
            <c:multiLvlStrRef>
              <c:f>'Учет товаров'!$P$2:$S$21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товаров'!$U$2:$U$21</c:f>
              <c:numCache>
                <c:formatCode>General</c:formatCode>
                <c:ptCount val="20"/>
                <c:pt idx="0">
                  <c:v>2321</c:v>
                </c:pt>
                <c:pt idx="1">
                  <c:v>123</c:v>
                </c:pt>
                <c:pt idx="2">
                  <c:v>34454</c:v>
                </c:pt>
                <c:pt idx="3">
                  <c:v>6574</c:v>
                </c:pt>
                <c:pt idx="4">
                  <c:v>565</c:v>
                </c:pt>
                <c:pt idx="5">
                  <c:v>23455</c:v>
                </c:pt>
                <c:pt idx="6">
                  <c:v>4556</c:v>
                </c:pt>
                <c:pt idx="7">
                  <c:v>4325</c:v>
                </c:pt>
                <c:pt idx="8">
                  <c:v>6743</c:v>
                </c:pt>
                <c:pt idx="9">
                  <c:v>545</c:v>
                </c:pt>
                <c:pt idx="10">
                  <c:v>343</c:v>
                </c:pt>
                <c:pt idx="11">
                  <c:v>678</c:v>
                </c:pt>
                <c:pt idx="12">
                  <c:v>2345</c:v>
                </c:pt>
                <c:pt idx="13">
                  <c:v>1238</c:v>
                </c:pt>
                <c:pt idx="14">
                  <c:v>3452</c:v>
                </c:pt>
                <c:pt idx="15">
                  <c:v>8643</c:v>
                </c:pt>
                <c:pt idx="16">
                  <c:v>123</c:v>
                </c:pt>
                <c:pt idx="17">
                  <c:v>5346</c:v>
                </c:pt>
                <c:pt idx="18">
                  <c:v>2136</c:v>
                </c:pt>
                <c:pt idx="19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6-4F42-A590-C0F20D9E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'Учет товаров'!$T$1</c15:sqref>
                        </c15:formulaRef>
                      </c:ext>
                    </c:extLst>
                    <c:strCache>
                      <c:ptCount val="1"/>
                      <c:pt idx="0">
                        <c:v>Кол-во поступившего товара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6B1F-4E5C-97EC-542C1893A4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6B1F-4E5C-97EC-542C1893A4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6B1F-4E5C-97EC-542C1893A4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6B1F-4E5C-97EC-542C1893A4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6B1F-4E5C-97EC-542C1893A4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6B1F-4E5C-97EC-542C1893A4A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6B1F-4E5C-97EC-542C1893A4A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6B1F-4E5C-97EC-542C1893A4A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6B1F-4E5C-97EC-542C1893A4A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6B1F-4E5C-97EC-542C1893A4A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6B1F-4E5C-97EC-542C1893A4A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6B1F-4E5C-97EC-542C1893A4A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6B1F-4E5C-97EC-542C1893A4A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6B1F-4E5C-97EC-542C1893A4A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6B1F-4E5C-97EC-542C1893A4A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6B1F-4E5C-97EC-542C1893A4A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6B1F-4E5C-97EC-542C1893A4A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6B1F-4E5C-97EC-542C1893A4A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6B1F-4E5C-97EC-542C1893A4A0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6B1F-4E5C-97EC-542C1893A4A0}"/>
                    </c:ext>
                  </c:extLst>
                </c:dPt>
                <c:cat>
                  <c:multiLvlStrRef>
                    <c:extLst>
                      <c:ext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'Учет товаров'!$T$2:$T$21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5667</c:v>
                      </c:pt>
                      <c:pt idx="1">
                        <c:v>456</c:v>
                      </c:pt>
                      <c:pt idx="2">
                        <c:v>456456</c:v>
                      </c:pt>
                      <c:pt idx="3">
                        <c:v>7543</c:v>
                      </c:pt>
                      <c:pt idx="4">
                        <c:v>732</c:v>
                      </c:pt>
                      <c:pt idx="5">
                        <c:v>546787</c:v>
                      </c:pt>
                      <c:pt idx="6">
                        <c:v>24567</c:v>
                      </c:pt>
                      <c:pt idx="7">
                        <c:v>8481</c:v>
                      </c:pt>
                      <c:pt idx="8">
                        <c:v>23424</c:v>
                      </c:pt>
                      <c:pt idx="9">
                        <c:v>556</c:v>
                      </c:pt>
                      <c:pt idx="10">
                        <c:v>776</c:v>
                      </c:pt>
                      <c:pt idx="11">
                        <c:v>5632</c:v>
                      </c:pt>
                      <c:pt idx="12">
                        <c:v>43567</c:v>
                      </c:pt>
                      <c:pt idx="13">
                        <c:v>23456</c:v>
                      </c:pt>
                      <c:pt idx="14">
                        <c:v>6753</c:v>
                      </c:pt>
                      <c:pt idx="15">
                        <c:v>55677</c:v>
                      </c:pt>
                      <c:pt idx="16">
                        <c:v>434</c:v>
                      </c:pt>
                      <c:pt idx="17">
                        <c:v>6567</c:v>
                      </c:pt>
                      <c:pt idx="18">
                        <c:v>3452</c:v>
                      </c:pt>
                      <c:pt idx="19">
                        <c:v>5567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C6-4F42-A590-C0F20D9EB1C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товаров'!$V$1</c15:sqref>
                        </c15:formulaRef>
                      </c:ext>
                    </c:extLst>
                    <c:strCache>
                      <c:ptCount val="1"/>
                      <c:pt idx="0">
                        <c:v>Остаток на складе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6B1F-4E5C-97EC-542C1893A4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6B1F-4E5C-97EC-542C1893A4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6B1F-4E5C-97EC-542C1893A4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6B1F-4E5C-97EC-542C1893A4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6B1F-4E5C-97EC-542C1893A4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6B1F-4E5C-97EC-542C1893A4A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6B1F-4E5C-97EC-542C1893A4A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6B1F-4E5C-97EC-542C1893A4A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6B1F-4E5C-97EC-542C1893A4A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6B1F-4E5C-97EC-542C1893A4A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6B1F-4E5C-97EC-542C1893A4A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6B1F-4E5C-97EC-542C1893A4A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6B1F-4E5C-97EC-542C1893A4A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6B1F-4E5C-97EC-542C1893A4A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6B1F-4E5C-97EC-542C1893A4A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6B1F-4E5C-97EC-542C1893A4A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6B1F-4E5C-97EC-542C1893A4A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6B1F-4E5C-97EC-542C1893A4A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6B1F-4E5C-97EC-542C1893A4A0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6B1F-4E5C-97EC-542C1893A4A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товаров'!$V$2:$V$21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3346</c:v>
                      </c:pt>
                      <c:pt idx="1">
                        <c:v>333</c:v>
                      </c:pt>
                      <c:pt idx="2">
                        <c:v>422002</c:v>
                      </c:pt>
                      <c:pt idx="3">
                        <c:v>969</c:v>
                      </c:pt>
                      <c:pt idx="4">
                        <c:v>167</c:v>
                      </c:pt>
                      <c:pt idx="5">
                        <c:v>523332</c:v>
                      </c:pt>
                      <c:pt idx="6">
                        <c:v>20011</c:v>
                      </c:pt>
                      <c:pt idx="7">
                        <c:v>4156</c:v>
                      </c:pt>
                      <c:pt idx="8">
                        <c:v>16681</c:v>
                      </c:pt>
                      <c:pt idx="9">
                        <c:v>11</c:v>
                      </c:pt>
                      <c:pt idx="10">
                        <c:v>433</c:v>
                      </c:pt>
                      <c:pt idx="11">
                        <c:v>4954</c:v>
                      </c:pt>
                      <c:pt idx="12">
                        <c:v>41222</c:v>
                      </c:pt>
                      <c:pt idx="13">
                        <c:v>22218</c:v>
                      </c:pt>
                      <c:pt idx="14">
                        <c:v>3301</c:v>
                      </c:pt>
                      <c:pt idx="15">
                        <c:v>47034</c:v>
                      </c:pt>
                      <c:pt idx="16">
                        <c:v>311</c:v>
                      </c:pt>
                      <c:pt idx="17">
                        <c:v>921</c:v>
                      </c:pt>
                      <c:pt idx="18">
                        <c:v>1316</c:v>
                      </c:pt>
                      <c:pt idx="19">
                        <c:v>4821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C6-4F42-A590-C0F20D9EB1C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товаров'!$W$1</c15:sqref>
                        </c15:formulaRef>
                      </c:ext>
                    </c:extLst>
                    <c:strCache>
                      <c:ptCount val="1"/>
                      <c:pt idx="0">
                        <c:v>Цена за 1ед. товара в рублях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6B1F-4E5C-97EC-542C1893A4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6B1F-4E5C-97EC-542C1893A4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6B1F-4E5C-97EC-542C1893A4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6B1F-4E5C-97EC-542C1893A4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6B1F-4E5C-97EC-542C1893A4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6B1F-4E5C-97EC-542C1893A4A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6B1F-4E5C-97EC-542C1893A4A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6B1F-4E5C-97EC-542C1893A4A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6B1F-4E5C-97EC-542C1893A4A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6B1F-4E5C-97EC-542C1893A4A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6B1F-4E5C-97EC-542C1893A4A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6B1F-4E5C-97EC-542C1893A4A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6B1F-4E5C-97EC-542C1893A4A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6B1F-4E5C-97EC-542C1893A4A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6B1F-4E5C-97EC-542C1893A4A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6B1F-4E5C-97EC-542C1893A4A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6B1F-4E5C-97EC-542C1893A4A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6B1F-4E5C-97EC-542C1893A4A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6B1F-4E5C-97EC-542C1893A4A0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6B1F-4E5C-97EC-542C1893A4A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товаров'!$W$2:$W$21</c15:sqref>
                        </c15:formulaRef>
                      </c:ext>
                    </c:extLst>
                    <c:numCache>
                      <c:formatCode>#\ ##0.00\ "₽"</c:formatCode>
                      <c:ptCount val="20"/>
                      <c:pt idx="0">
                        <c:v>24999</c:v>
                      </c:pt>
                      <c:pt idx="1">
                        <c:v>45000</c:v>
                      </c:pt>
                      <c:pt idx="2">
                        <c:v>32000</c:v>
                      </c:pt>
                      <c:pt idx="3">
                        <c:v>39000</c:v>
                      </c:pt>
                      <c:pt idx="4">
                        <c:v>17000</c:v>
                      </c:pt>
                      <c:pt idx="5">
                        <c:v>3999</c:v>
                      </c:pt>
                      <c:pt idx="6">
                        <c:v>2499</c:v>
                      </c:pt>
                      <c:pt idx="7">
                        <c:v>3999</c:v>
                      </c:pt>
                      <c:pt idx="8">
                        <c:v>5569</c:v>
                      </c:pt>
                      <c:pt idx="9">
                        <c:v>4899</c:v>
                      </c:pt>
                      <c:pt idx="10">
                        <c:v>5499</c:v>
                      </c:pt>
                      <c:pt idx="11">
                        <c:v>3499</c:v>
                      </c:pt>
                      <c:pt idx="12">
                        <c:v>699</c:v>
                      </c:pt>
                      <c:pt idx="13">
                        <c:v>349</c:v>
                      </c:pt>
                      <c:pt idx="14">
                        <c:v>1299</c:v>
                      </c:pt>
                      <c:pt idx="15">
                        <c:v>95999</c:v>
                      </c:pt>
                      <c:pt idx="16">
                        <c:v>29999</c:v>
                      </c:pt>
                      <c:pt idx="17">
                        <c:v>38999</c:v>
                      </c:pt>
                      <c:pt idx="18">
                        <c:v>34599</c:v>
                      </c:pt>
                      <c:pt idx="19">
                        <c:v>42999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C6-4F42-A590-C0F20D9EB1C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товаров'!$X$1</c15:sqref>
                        </c15:formulaRef>
                      </c:ext>
                    </c:extLst>
                    <c:strCache>
                      <c:ptCount val="1"/>
                      <c:pt idx="0">
                        <c:v>Цена за 1ед. товара в долларах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6B1F-4E5C-97EC-542C1893A4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6B1F-4E5C-97EC-542C1893A4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6B1F-4E5C-97EC-542C1893A4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6B1F-4E5C-97EC-542C1893A4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6B1F-4E5C-97EC-542C1893A4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6B1F-4E5C-97EC-542C1893A4A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6B1F-4E5C-97EC-542C1893A4A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6B1F-4E5C-97EC-542C1893A4A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6B1F-4E5C-97EC-542C1893A4A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6B1F-4E5C-97EC-542C1893A4A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6B1F-4E5C-97EC-542C1893A4A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6B1F-4E5C-97EC-542C1893A4A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6B1F-4E5C-97EC-542C1893A4A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6B1F-4E5C-97EC-542C1893A4A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6B1F-4E5C-97EC-542C1893A4A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6B1F-4E5C-97EC-542C1893A4A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6B1F-4E5C-97EC-542C1893A4A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6B1F-4E5C-97EC-542C1893A4A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6B1F-4E5C-97EC-542C1893A4A0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6B1F-4E5C-97EC-542C1893A4A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товаров'!$X$2:$X$21</c15:sqref>
                        </c15:formulaRef>
                      </c:ext>
                    </c:extLst>
                    <c:numCache>
                      <c:formatCode>[$$-409]#\ ##0.00</c:formatCode>
                      <c:ptCount val="20"/>
                      <c:pt idx="0">
                        <c:v>416.65</c:v>
                      </c:pt>
                      <c:pt idx="1">
                        <c:v>750</c:v>
                      </c:pt>
                      <c:pt idx="2">
                        <c:v>533.33000000000004</c:v>
                      </c:pt>
                      <c:pt idx="3">
                        <c:v>650</c:v>
                      </c:pt>
                      <c:pt idx="4">
                        <c:v>283.33</c:v>
                      </c:pt>
                      <c:pt idx="5">
                        <c:v>66.650000000000006</c:v>
                      </c:pt>
                      <c:pt idx="6">
                        <c:v>41.65</c:v>
                      </c:pt>
                      <c:pt idx="7">
                        <c:v>66.650000000000006</c:v>
                      </c:pt>
                      <c:pt idx="8">
                        <c:v>92.81</c:v>
                      </c:pt>
                      <c:pt idx="9">
                        <c:v>81.650000000000006</c:v>
                      </c:pt>
                      <c:pt idx="10">
                        <c:v>91.65</c:v>
                      </c:pt>
                      <c:pt idx="11">
                        <c:v>58.32</c:v>
                      </c:pt>
                      <c:pt idx="12">
                        <c:v>11.65</c:v>
                      </c:pt>
                      <c:pt idx="13">
                        <c:v>5.82</c:v>
                      </c:pt>
                      <c:pt idx="14">
                        <c:v>21.65</c:v>
                      </c:pt>
                      <c:pt idx="15">
                        <c:v>1599.98</c:v>
                      </c:pt>
                      <c:pt idx="16">
                        <c:v>499.98</c:v>
                      </c:pt>
                      <c:pt idx="17">
                        <c:v>649.98</c:v>
                      </c:pt>
                      <c:pt idx="18">
                        <c:v>593.32000000000005</c:v>
                      </c:pt>
                      <c:pt idx="19">
                        <c:v>716.65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C6-4F42-A590-C0F20D9EB1C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товаров'!$Y$1</c15:sqref>
                        </c15:formulaRef>
                      </c:ext>
                    </c:extLst>
                    <c:strCache>
                      <c:ptCount val="1"/>
                      <c:pt idx="0">
                        <c:v>Общая стоимость в рублях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6B1F-4E5C-97EC-542C1893A4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6B1F-4E5C-97EC-542C1893A4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6B1F-4E5C-97EC-542C1893A4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6B1F-4E5C-97EC-542C1893A4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6B1F-4E5C-97EC-542C1893A4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6B1F-4E5C-97EC-542C1893A4A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6B1F-4E5C-97EC-542C1893A4A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6B1F-4E5C-97EC-542C1893A4A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6B1F-4E5C-97EC-542C1893A4A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6B1F-4E5C-97EC-542C1893A4A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6B1F-4E5C-97EC-542C1893A4A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6B1F-4E5C-97EC-542C1893A4A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6B1F-4E5C-97EC-542C1893A4A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6B1F-4E5C-97EC-542C1893A4A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6B1F-4E5C-97EC-542C1893A4A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6B1F-4E5C-97EC-542C1893A4A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6B1F-4E5C-97EC-542C1893A4A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6B1F-4E5C-97EC-542C1893A4A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6B1F-4E5C-97EC-542C1893A4A0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6B1F-4E5C-97EC-542C1893A4A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товаров'!$Y$2:$Y$21</c15:sqref>
                        </c15:formulaRef>
                      </c:ext>
                    </c:extLst>
                    <c:numCache>
                      <c:formatCode>#\ ##0.00\ "₽"</c:formatCode>
                      <c:ptCount val="20"/>
                      <c:pt idx="0">
                        <c:v>141669333</c:v>
                      </c:pt>
                      <c:pt idx="1">
                        <c:v>20520000</c:v>
                      </c:pt>
                      <c:pt idx="2">
                        <c:v>14606600000</c:v>
                      </c:pt>
                      <c:pt idx="3">
                        <c:v>294177000</c:v>
                      </c:pt>
                      <c:pt idx="4">
                        <c:v>12444000</c:v>
                      </c:pt>
                      <c:pt idx="5">
                        <c:v>2186601000</c:v>
                      </c:pt>
                      <c:pt idx="6">
                        <c:v>61392933</c:v>
                      </c:pt>
                      <c:pt idx="7">
                        <c:v>33915519</c:v>
                      </c:pt>
                      <c:pt idx="8">
                        <c:v>130448256</c:v>
                      </c:pt>
                      <c:pt idx="9">
                        <c:v>2723844</c:v>
                      </c:pt>
                      <c:pt idx="10">
                        <c:v>4267224</c:v>
                      </c:pt>
                      <c:pt idx="11">
                        <c:v>19706368</c:v>
                      </c:pt>
                      <c:pt idx="12">
                        <c:v>30453333</c:v>
                      </c:pt>
                      <c:pt idx="13">
                        <c:v>8186144</c:v>
                      </c:pt>
                      <c:pt idx="14">
                        <c:v>8772147</c:v>
                      </c:pt>
                      <c:pt idx="15">
                        <c:v>5344936000</c:v>
                      </c:pt>
                      <c:pt idx="16">
                        <c:v>13019566</c:v>
                      </c:pt>
                      <c:pt idx="17">
                        <c:v>256106433</c:v>
                      </c:pt>
                      <c:pt idx="18">
                        <c:v>119435748</c:v>
                      </c:pt>
                      <c:pt idx="19">
                        <c:v>239375433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C6-4F42-A590-C0F20D9EB1C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товаров'!$Z$1</c15:sqref>
                        </c15:formulaRef>
                      </c:ext>
                    </c:extLst>
                    <c:strCache>
                      <c:ptCount val="1"/>
                      <c:pt idx="0">
                        <c:v>Общая стоимость в долларах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6B1F-4E5C-97EC-542C1893A4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6B1F-4E5C-97EC-542C1893A4A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6B1F-4E5C-97EC-542C1893A4A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6B1F-4E5C-97EC-542C1893A4A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6B1F-4E5C-97EC-542C1893A4A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6B1F-4E5C-97EC-542C1893A4A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6B1F-4E5C-97EC-542C1893A4A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6B1F-4E5C-97EC-542C1893A4A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6B1F-4E5C-97EC-542C1893A4A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6B1F-4E5C-97EC-542C1893A4A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6B1F-4E5C-97EC-542C1893A4A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6B1F-4E5C-97EC-542C1893A4A0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6B1F-4E5C-97EC-542C1893A4A0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6B1F-4E5C-97EC-542C1893A4A0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6B1F-4E5C-97EC-542C1893A4A0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6B1F-4E5C-97EC-542C1893A4A0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6B1F-4E5C-97EC-542C1893A4A0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6B1F-4E5C-97EC-542C1893A4A0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6B1F-4E5C-97EC-542C1893A4A0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6B1F-4E5C-97EC-542C1893A4A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товаров'!$Z$2:$Z$21</c15:sqref>
                        </c15:formulaRef>
                      </c:ext>
                    </c:extLst>
                    <c:numCache>
                      <c:formatCode>[$$-409]#\ ##0.00</c:formatCode>
                      <c:ptCount val="20"/>
                      <c:pt idx="0">
                        <c:v>2357472</c:v>
                      </c:pt>
                      <c:pt idx="1">
                        <c:v>20520000</c:v>
                      </c:pt>
                      <c:pt idx="2">
                        <c:v>243291048</c:v>
                      </c:pt>
                      <c:pt idx="3">
                        <c:v>4902950</c:v>
                      </c:pt>
                      <c:pt idx="4">
                        <c:v>207156</c:v>
                      </c:pt>
                      <c:pt idx="5">
                        <c:v>36087942</c:v>
                      </c:pt>
                      <c:pt idx="6">
                        <c:v>1007247</c:v>
                      </c:pt>
                      <c:pt idx="7">
                        <c:v>559746</c:v>
                      </c:pt>
                      <c:pt idx="8">
                        <c:v>2155008</c:v>
                      </c:pt>
                      <c:pt idx="9">
                        <c:v>45036</c:v>
                      </c:pt>
                      <c:pt idx="10">
                        <c:v>70616</c:v>
                      </c:pt>
                      <c:pt idx="11">
                        <c:v>326656</c:v>
                      </c:pt>
                      <c:pt idx="12">
                        <c:v>476237</c:v>
                      </c:pt>
                      <c:pt idx="13">
                        <c:v>136513</c:v>
                      </c:pt>
                      <c:pt idx="14">
                        <c:v>141372</c:v>
                      </c:pt>
                      <c:pt idx="15">
                        <c:v>89021523</c:v>
                      </c:pt>
                      <c:pt idx="16">
                        <c:v>216566</c:v>
                      </c:pt>
                      <c:pt idx="17">
                        <c:v>4261983</c:v>
                      </c:pt>
                      <c:pt idx="18">
                        <c:v>2047036</c:v>
                      </c:pt>
                      <c:pt idx="19">
                        <c:v>3985972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C6-4F42-A590-C0F20D9EB1C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7854220166824911"/>
          <c:y val="3.2637401716909473E-2"/>
          <c:w val="0.46146149953376536"/>
          <c:h val="0.71207648289625325"/>
        </c:manualLayout>
      </c:layout>
      <c:doughnutChart>
        <c:varyColors val="1"/>
        <c:ser>
          <c:idx val="3"/>
          <c:order val="3"/>
          <c:tx>
            <c:strRef>
              <c:f>'Учет товаров'!$W$1</c:f>
              <c:strCache>
                <c:ptCount val="1"/>
                <c:pt idx="0">
                  <c:v>Цена за 1ед. товара в рублях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64-4991-8900-4FDD579FB7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64-4991-8900-4FDD579FB7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64-4991-8900-4FDD579FB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64-4991-8900-4FDD579FB7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64-4991-8900-4FDD579FB7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64-4991-8900-4FDD579FB7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B64-4991-8900-4FDD579FB7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B64-4991-8900-4FDD579FB7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B64-4991-8900-4FDD579FB7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B64-4991-8900-4FDD579FB7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B64-4991-8900-4FDD579FB7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B64-4991-8900-4FDD579FB7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B64-4991-8900-4FDD579FB7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B64-4991-8900-4FDD579FB7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B64-4991-8900-4FDD579FB7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B64-4991-8900-4FDD579FB7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B64-4991-8900-4FDD579FB7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B64-4991-8900-4FDD579FB7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B64-4991-8900-4FDD579FB7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B64-4991-8900-4FDD579FB7A5}"/>
              </c:ext>
            </c:extLst>
          </c:dPt>
          <c:cat>
            <c:multiLvlStrRef>
              <c:f>'Учет товаров'!$P$2:$S$21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товаров'!$W$2:$W$21</c:f>
              <c:numCache>
                <c:formatCode>#\ ##0.00\ "₽"</c:formatCode>
                <c:ptCount val="20"/>
                <c:pt idx="0">
                  <c:v>24999</c:v>
                </c:pt>
                <c:pt idx="1">
                  <c:v>45000</c:v>
                </c:pt>
                <c:pt idx="2">
                  <c:v>32000</c:v>
                </c:pt>
                <c:pt idx="3">
                  <c:v>39000</c:v>
                </c:pt>
                <c:pt idx="4">
                  <c:v>17000</c:v>
                </c:pt>
                <c:pt idx="5">
                  <c:v>3999</c:v>
                </c:pt>
                <c:pt idx="6">
                  <c:v>2499</c:v>
                </c:pt>
                <c:pt idx="7">
                  <c:v>3999</c:v>
                </c:pt>
                <c:pt idx="8">
                  <c:v>5569</c:v>
                </c:pt>
                <c:pt idx="9">
                  <c:v>4899</c:v>
                </c:pt>
                <c:pt idx="10">
                  <c:v>5499</c:v>
                </c:pt>
                <c:pt idx="11">
                  <c:v>3499</c:v>
                </c:pt>
                <c:pt idx="12">
                  <c:v>699</c:v>
                </c:pt>
                <c:pt idx="13">
                  <c:v>349</c:v>
                </c:pt>
                <c:pt idx="14">
                  <c:v>1299</c:v>
                </c:pt>
                <c:pt idx="15">
                  <c:v>95999</c:v>
                </c:pt>
                <c:pt idx="16">
                  <c:v>29999</c:v>
                </c:pt>
                <c:pt idx="17">
                  <c:v>38999</c:v>
                </c:pt>
                <c:pt idx="18">
                  <c:v>34599</c:v>
                </c:pt>
                <c:pt idx="19">
                  <c:v>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1-44DB-AF00-FBBD7746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'Учет товаров'!$T$1</c15:sqref>
                        </c15:formulaRef>
                      </c:ext>
                    </c:extLst>
                    <c:strCache>
                      <c:ptCount val="1"/>
                      <c:pt idx="0">
                        <c:v>Кол-во поступившего товара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5B64-4991-8900-4FDD579FB7A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5B64-4991-8900-4FDD579FB7A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5B64-4991-8900-4FDD579FB7A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5B64-4991-8900-4FDD579FB7A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5B64-4991-8900-4FDD579FB7A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5B64-4991-8900-4FDD579FB7A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5B64-4991-8900-4FDD579FB7A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5B64-4991-8900-4FDD579FB7A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5B64-4991-8900-4FDD579FB7A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5B64-4991-8900-4FDD579FB7A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5B64-4991-8900-4FDD579FB7A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5B64-4991-8900-4FDD579FB7A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5B64-4991-8900-4FDD579FB7A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5B64-4991-8900-4FDD579FB7A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5B64-4991-8900-4FDD579FB7A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5B64-4991-8900-4FDD579FB7A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5B64-4991-8900-4FDD579FB7A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5B64-4991-8900-4FDD579FB7A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5B64-4991-8900-4FDD579FB7A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5B64-4991-8900-4FDD579FB7A5}"/>
                    </c:ext>
                  </c:extLst>
                </c:dPt>
                <c:cat>
                  <c:multiLvlStrRef>
                    <c:extLst>
                      <c:ext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'Учет товаров'!$T$2:$T$21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5667</c:v>
                      </c:pt>
                      <c:pt idx="1">
                        <c:v>456</c:v>
                      </c:pt>
                      <c:pt idx="2">
                        <c:v>456456</c:v>
                      </c:pt>
                      <c:pt idx="3">
                        <c:v>7543</c:v>
                      </c:pt>
                      <c:pt idx="4">
                        <c:v>732</c:v>
                      </c:pt>
                      <c:pt idx="5">
                        <c:v>546787</c:v>
                      </c:pt>
                      <c:pt idx="6">
                        <c:v>24567</c:v>
                      </c:pt>
                      <c:pt idx="7">
                        <c:v>8481</c:v>
                      </c:pt>
                      <c:pt idx="8">
                        <c:v>23424</c:v>
                      </c:pt>
                      <c:pt idx="9">
                        <c:v>556</c:v>
                      </c:pt>
                      <c:pt idx="10">
                        <c:v>776</c:v>
                      </c:pt>
                      <c:pt idx="11">
                        <c:v>5632</c:v>
                      </c:pt>
                      <c:pt idx="12">
                        <c:v>43567</c:v>
                      </c:pt>
                      <c:pt idx="13">
                        <c:v>23456</c:v>
                      </c:pt>
                      <c:pt idx="14">
                        <c:v>6753</c:v>
                      </c:pt>
                      <c:pt idx="15">
                        <c:v>55677</c:v>
                      </c:pt>
                      <c:pt idx="16">
                        <c:v>434</c:v>
                      </c:pt>
                      <c:pt idx="17">
                        <c:v>6567</c:v>
                      </c:pt>
                      <c:pt idx="18">
                        <c:v>3452</c:v>
                      </c:pt>
                      <c:pt idx="19">
                        <c:v>5567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D1-44DB-AF00-FBBD7746846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товаров'!$U$1</c15:sqref>
                        </c15:formulaRef>
                      </c:ext>
                    </c:extLst>
                    <c:strCache>
                      <c:ptCount val="1"/>
                      <c:pt idx="0">
                        <c:v>Кол-во проданного товара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5B64-4991-8900-4FDD579FB7A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5B64-4991-8900-4FDD579FB7A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5B64-4991-8900-4FDD579FB7A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5B64-4991-8900-4FDD579FB7A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5B64-4991-8900-4FDD579FB7A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5B64-4991-8900-4FDD579FB7A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5B64-4991-8900-4FDD579FB7A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5B64-4991-8900-4FDD579FB7A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5B64-4991-8900-4FDD579FB7A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5B64-4991-8900-4FDD579FB7A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5B64-4991-8900-4FDD579FB7A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5B64-4991-8900-4FDD579FB7A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5B64-4991-8900-4FDD579FB7A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5B64-4991-8900-4FDD579FB7A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5B64-4991-8900-4FDD579FB7A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5B64-4991-8900-4FDD579FB7A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5B64-4991-8900-4FDD579FB7A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5B64-4991-8900-4FDD579FB7A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5B64-4991-8900-4FDD579FB7A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5B64-4991-8900-4FDD579FB7A5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товаров'!$U$2:$U$21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2321</c:v>
                      </c:pt>
                      <c:pt idx="1">
                        <c:v>123</c:v>
                      </c:pt>
                      <c:pt idx="2">
                        <c:v>34454</c:v>
                      </c:pt>
                      <c:pt idx="3">
                        <c:v>6574</c:v>
                      </c:pt>
                      <c:pt idx="4">
                        <c:v>565</c:v>
                      </c:pt>
                      <c:pt idx="5">
                        <c:v>23455</c:v>
                      </c:pt>
                      <c:pt idx="6">
                        <c:v>4556</c:v>
                      </c:pt>
                      <c:pt idx="7">
                        <c:v>4325</c:v>
                      </c:pt>
                      <c:pt idx="8">
                        <c:v>6743</c:v>
                      </c:pt>
                      <c:pt idx="9">
                        <c:v>545</c:v>
                      </c:pt>
                      <c:pt idx="10">
                        <c:v>343</c:v>
                      </c:pt>
                      <c:pt idx="11">
                        <c:v>678</c:v>
                      </c:pt>
                      <c:pt idx="12">
                        <c:v>2345</c:v>
                      </c:pt>
                      <c:pt idx="13">
                        <c:v>1238</c:v>
                      </c:pt>
                      <c:pt idx="14">
                        <c:v>3452</c:v>
                      </c:pt>
                      <c:pt idx="15">
                        <c:v>8643</c:v>
                      </c:pt>
                      <c:pt idx="16">
                        <c:v>123</c:v>
                      </c:pt>
                      <c:pt idx="17">
                        <c:v>5346</c:v>
                      </c:pt>
                      <c:pt idx="18">
                        <c:v>2136</c:v>
                      </c:pt>
                      <c:pt idx="19">
                        <c:v>746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D1-44DB-AF00-FBBD7746846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товаров'!$V$1</c15:sqref>
                        </c15:formulaRef>
                      </c:ext>
                    </c:extLst>
                    <c:strCache>
                      <c:ptCount val="1"/>
                      <c:pt idx="0">
                        <c:v>Остаток на складе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5B64-4991-8900-4FDD579FB7A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5B64-4991-8900-4FDD579FB7A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5B64-4991-8900-4FDD579FB7A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5B64-4991-8900-4FDD579FB7A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5B64-4991-8900-4FDD579FB7A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5B64-4991-8900-4FDD579FB7A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5B64-4991-8900-4FDD579FB7A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5B64-4991-8900-4FDD579FB7A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5B64-4991-8900-4FDD579FB7A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5B64-4991-8900-4FDD579FB7A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5B64-4991-8900-4FDD579FB7A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5B64-4991-8900-4FDD579FB7A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5B64-4991-8900-4FDD579FB7A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5B64-4991-8900-4FDD579FB7A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5B64-4991-8900-4FDD579FB7A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5B64-4991-8900-4FDD579FB7A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5B64-4991-8900-4FDD579FB7A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5B64-4991-8900-4FDD579FB7A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5B64-4991-8900-4FDD579FB7A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5B64-4991-8900-4FDD579FB7A5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товаров'!$V$2:$V$21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3346</c:v>
                      </c:pt>
                      <c:pt idx="1">
                        <c:v>333</c:v>
                      </c:pt>
                      <c:pt idx="2">
                        <c:v>422002</c:v>
                      </c:pt>
                      <c:pt idx="3">
                        <c:v>969</c:v>
                      </c:pt>
                      <c:pt idx="4">
                        <c:v>167</c:v>
                      </c:pt>
                      <c:pt idx="5">
                        <c:v>523332</c:v>
                      </c:pt>
                      <c:pt idx="6">
                        <c:v>20011</c:v>
                      </c:pt>
                      <c:pt idx="7">
                        <c:v>4156</c:v>
                      </c:pt>
                      <c:pt idx="8">
                        <c:v>16681</c:v>
                      </c:pt>
                      <c:pt idx="9">
                        <c:v>11</c:v>
                      </c:pt>
                      <c:pt idx="10">
                        <c:v>433</c:v>
                      </c:pt>
                      <c:pt idx="11">
                        <c:v>4954</c:v>
                      </c:pt>
                      <c:pt idx="12">
                        <c:v>41222</c:v>
                      </c:pt>
                      <c:pt idx="13">
                        <c:v>22218</c:v>
                      </c:pt>
                      <c:pt idx="14">
                        <c:v>3301</c:v>
                      </c:pt>
                      <c:pt idx="15">
                        <c:v>47034</c:v>
                      </c:pt>
                      <c:pt idx="16">
                        <c:v>311</c:v>
                      </c:pt>
                      <c:pt idx="17">
                        <c:v>921</c:v>
                      </c:pt>
                      <c:pt idx="18">
                        <c:v>1316</c:v>
                      </c:pt>
                      <c:pt idx="19">
                        <c:v>4821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D1-44DB-AF00-FBBD7746846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товаров'!$X$1</c15:sqref>
                        </c15:formulaRef>
                      </c:ext>
                    </c:extLst>
                    <c:strCache>
                      <c:ptCount val="1"/>
                      <c:pt idx="0">
                        <c:v>Цена за 1ед. товара в долларах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5B64-4991-8900-4FDD579FB7A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5B64-4991-8900-4FDD579FB7A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5B64-4991-8900-4FDD579FB7A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5B64-4991-8900-4FDD579FB7A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5B64-4991-8900-4FDD579FB7A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5B64-4991-8900-4FDD579FB7A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5B64-4991-8900-4FDD579FB7A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5B64-4991-8900-4FDD579FB7A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5B64-4991-8900-4FDD579FB7A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5B64-4991-8900-4FDD579FB7A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5B64-4991-8900-4FDD579FB7A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5B64-4991-8900-4FDD579FB7A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5B64-4991-8900-4FDD579FB7A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5B64-4991-8900-4FDD579FB7A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5B64-4991-8900-4FDD579FB7A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5B64-4991-8900-4FDD579FB7A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5B64-4991-8900-4FDD579FB7A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5B64-4991-8900-4FDD579FB7A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5B64-4991-8900-4FDD579FB7A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5B64-4991-8900-4FDD579FB7A5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товаров'!$X$2:$X$21</c15:sqref>
                        </c15:formulaRef>
                      </c:ext>
                    </c:extLst>
                    <c:numCache>
                      <c:formatCode>[$$-409]#\ ##0.00</c:formatCode>
                      <c:ptCount val="20"/>
                      <c:pt idx="0">
                        <c:v>416.65</c:v>
                      </c:pt>
                      <c:pt idx="1">
                        <c:v>750</c:v>
                      </c:pt>
                      <c:pt idx="2">
                        <c:v>533.33000000000004</c:v>
                      </c:pt>
                      <c:pt idx="3">
                        <c:v>650</c:v>
                      </c:pt>
                      <c:pt idx="4">
                        <c:v>283.33</c:v>
                      </c:pt>
                      <c:pt idx="5">
                        <c:v>66.650000000000006</c:v>
                      </c:pt>
                      <c:pt idx="6">
                        <c:v>41.65</c:v>
                      </c:pt>
                      <c:pt idx="7">
                        <c:v>66.650000000000006</c:v>
                      </c:pt>
                      <c:pt idx="8">
                        <c:v>92.81</c:v>
                      </c:pt>
                      <c:pt idx="9">
                        <c:v>81.650000000000006</c:v>
                      </c:pt>
                      <c:pt idx="10">
                        <c:v>91.65</c:v>
                      </c:pt>
                      <c:pt idx="11">
                        <c:v>58.32</c:v>
                      </c:pt>
                      <c:pt idx="12">
                        <c:v>11.65</c:v>
                      </c:pt>
                      <c:pt idx="13">
                        <c:v>5.82</c:v>
                      </c:pt>
                      <c:pt idx="14">
                        <c:v>21.65</c:v>
                      </c:pt>
                      <c:pt idx="15">
                        <c:v>1599.98</c:v>
                      </c:pt>
                      <c:pt idx="16">
                        <c:v>499.98</c:v>
                      </c:pt>
                      <c:pt idx="17">
                        <c:v>649.98</c:v>
                      </c:pt>
                      <c:pt idx="18">
                        <c:v>593.32000000000005</c:v>
                      </c:pt>
                      <c:pt idx="19">
                        <c:v>716.65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D1-44DB-AF00-FBBD77468460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товаров'!$Y$1</c15:sqref>
                        </c15:formulaRef>
                      </c:ext>
                    </c:extLst>
                    <c:strCache>
                      <c:ptCount val="1"/>
                      <c:pt idx="0">
                        <c:v>Общая стоимость в рублях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5B64-4991-8900-4FDD579FB7A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5B64-4991-8900-4FDD579FB7A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5B64-4991-8900-4FDD579FB7A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5B64-4991-8900-4FDD579FB7A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5B64-4991-8900-4FDD579FB7A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5B64-4991-8900-4FDD579FB7A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5B64-4991-8900-4FDD579FB7A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5B64-4991-8900-4FDD579FB7A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5B64-4991-8900-4FDD579FB7A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5B64-4991-8900-4FDD579FB7A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5B64-4991-8900-4FDD579FB7A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5B64-4991-8900-4FDD579FB7A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5B64-4991-8900-4FDD579FB7A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5B64-4991-8900-4FDD579FB7A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5B64-4991-8900-4FDD579FB7A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5B64-4991-8900-4FDD579FB7A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5B64-4991-8900-4FDD579FB7A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5B64-4991-8900-4FDD579FB7A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5B64-4991-8900-4FDD579FB7A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5B64-4991-8900-4FDD579FB7A5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товаров'!$Y$2:$Y$21</c15:sqref>
                        </c15:formulaRef>
                      </c:ext>
                    </c:extLst>
                    <c:numCache>
                      <c:formatCode>#\ ##0.00\ "₽"</c:formatCode>
                      <c:ptCount val="20"/>
                      <c:pt idx="0">
                        <c:v>141669333</c:v>
                      </c:pt>
                      <c:pt idx="1">
                        <c:v>20520000</c:v>
                      </c:pt>
                      <c:pt idx="2">
                        <c:v>14606600000</c:v>
                      </c:pt>
                      <c:pt idx="3">
                        <c:v>294177000</c:v>
                      </c:pt>
                      <c:pt idx="4">
                        <c:v>12444000</c:v>
                      </c:pt>
                      <c:pt idx="5">
                        <c:v>2186601000</c:v>
                      </c:pt>
                      <c:pt idx="6">
                        <c:v>61392933</c:v>
                      </c:pt>
                      <c:pt idx="7">
                        <c:v>33915519</c:v>
                      </c:pt>
                      <c:pt idx="8">
                        <c:v>130448256</c:v>
                      </c:pt>
                      <c:pt idx="9">
                        <c:v>2723844</c:v>
                      </c:pt>
                      <c:pt idx="10">
                        <c:v>4267224</c:v>
                      </c:pt>
                      <c:pt idx="11">
                        <c:v>19706368</c:v>
                      </c:pt>
                      <c:pt idx="12">
                        <c:v>30453333</c:v>
                      </c:pt>
                      <c:pt idx="13">
                        <c:v>8186144</c:v>
                      </c:pt>
                      <c:pt idx="14">
                        <c:v>8772147</c:v>
                      </c:pt>
                      <c:pt idx="15">
                        <c:v>5344936000</c:v>
                      </c:pt>
                      <c:pt idx="16">
                        <c:v>13019566</c:v>
                      </c:pt>
                      <c:pt idx="17">
                        <c:v>256106433</c:v>
                      </c:pt>
                      <c:pt idx="18">
                        <c:v>119435748</c:v>
                      </c:pt>
                      <c:pt idx="19">
                        <c:v>239375433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D1-44DB-AF00-FBBD77468460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товаров'!$Z$1</c15:sqref>
                        </c15:formulaRef>
                      </c:ext>
                    </c:extLst>
                    <c:strCache>
                      <c:ptCount val="1"/>
                      <c:pt idx="0">
                        <c:v>Общая стоимость в долларах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5B64-4991-8900-4FDD579FB7A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5B64-4991-8900-4FDD579FB7A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5B64-4991-8900-4FDD579FB7A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5B64-4991-8900-4FDD579FB7A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5B64-4991-8900-4FDD579FB7A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5B64-4991-8900-4FDD579FB7A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5B64-4991-8900-4FDD579FB7A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5B64-4991-8900-4FDD579FB7A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5B64-4991-8900-4FDD579FB7A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5B64-4991-8900-4FDD579FB7A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5B64-4991-8900-4FDD579FB7A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5B64-4991-8900-4FDD579FB7A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5B64-4991-8900-4FDD579FB7A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5B64-4991-8900-4FDD579FB7A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5B64-4991-8900-4FDD579FB7A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5B64-4991-8900-4FDD579FB7A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5B64-4991-8900-4FDD579FB7A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5B64-4991-8900-4FDD579FB7A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5B64-4991-8900-4FDD579FB7A5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5B64-4991-8900-4FDD579FB7A5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товаров'!$P$2:$S$21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22 марта 2020 г.</c:v>
                        </c:pt>
                        <c:pt idx="1">
                          <c:v>16 февраля 2021 г.</c:v>
                        </c:pt>
                        <c:pt idx="2">
                          <c:v>28 июня 2020 г.</c:v>
                        </c:pt>
                        <c:pt idx="3">
                          <c:v>31 июля 2022 г.</c:v>
                        </c:pt>
                        <c:pt idx="4">
                          <c:v>17 января 2019 г.</c:v>
                        </c:pt>
                        <c:pt idx="5">
                          <c:v>3 мая 2016 г.</c:v>
                        </c:pt>
                        <c:pt idx="6">
                          <c:v>8 сентября 2018 г.</c:v>
                        </c:pt>
                        <c:pt idx="7">
                          <c:v>25 октября 2021 г.</c:v>
                        </c:pt>
                        <c:pt idx="8">
                          <c:v>19 апреля 2021 г.</c:v>
                        </c:pt>
                        <c:pt idx="9">
                          <c:v>11 ноября 2011 г.</c:v>
                        </c:pt>
                        <c:pt idx="10">
                          <c:v>12 декабря 2021 г.</c:v>
                        </c:pt>
                        <c:pt idx="11">
                          <c:v>22 декабря 2022 г.</c:v>
                        </c:pt>
                        <c:pt idx="12">
                          <c:v>31 октября 2021 г.</c:v>
                        </c:pt>
                        <c:pt idx="13">
                          <c:v>26 июня 2019 г.</c:v>
                        </c:pt>
                        <c:pt idx="14">
                          <c:v>14 апреля 2018 г.</c:v>
                        </c:pt>
                        <c:pt idx="15">
                          <c:v>12 марта 2020 г.</c:v>
                        </c:pt>
                        <c:pt idx="16">
                          <c:v>8 августа 2018 г.</c:v>
                        </c:pt>
                        <c:pt idx="17">
                          <c:v>29 сентября 2020 г.</c:v>
                        </c:pt>
                        <c:pt idx="18">
                          <c:v>1 января 2021 г.</c:v>
                        </c:pt>
                        <c:pt idx="19">
                          <c:v>17 мая 2022 г.</c:v>
                        </c:pt>
                      </c:lvl>
                      <c:lvl>
                        <c:pt idx="0">
                          <c:v>Poco</c:v>
                        </c:pt>
                        <c:pt idx="1">
                          <c:v>Gigabyte</c:v>
                        </c:pt>
                        <c:pt idx="2">
                          <c:v>MSI</c:v>
                        </c:pt>
                        <c:pt idx="3">
                          <c:v>MSI</c:v>
                        </c:pt>
                        <c:pt idx="4">
                          <c:v>AFOX</c:v>
                        </c:pt>
                        <c:pt idx="5">
                          <c:v>Microsoft</c:v>
                        </c:pt>
                        <c:pt idx="6">
                          <c:v>SmartBuy</c:v>
                        </c:pt>
                        <c:pt idx="7">
                          <c:v>Xiaomi</c:v>
                        </c:pt>
                        <c:pt idx="8">
                          <c:v>Redragon</c:v>
                        </c:pt>
                        <c:pt idx="9">
                          <c:v>Accessryle</c:v>
                        </c:pt>
                        <c:pt idx="10">
                          <c:v>Thermaltake</c:v>
                        </c:pt>
                        <c:pt idx="11">
                          <c:v>Kingston</c:v>
                        </c:pt>
                        <c:pt idx="12">
                          <c:v>Kingston</c:v>
                        </c:pt>
                        <c:pt idx="13">
                          <c:v>zQz</c:v>
                        </c:pt>
                        <c:pt idx="14">
                          <c:v>BEHRINGER</c:v>
                        </c:pt>
                        <c:pt idx="15">
                          <c:v>Echips</c:v>
                        </c:pt>
                        <c:pt idx="16">
                          <c:v>Digma</c:v>
                        </c:pt>
                        <c:pt idx="17">
                          <c:v>Honor</c:v>
                        </c:pt>
                        <c:pt idx="18">
                          <c:v>Acer</c:v>
                        </c:pt>
                        <c:pt idx="19">
                          <c:v>Asus</c:v>
                        </c:pt>
                      </c:lvl>
                      <c:lvl>
                        <c:pt idx="0">
                          <c:v>Смартфон Poco X4 GT</c:v>
                        </c:pt>
                        <c:pt idx="1">
                          <c:v>Видеокарта Gigabyte GeForce RTX 2060 SUPER 8 ГБ</c:v>
                        </c:pt>
                        <c:pt idx="2">
                          <c:v>Видеокарта MSI GeForce GTX 1660 SUPER 6 ГБ</c:v>
                        </c:pt>
                        <c:pt idx="3">
                          <c:v>Видеокарта MSI GeForce RTX 3050 8 ГБ</c:v>
                        </c:pt>
                        <c:pt idx="4">
                          <c:v>Видеокарта AFOX Radeon RX 550 4 ГБ</c:v>
                        </c:pt>
                        <c:pt idx="5">
                          <c:v>Windows 10 Pro BOX</c:v>
                        </c:pt>
                        <c:pt idx="6">
                          <c:v>Карта памяти SmartBuy Ultra Speed 32 ГБ</c:v>
                        </c:pt>
                        <c:pt idx="7">
                          <c:v>Мышь беспроводная Xiaomi Mi Duаl Mоde Wireless Silent Edition</c:v>
                        </c:pt>
                        <c:pt idx="8">
                          <c:v>Игровой стрим микрофон для компьютера Redragon Quasar 2 GM200</c:v>
                        </c:pt>
                        <c:pt idx="9">
                          <c:v>Блок питания Accesstyle 600W12 600 Вт</c:v>
                        </c:pt>
                        <c:pt idx="10">
                          <c:v>Блок питания Thermaltake ToughPower Grand RGB Sync, 750W</c:v>
                        </c:pt>
                        <c:pt idx="11">
                          <c:v>240 ГБ Внутренний SSD диск Kingston A400 2.5" SATA3</c:v>
                        </c:pt>
                        <c:pt idx="12">
                          <c:v>Оперативная память 4 ГБ оперативной памяти DDR2 800 МГц</c:v>
                        </c:pt>
                        <c:pt idx="13">
                          <c:v>Внешняя звуковая карта USB</c:v>
                        </c:pt>
                        <c:pt idx="14">
                          <c:v>Внешняя звуковая карта с USB BEHRINGER UM2 U-PHORIA</c:v>
                        </c:pt>
                        <c:pt idx="15">
                          <c:v>15.6" Ноутбук Echips Envy 15.6"</c:v>
                        </c:pt>
                        <c:pt idx="16">
                          <c:v>11.6" Ноутбук Digma 11 C422</c:v>
                        </c:pt>
                        <c:pt idx="17">
                          <c:v>15.6" Ноутбук Honor Magicbook X 15 BBR-WAI9</c:v>
                        </c:pt>
                        <c:pt idx="18">
                          <c:v>15.6" Ноутбук Acer Extensa</c:v>
                        </c:pt>
                        <c:pt idx="19">
                          <c:v>15.6" Ноутбук ASUS X515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'Учет товаров'!$Z$2:$Z$21</c15:sqref>
                        </c15:formulaRef>
                      </c:ext>
                    </c:extLst>
                    <c:numCache>
                      <c:formatCode>[$$-409]#\ ##0.00</c:formatCode>
                      <c:ptCount val="20"/>
                      <c:pt idx="0">
                        <c:v>2357472</c:v>
                      </c:pt>
                      <c:pt idx="1">
                        <c:v>20520000</c:v>
                      </c:pt>
                      <c:pt idx="2">
                        <c:v>243291048</c:v>
                      </c:pt>
                      <c:pt idx="3">
                        <c:v>4902950</c:v>
                      </c:pt>
                      <c:pt idx="4">
                        <c:v>207156</c:v>
                      </c:pt>
                      <c:pt idx="5">
                        <c:v>36087942</c:v>
                      </c:pt>
                      <c:pt idx="6">
                        <c:v>1007247</c:v>
                      </c:pt>
                      <c:pt idx="7">
                        <c:v>559746</c:v>
                      </c:pt>
                      <c:pt idx="8">
                        <c:v>2155008</c:v>
                      </c:pt>
                      <c:pt idx="9">
                        <c:v>45036</c:v>
                      </c:pt>
                      <c:pt idx="10">
                        <c:v>70616</c:v>
                      </c:pt>
                      <c:pt idx="11">
                        <c:v>326656</c:v>
                      </c:pt>
                      <c:pt idx="12">
                        <c:v>476237</c:v>
                      </c:pt>
                      <c:pt idx="13">
                        <c:v>136513</c:v>
                      </c:pt>
                      <c:pt idx="14">
                        <c:v>141372</c:v>
                      </c:pt>
                      <c:pt idx="15">
                        <c:v>89021523</c:v>
                      </c:pt>
                      <c:pt idx="16">
                        <c:v>216566</c:v>
                      </c:pt>
                      <c:pt idx="17">
                        <c:v>4261983</c:v>
                      </c:pt>
                      <c:pt idx="18">
                        <c:v>2047036</c:v>
                      </c:pt>
                      <c:pt idx="19">
                        <c:v>3985972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D1-44DB-AF00-FBBD7746846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439603566904294"/>
          <c:y val="5.9941648431801609E-2"/>
          <c:w val="0.48807446782085995"/>
          <c:h val="0.67710987439480352"/>
        </c:manualLayout>
      </c:layout>
      <c:doughnutChart>
        <c:varyColors val="1"/>
        <c:ser>
          <c:idx val="0"/>
          <c:order val="0"/>
          <c:tx>
            <c:strRef>
              <c:f>'Учет товаров'!$E$1</c:f>
              <c:strCache>
                <c:ptCount val="1"/>
                <c:pt idx="0">
                  <c:v>Кол-во поступившего товара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50-4A06-9D2C-7D4B2A781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50-4A06-9D2C-7D4B2A781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50-4A06-9D2C-7D4B2A781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50-4A06-9D2C-7D4B2A781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50-4A06-9D2C-7D4B2A781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50-4A06-9D2C-7D4B2A781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50-4A06-9D2C-7D4B2A781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50-4A06-9D2C-7D4B2A781F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50-4A06-9D2C-7D4B2A781F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50-4A06-9D2C-7D4B2A781F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50-4A06-9D2C-7D4B2A781F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50-4A06-9D2C-7D4B2A781F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50-4A06-9D2C-7D4B2A781F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50-4A06-9D2C-7D4B2A781F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50-4A06-9D2C-7D4B2A781F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50-4A06-9D2C-7D4B2A781F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50-4A06-9D2C-7D4B2A781F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850-4A06-9D2C-7D4B2A781F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850-4A06-9D2C-7D4B2A781F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850-4A06-9D2C-7D4B2A781F31}"/>
              </c:ext>
            </c:extLst>
          </c:dPt>
          <c:cat>
            <c:multiLvlStrRef>
              <c:f>'Учет товаров'!$A$2:$D$21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товаров'!$E$2:$E$21</c:f>
              <c:numCache>
                <c:formatCode>General</c:formatCode>
                <c:ptCount val="20"/>
                <c:pt idx="0">
                  <c:v>5667</c:v>
                </c:pt>
                <c:pt idx="1">
                  <c:v>456</c:v>
                </c:pt>
                <c:pt idx="2">
                  <c:v>456456</c:v>
                </c:pt>
                <c:pt idx="3">
                  <c:v>7543</c:v>
                </c:pt>
                <c:pt idx="4">
                  <c:v>732</c:v>
                </c:pt>
                <c:pt idx="5">
                  <c:v>546787</c:v>
                </c:pt>
                <c:pt idx="6">
                  <c:v>24567</c:v>
                </c:pt>
                <c:pt idx="7">
                  <c:v>8481</c:v>
                </c:pt>
                <c:pt idx="8">
                  <c:v>23424</c:v>
                </c:pt>
                <c:pt idx="9">
                  <c:v>556</c:v>
                </c:pt>
                <c:pt idx="10">
                  <c:v>776</c:v>
                </c:pt>
                <c:pt idx="11">
                  <c:v>5632</c:v>
                </c:pt>
                <c:pt idx="12">
                  <c:v>43567</c:v>
                </c:pt>
                <c:pt idx="13">
                  <c:v>23456</c:v>
                </c:pt>
                <c:pt idx="14">
                  <c:v>6753</c:v>
                </c:pt>
                <c:pt idx="15">
                  <c:v>55677</c:v>
                </c:pt>
                <c:pt idx="16">
                  <c:v>434</c:v>
                </c:pt>
                <c:pt idx="17">
                  <c:v>6567</c:v>
                </c:pt>
                <c:pt idx="18">
                  <c:v>3452</c:v>
                </c:pt>
                <c:pt idx="19">
                  <c:v>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E-45DA-900C-EA9B9B5C6055}"/>
            </c:ext>
          </c:extLst>
        </c:ser>
        <c:ser>
          <c:idx val="1"/>
          <c:order val="1"/>
          <c:tx>
            <c:strRef>
              <c:f>'Учет товаров'!$F$1</c:f>
              <c:strCache>
                <c:ptCount val="1"/>
                <c:pt idx="0">
                  <c:v>Кол-во проданного товара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850-4A06-9D2C-7D4B2A781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850-4A06-9D2C-7D4B2A781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850-4A06-9D2C-7D4B2A781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850-4A06-9D2C-7D4B2A781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850-4A06-9D2C-7D4B2A781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850-4A06-9D2C-7D4B2A781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850-4A06-9D2C-7D4B2A781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850-4A06-9D2C-7D4B2A781F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850-4A06-9D2C-7D4B2A781F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850-4A06-9D2C-7D4B2A781F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850-4A06-9D2C-7D4B2A781F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850-4A06-9D2C-7D4B2A781F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850-4A06-9D2C-7D4B2A781F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850-4A06-9D2C-7D4B2A781F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850-4A06-9D2C-7D4B2A781F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850-4A06-9D2C-7D4B2A781F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850-4A06-9D2C-7D4B2A781F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850-4A06-9D2C-7D4B2A781F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850-4A06-9D2C-7D4B2A781F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850-4A06-9D2C-7D4B2A781F31}"/>
              </c:ext>
            </c:extLst>
          </c:dPt>
          <c:cat>
            <c:multiLvlStrRef>
              <c:f>'Учет товаров'!$A$2:$D$21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товаров'!$F$2:$F$21</c:f>
              <c:numCache>
                <c:formatCode>General</c:formatCode>
                <c:ptCount val="20"/>
                <c:pt idx="0">
                  <c:v>2321</c:v>
                </c:pt>
                <c:pt idx="1">
                  <c:v>123</c:v>
                </c:pt>
                <c:pt idx="2">
                  <c:v>34454</c:v>
                </c:pt>
                <c:pt idx="3">
                  <c:v>6574</c:v>
                </c:pt>
                <c:pt idx="4">
                  <c:v>565</c:v>
                </c:pt>
                <c:pt idx="5">
                  <c:v>23455</c:v>
                </c:pt>
                <c:pt idx="6">
                  <c:v>4556</c:v>
                </c:pt>
                <c:pt idx="7">
                  <c:v>4325</c:v>
                </c:pt>
                <c:pt idx="8">
                  <c:v>6743</c:v>
                </c:pt>
                <c:pt idx="9">
                  <c:v>545</c:v>
                </c:pt>
                <c:pt idx="10">
                  <c:v>343</c:v>
                </c:pt>
                <c:pt idx="11">
                  <c:v>678</c:v>
                </c:pt>
                <c:pt idx="12">
                  <c:v>2345</c:v>
                </c:pt>
                <c:pt idx="13">
                  <c:v>1238</c:v>
                </c:pt>
                <c:pt idx="14">
                  <c:v>3452</c:v>
                </c:pt>
                <c:pt idx="15">
                  <c:v>8643</c:v>
                </c:pt>
                <c:pt idx="16">
                  <c:v>123</c:v>
                </c:pt>
                <c:pt idx="17">
                  <c:v>5346</c:v>
                </c:pt>
                <c:pt idx="18">
                  <c:v>2136</c:v>
                </c:pt>
                <c:pt idx="19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E-45DA-900C-EA9B9B5C6055}"/>
            </c:ext>
          </c:extLst>
        </c:ser>
        <c:ser>
          <c:idx val="2"/>
          <c:order val="2"/>
          <c:tx>
            <c:strRef>
              <c:f>'Учет товаров'!$G$1</c:f>
              <c:strCache>
                <c:ptCount val="1"/>
                <c:pt idx="0">
                  <c:v>Остаток на складе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850-4A06-9D2C-7D4B2A781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850-4A06-9D2C-7D4B2A781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850-4A06-9D2C-7D4B2A781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850-4A06-9D2C-7D4B2A781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850-4A06-9D2C-7D4B2A781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850-4A06-9D2C-7D4B2A781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850-4A06-9D2C-7D4B2A781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850-4A06-9D2C-7D4B2A781F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850-4A06-9D2C-7D4B2A781F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850-4A06-9D2C-7D4B2A781F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850-4A06-9D2C-7D4B2A781F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850-4A06-9D2C-7D4B2A781F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850-4A06-9D2C-7D4B2A781F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850-4A06-9D2C-7D4B2A781F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850-4A06-9D2C-7D4B2A781F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850-4A06-9D2C-7D4B2A781F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850-4A06-9D2C-7D4B2A781F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850-4A06-9D2C-7D4B2A781F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850-4A06-9D2C-7D4B2A781F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850-4A06-9D2C-7D4B2A781F31}"/>
              </c:ext>
            </c:extLst>
          </c:dPt>
          <c:cat>
            <c:multiLvlStrRef>
              <c:f>'Учет товаров'!$A$2:$D$21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товаров'!$G$2:$G$21</c:f>
              <c:numCache>
                <c:formatCode>General</c:formatCode>
                <c:ptCount val="20"/>
                <c:pt idx="0">
                  <c:v>3346</c:v>
                </c:pt>
                <c:pt idx="1">
                  <c:v>333</c:v>
                </c:pt>
                <c:pt idx="2">
                  <c:v>422002</c:v>
                </c:pt>
                <c:pt idx="3">
                  <c:v>969</c:v>
                </c:pt>
                <c:pt idx="4">
                  <c:v>167</c:v>
                </c:pt>
                <c:pt idx="5">
                  <c:v>523332</c:v>
                </c:pt>
                <c:pt idx="6">
                  <c:v>20011</c:v>
                </c:pt>
                <c:pt idx="7">
                  <c:v>4156</c:v>
                </c:pt>
                <c:pt idx="8">
                  <c:v>16681</c:v>
                </c:pt>
                <c:pt idx="9">
                  <c:v>11</c:v>
                </c:pt>
                <c:pt idx="10">
                  <c:v>433</c:v>
                </c:pt>
                <c:pt idx="11">
                  <c:v>4954</c:v>
                </c:pt>
                <c:pt idx="12">
                  <c:v>41222</c:v>
                </c:pt>
                <c:pt idx="13">
                  <c:v>22218</c:v>
                </c:pt>
                <c:pt idx="14">
                  <c:v>3301</c:v>
                </c:pt>
                <c:pt idx="15">
                  <c:v>47034</c:v>
                </c:pt>
                <c:pt idx="16">
                  <c:v>311</c:v>
                </c:pt>
                <c:pt idx="17">
                  <c:v>921</c:v>
                </c:pt>
                <c:pt idx="18">
                  <c:v>1316</c:v>
                </c:pt>
                <c:pt idx="1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E-45DA-900C-EA9B9B5C6055}"/>
            </c:ext>
          </c:extLst>
        </c:ser>
        <c:ser>
          <c:idx val="3"/>
          <c:order val="3"/>
          <c:tx>
            <c:strRef>
              <c:f>'Учет товаров'!$H$1</c:f>
              <c:strCache>
                <c:ptCount val="1"/>
                <c:pt idx="0">
                  <c:v>Цена за 1ед. товара в рублях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850-4A06-9D2C-7D4B2A781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850-4A06-9D2C-7D4B2A781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850-4A06-9D2C-7D4B2A781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850-4A06-9D2C-7D4B2A781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850-4A06-9D2C-7D4B2A781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850-4A06-9D2C-7D4B2A781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850-4A06-9D2C-7D4B2A781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850-4A06-9D2C-7D4B2A781F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850-4A06-9D2C-7D4B2A781F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850-4A06-9D2C-7D4B2A781F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850-4A06-9D2C-7D4B2A781F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850-4A06-9D2C-7D4B2A781F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850-4A06-9D2C-7D4B2A781F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850-4A06-9D2C-7D4B2A781F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850-4A06-9D2C-7D4B2A781F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850-4A06-9D2C-7D4B2A781F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850-4A06-9D2C-7D4B2A781F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850-4A06-9D2C-7D4B2A781F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850-4A06-9D2C-7D4B2A781F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850-4A06-9D2C-7D4B2A781F31}"/>
              </c:ext>
            </c:extLst>
          </c:dPt>
          <c:cat>
            <c:multiLvlStrRef>
              <c:f>'Учет товаров'!$A$2:$D$21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товаров'!$H$2:$H$21</c:f>
              <c:numCache>
                <c:formatCode>#\ ##0.00\ "₽"</c:formatCode>
                <c:ptCount val="20"/>
                <c:pt idx="0">
                  <c:v>24999</c:v>
                </c:pt>
                <c:pt idx="1">
                  <c:v>45000</c:v>
                </c:pt>
                <c:pt idx="2">
                  <c:v>32000</c:v>
                </c:pt>
                <c:pt idx="3">
                  <c:v>39000</c:v>
                </c:pt>
                <c:pt idx="4">
                  <c:v>17000</c:v>
                </c:pt>
                <c:pt idx="5">
                  <c:v>3999</c:v>
                </c:pt>
                <c:pt idx="6">
                  <c:v>2499</c:v>
                </c:pt>
                <c:pt idx="7">
                  <c:v>3999</c:v>
                </c:pt>
                <c:pt idx="8">
                  <c:v>5569</c:v>
                </c:pt>
                <c:pt idx="9">
                  <c:v>4899</c:v>
                </c:pt>
                <c:pt idx="10">
                  <c:v>5499</c:v>
                </c:pt>
                <c:pt idx="11">
                  <c:v>3499</c:v>
                </c:pt>
                <c:pt idx="12">
                  <c:v>699</c:v>
                </c:pt>
                <c:pt idx="13">
                  <c:v>349</c:v>
                </c:pt>
                <c:pt idx="14">
                  <c:v>1299</c:v>
                </c:pt>
                <c:pt idx="15">
                  <c:v>95999</c:v>
                </c:pt>
                <c:pt idx="16">
                  <c:v>29999</c:v>
                </c:pt>
                <c:pt idx="17">
                  <c:v>38999</c:v>
                </c:pt>
                <c:pt idx="18">
                  <c:v>34599</c:v>
                </c:pt>
                <c:pt idx="19">
                  <c:v>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E-45DA-900C-EA9B9B5C6055}"/>
            </c:ext>
          </c:extLst>
        </c:ser>
        <c:ser>
          <c:idx val="4"/>
          <c:order val="4"/>
          <c:tx>
            <c:strRef>
              <c:f>'Учет товаров'!$I$1</c:f>
              <c:strCache>
                <c:ptCount val="1"/>
                <c:pt idx="0">
                  <c:v>Цена за 1ед. товара в долларах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850-4A06-9D2C-7D4B2A781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850-4A06-9D2C-7D4B2A781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850-4A06-9D2C-7D4B2A781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850-4A06-9D2C-7D4B2A781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850-4A06-9D2C-7D4B2A781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850-4A06-9D2C-7D4B2A781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850-4A06-9D2C-7D4B2A781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850-4A06-9D2C-7D4B2A781F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850-4A06-9D2C-7D4B2A781F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850-4A06-9D2C-7D4B2A781F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0850-4A06-9D2C-7D4B2A781F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0850-4A06-9D2C-7D4B2A781F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0850-4A06-9D2C-7D4B2A781F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0850-4A06-9D2C-7D4B2A781F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0850-4A06-9D2C-7D4B2A781F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0850-4A06-9D2C-7D4B2A781F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0850-4A06-9D2C-7D4B2A781F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0850-4A06-9D2C-7D4B2A781F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0850-4A06-9D2C-7D4B2A781F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0850-4A06-9D2C-7D4B2A781F31}"/>
              </c:ext>
            </c:extLst>
          </c:dPt>
          <c:cat>
            <c:multiLvlStrRef>
              <c:f>'Учет товаров'!$A$2:$D$21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товаров'!$I$2:$I$21</c:f>
              <c:numCache>
                <c:formatCode>[$$-409]#\ ##0.00</c:formatCode>
                <c:ptCount val="20"/>
                <c:pt idx="0">
                  <c:v>416.65</c:v>
                </c:pt>
                <c:pt idx="1">
                  <c:v>750</c:v>
                </c:pt>
                <c:pt idx="2">
                  <c:v>533.33000000000004</c:v>
                </c:pt>
                <c:pt idx="3">
                  <c:v>650</c:v>
                </c:pt>
                <c:pt idx="4">
                  <c:v>283.33</c:v>
                </c:pt>
                <c:pt idx="5">
                  <c:v>66.650000000000006</c:v>
                </c:pt>
                <c:pt idx="6">
                  <c:v>41.65</c:v>
                </c:pt>
                <c:pt idx="7">
                  <c:v>66.650000000000006</c:v>
                </c:pt>
                <c:pt idx="8">
                  <c:v>92.81</c:v>
                </c:pt>
                <c:pt idx="9">
                  <c:v>81.650000000000006</c:v>
                </c:pt>
                <c:pt idx="10">
                  <c:v>91.65</c:v>
                </c:pt>
                <c:pt idx="11">
                  <c:v>58.32</c:v>
                </c:pt>
                <c:pt idx="12">
                  <c:v>11.65</c:v>
                </c:pt>
                <c:pt idx="13">
                  <c:v>5.82</c:v>
                </c:pt>
                <c:pt idx="14">
                  <c:v>21.65</c:v>
                </c:pt>
                <c:pt idx="15">
                  <c:v>1599.98</c:v>
                </c:pt>
                <c:pt idx="16">
                  <c:v>499.98</c:v>
                </c:pt>
                <c:pt idx="17">
                  <c:v>649.98</c:v>
                </c:pt>
                <c:pt idx="18">
                  <c:v>593.32000000000005</c:v>
                </c:pt>
                <c:pt idx="19">
                  <c:v>716.65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E-45DA-900C-EA9B9B5C6055}"/>
            </c:ext>
          </c:extLst>
        </c:ser>
        <c:ser>
          <c:idx val="5"/>
          <c:order val="5"/>
          <c:tx>
            <c:strRef>
              <c:f>'Учет товаров'!$J$1</c:f>
              <c:strCache>
                <c:ptCount val="1"/>
                <c:pt idx="0">
                  <c:v>Общая стоимость в рублях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0850-4A06-9D2C-7D4B2A781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0850-4A06-9D2C-7D4B2A781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0850-4A06-9D2C-7D4B2A781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0850-4A06-9D2C-7D4B2A781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0850-4A06-9D2C-7D4B2A781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0850-4A06-9D2C-7D4B2A781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0850-4A06-9D2C-7D4B2A781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0850-4A06-9D2C-7D4B2A781F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0850-4A06-9D2C-7D4B2A781F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0850-4A06-9D2C-7D4B2A781F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0850-4A06-9D2C-7D4B2A781F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0850-4A06-9D2C-7D4B2A781F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0850-4A06-9D2C-7D4B2A781F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0850-4A06-9D2C-7D4B2A781F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0850-4A06-9D2C-7D4B2A781F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0850-4A06-9D2C-7D4B2A781F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0850-4A06-9D2C-7D4B2A781F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0850-4A06-9D2C-7D4B2A781F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0850-4A06-9D2C-7D4B2A781F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0850-4A06-9D2C-7D4B2A781F31}"/>
              </c:ext>
            </c:extLst>
          </c:dPt>
          <c:cat>
            <c:multiLvlStrRef>
              <c:f>'Учет товаров'!$A$2:$D$21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товаров'!$J$2:$J$21</c:f>
              <c:numCache>
                <c:formatCode>#\ ##0.00\ "₽"</c:formatCode>
                <c:ptCount val="20"/>
                <c:pt idx="0">
                  <c:v>141669333</c:v>
                </c:pt>
                <c:pt idx="1">
                  <c:v>20520000</c:v>
                </c:pt>
                <c:pt idx="2">
                  <c:v>14606600000</c:v>
                </c:pt>
                <c:pt idx="3">
                  <c:v>294177000</c:v>
                </c:pt>
                <c:pt idx="4">
                  <c:v>12444000</c:v>
                </c:pt>
                <c:pt idx="5">
                  <c:v>2186601000</c:v>
                </c:pt>
                <c:pt idx="6">
                  <c:v>61392933</c:v>
                </c:pt>
                <c:pt idx="7">
                  <c:v>33915519</c:v>
                </c:pt>
                <c:pt idx="8">
                  <c:v>130448256</c:v>
                </c:pt>
                <c:pt idx="9">
                  <c:v>2723844</c:v>
                </c:pt>
                <c:pt idx="10">
                  <c:v>4267224</c:v>
                </c:pt>
                <c:pt idx="11">
                  <c:v>19706368</c:v>
                </c:pt>
                <c:pt idx="12">
                  <c:v>30453333</c:v>
                </c:pt>
                <c:pt idx="13">
                  <c:v>8186144</c:v>
                </c:pt>
                <c:pt idx="14">
                  <c:v>8772147</c:v>
                </c:pt>
                <c:pt idx="15">
                  <c:v>5344936000</c:v>
                </c:pt>
                <c:pt idx="16">
                  <c:v>13019566</c:v>
                </c:pt>
                <c:pt idx="17">
                  <c:v>256106433</c:v>
                </c:pt>
                <c:pt idx="18">
                  <c:v>119435748</c:v>
                </c:pt>
                <c:pt idx="19">
                  <c:v>239375433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E-45DA-900C-EA9B9B5C6055}"/>
            </c:ext>
          </c:extLst>
        </c:ser>
        <c:ser>
          <c:idx val="6"/>
          <c:order val="6"/>
          <c:tx>
            <c:strRef>
              <c:f>'Учет товаров'!$K$1</c:f>
              <c:strCache>
                <c:ptCount val="1"/>
                <c:pt idx="0">
                  <c:v>Общая стоимость в долларах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0850-4A06-9D2C-7D4B2A781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0850-4A06-9D2C-7D4B2A781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0850-4A06-9D2C-7D4B2A781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0850-4A06-9D2C-7D4B2A781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0850-4A06-9D2C-7D4B2A781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0850-4A06-9D2C-7D4B2A781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0850-4A06-9D2C-7D4B2A781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0850-4A06-9D2C-7D4B2A781F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0850-4A06-9D2C-7D4B2A781F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0850-4A06-9D2C-7D4B2A781F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0850-4A06-9D2C-7D4B2A781F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0850-4A06-9D2C-7D4B2A781F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0850-4A06-9D2C-7D4B2A781F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0850-4A06-9D2C-7D4B2A781F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0850-4A06-9D2C-7D4B2A781F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0850-4A06-9D2C-7D4B2A781F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0850-4A06-9D2C-7D4B2A781F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0850-4A06-9D2C-7D4B2A781F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0850-4A06-9D2C-7D4B2A781F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0850-4A06-9D2C-7D4B2A781F31}"/>
              </c:ext>
            </c:extLst>
          </c:dPt>
          <c:cat>
            <c:multiLvlStrRef>
              <c:f>'Учет товаров'!$A$2:$D$21</c:f>
              <c:multiLvlStrCache>
                <c:ptCount val="20"/>
                <c:lvl>
                  <c:pt idx="0">
                    <c:v>22 марта 2020 г.</c:v>
                  </c:pt>
                  <c:pt idx="1">
                    <c:v>16 февраля 2021 г.</c:v>
                  </c:pt>
                  <c:pt idx="2">
                    <c:v>28 июня 2020 г.</c:v>
                  </c:pt>
                  <c:pt idx="3">
                    <c:v>31 июля 2022 г.</c:v>
                  </c:pt>
                  <c:pt idx="4">
                    <c:v>17 января 2019 г.</c:v>
                  </c:pt>
                  <c:pt idx="5">
                    <c:v>3 мая 2016 г.</c:v>
                  </c:pt>
                  <c:pt idx="6">
                    <c:v>8 сентября 2018 г.</c:v>
                  </c:pt>
                  <c:pt idx="7">
                    <c:v>25 октября 2021 г.</c:v>
                  </c:pt>
                  <c:pt idx="8">
                    <c:v>19 апреля 2021 г.</c:v>
                  </c:pt>
                  <c:pt idx="9">
                    <c:v>11 ноября 2011 г.</c:v>
                  </c:pt>
                  <c:pt idx="10">
                    <c:v>12 декабря 2021 г.</c:v>
                  </c:pt>
                  <c:pt idx="11">
                    <c:v>22 декабря 2022 г.</c:v>
                  </c:pt>
                  <c:pt idx="12">
                    <c:v>31 октября 2021 г.</c:v>
                  </c:pt>
                  <c:pt idx="13">
                    <c:v>26 июня 2019 г.</c:v>
                  </c:pt>
                  <c:pt idx="14">
                    <c:v>14 апреля 2018 г.</c:v>
                  </c:pt>
                  <c:pt idx="15">
                    <c:v>12 марта 2020 г.</c:v>
                  </c:pt>
                  <c:pt idx="16">
                    <c:v>8 августа 2018 г.</c:v>
                  </c:pt>
                  <c:pt idx="17">
                    <c:v>29 сентября 2020 г.</c:v>
                  </c:pt>
                  <c:pt idx="18">
                    <c:v>1 января 2021 г.</c:v>
                  </c:pt>
                  <c:pt idx="19">
                    <c:v>17 мая 2022 г.</c:v>
                  </c:pt>
                </c:lvl>
                <c:lvl>
                  <c:pt idx="0">
                    <c:v>Poco</c:v>
                  </c:pt>
                  <c:pt idx="1">
                    <c:v>Gigabyte</c:v>
                  </c:pt>
                  <c:pt idx="2">
                    <c:v>MSI</c:v>
                  </c:pt>
                  <c:pt idx="3">
                    <c:v>MSI</c:v>
                  </c:pt>
                  <c:pt idx="4">
                    <c:v>AFOX</c:v>
                  </c:pt>
                  <c:pt idx="5">
                    <c:v>Microsoft</c:v>
                  </c:pt>
                  <c:pt idx="6">
                    <c:v>SmartBuy</c:v>
                  </c:pt>
                  <c:pt idx="7">
                    <c:v>Xiaomi</c:v>
                  </c:pt>
                  <c:pt idx="8">
                    <c:v>Redragon</c:v>
                  </c:pt>
                  <c:pt idx="9">
                    <c:v>Accessryle</c:v>
                  </c:pt>
                  <c:pt idx="10">
                    <c:v>Thermaltake</c:v>
                  </c:pt>
                  <c:pt idx="11">
                    <c:v>Kingston</c:v>
                  </c:pt>
                  <c:pt idx="12">
                    <c:v>Kingston</c:v>
                  </c:pt>
                  <c:pt idx="13">
                    <c:v>zQz</c:v>
                  </c:pt>
                  <c:pt idx="14">
                    <c:v>BEHRINGER</c:v>
                  </c:pt>
                  <c:pt idx="15">
                    <c:v>Echips</c:v>
                  </c:pt>
                  <c:pt idx="16">
                    <c:v>Digma</c:v>
                  </c:pt>
                  <c:pt idx="17">
                    <c:v>Honor</c:v>
                  </c:pt>
                  <c:pt idx="18">
                    <c:v>Acer</c:v>
                  </c:pt>
                  <c:pt idx="19">
                    <c:v>Asus</c:v>
                  </c:pt>
                </c:lvl>
                <c:lvl>
                  <c:pt idx="0">
                    <c:v>Смартфон Poco X4 GT</c:v>
                  </c:pt>
                  <c:pt idx="1">
                    <c:v>Видеокарта Gigabyte GeForce RTX 2060 SUPER 8 ГБ</c:v>
                  </c:pt>
                  <c:pt idx="2">
                    <c:v>Видеокарта MSI GeForce GTX 1660 SUPER 6 ГБ</c:v>
                  </c:pt>
                  <c:pt idx="3">
                    <c:v>Видеокарта MSI GeForce RTX 3050 8 ГБ</c:v>
                  </c:pt>
                  <c:pt idx="4">
                    <c:v>Видеокарта AFOX Radeon RX 550 4 ГБ</c:v>
                  </c:pt>
                  <c:pt idx="5">
                    <c:v>Windows 10 Pro BOX</c:v>
                  </c:pt>
                  <c:pt idx="6">
                    <c:v>Карта памяти SmartBuy Ultra Speed 32 ГБ</c:v>
                  </c:pt>
                  <c:pt idx="7">
                    <c:v>Мышь беспроводная Xiaomi Mi Duаl Mоde Wireless Silent Edition</c:v>
                  </c:pt>
                  <c:pt idx="8">
                    <c:v>Игровой стрим микрофон для компьютера Redragon Quasar 2 GM200</c:v>
                  </c:pt>
                  <c:pt idx="9">
                    <c:v>Блок питания Accesstyle 600W12 600 Вт</c:v>
                  </c:pt>
                  <c:pt idx="10">
                    <c:v>Блок питания Thermaltake ToughPower Grand RGB Sync, 750W</c:v>
                  </c:pt>
                  <c:pt idx="11">
                    <c:v>240 ГБ Внутренний SSD диск Kingston A400 2.5" SATA3</c:v>
                  </c:pt>
                  <c:pt idx="12">
                    <c:v>Оперативная память 4 ГБ оперативной памяти DDR2 800 МГц</c:v>
                  </c:pt>
                  <c:pt idx="13">
                    <c:v>Внешняя звуковая карта USB</c:v>
                  </c:pt>
                  <c:pt idx="14">
                    <c:v>Внешняя звуковая карта с USB BEHRINGER UM2 U-PHORIA</c:v>
                  </c:pt>
                  <c:pt idx="15">
                    <c:v>15.6" Ноутбук Echips Envy 15.6"</c:v>
                  </c:pt>
                  <c:pt idx="16">
                    <c:v>11.6" Ноутбук Digma 11 C422</c:v>
                  </c:pt>
                  <c:pt idx="17">
                    <c:v>15.6" Ноутбук Honor Magicbook X 15 BBR-WAI9</c:v>
                  </c:pt>
                  <c:pt idx="18">
                    <c:v>15.6" Ноутбук Acer Extensa</c:v>
                  </c:pt>
                  <c:pt idx="19">
                    <c:v>15.6" Ноутбук ASUS X515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'Учет товаров'!$K$2:$K$21</c:f>
              <c:numCache>
                <c:formatCode>[$$-409]#\ ##0.00</c:formatCode>
                <c:ptCount val="20"/>
                <c:pt idx="0">
                  <c:v>2357472</c:v>
                </c:pt>
                <c:pt idx="1">
                  <c:v>20520000</c:v>
                </c:pt>
                <c:pt idx="2">
                  <c:v>243291048</c:v>
                </c:pt>
                <c:pt idx="3">
                  <c:v>4902950</c:v>
                </c:pt>
                <c:pt idx="4">
                  <c:v>207156</c:v>
                </c:pt>
                <c:pt idx="5">
                  <c:v>36087942</c:v>
                </c:pt>
                <c:pt idx="6">
                  <c:v>1007247</c:v>
                </c:pt>
                <c:pt idx="7">
                  <c:v>559746</c:v>
                </c:pt>
                <c:pt idx="8">
                  <c:v>2155008</c:v>
                </c:pt>
                <c:pt idx="9">
                  <c:v>45036</c:v>
                </c:pt>
                <c:pt idx="10">
                  <c:v>70616</c:v>
                </c:pt>
                <c:pt idx="11">
                  <c:v>326656</c:v>
                </c:pt>
                <c:pt idx="12">
                  <c:v>476237</c:v>
                </c:pt>
                <c:pt idx="13">
                  <c:v>136513</c:v>
                </c:pt>
                <c:pt idx="14">
                  <c:v>141372</c:v>
                </c:pt>
                <c:pt idx="15">
                  <c:v>89021523</c:v>
                </c:pt>
                <c:pt idx="16">
                  <c:v>216566</c:v>
                </c:pt>
                <c:pt idx="17">
                  <c:v>4261983</c:v>
                </c:pt>
                <c:pt idx="18">
                  <c:v>2047036</c:v>
                </c:pt>
                <c:pt idx="19">
                  <c:v>3985972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E-45DA-900C-EA9B9B5C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21</xdr:row>
      <xdr:rowOff>100010</xdr:rowOff>
    </xdr:from>
    <xdr:to>
      <xdr:col>18</xdr:col>
      <xdr:colOff>222250</xdr:colOff>
      <xdr:row>72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444499</xdr:colOff>
      <xdr:row>21</xdr:row>
      <xdr:rowOff>63501</xdr:rowOff>
    </xdr:from>
    <xdr:to>
      <xdr:col>27</xdr:col>
      <xdr:colOff>555625</xdr:colOff>
      <xdr:row>72</xdr:row>
      <xdr:rowOff>111125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3203575</xdr:colOff>
      <xdr:row>21</xdr:row>
      <xdr:rowOff>114300</xdr:rowOff>
    </xdr:from>
    <xdr:to>
      <xdr:col>9</xdr:col>
      <xdr:colOff>187325</xdr:colOff>
      <xdr:row>67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P1:Z21" totalsRowShown="0" headerRowDxfId="14" headerRowBorderDxfId="13" tableBorderDxfId="12" totalsRowBorderDxfId="11">
  <autoFilter ref="P1:Z21" xr:uid="{00000000-0009-0000-0100-000001000000}"/>
  <tableColumns count="11">
    <tableColumn id="1" xr3:uid="{00000000-0010-0000-0000-000001000000}" name="№Товара" dataDxfId="10"/>
    <tableColumn id="2" xr3:uid="{00000000-0010-0000-0000-000002000000}" name="Наименование" dataDxfId="9" dataCellStyle="Гиперссылка"/>
    <tableColumn id="3" xr3:uid="{00000000-0010-0000-0000-000003000000}" name="Бренд" dataDxfId="8"/>
    <tableColumn id="4" xr3:uid="{00000000-0010-0000-0000-000004000000}" name="Дата поставки" dataDxfId="7"/>
    <tableColumn id="5" xr3:uid="{00000000-0010-0000-0000-000005000000}" name="Кол-во поступившего товара" dataDxfId="6"/>
    <tableColumn id="6" xr3:uid="{00000000-0010-0000-0000-000006000000}" name="Кол-во проданного товара" dataDxfId="5"/>
    <tableColumn id="7" xr3:uid="{00000000-0010-0000-0000-000007000000}" name="Остаток на складе" dataDxfId="4"/>
    <tableColumn id="8" xr3:uid="{00000000-0010-0000-0000-000008000000}" name="Цена за 1ед. товара в рублях" dataDxfId="3"/>
    <tableColumn id="9" xr3:uid="{00000000-0010-0000-0000-000009000000}" name="Цена за 1ед. товара в долларах" dataDxfId="2" dataCellStyle="Денежный"/>
    <tableColumn id="10" xr3:uid="{00000000-0010-0000-0000-00000A000000}" name="Общая стоимость в рублях" dataDxfId="1"/>
    <tableColumn id="11" xr3:uid="{00000000-0010-0000-0000-00000B000000}" name="Общая стоимость в долларах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zon.ru/product/vneshnyaya-zvukovaya-karta-usb-250033106/?advert=QobguGhXpEGQX3HQI9k1cUOpAVFyhICA-cmem7xpWrWpz3QH9MG2qpe5frs1mTV11JSFIgooZoOVE3OIhuaOFyu9qr7CNMUHr_Hk5qvXte4bZFrzxN4rYTM9x2XsQVhCQguuWORfv1InFNCHNy6Dhh5UR0um0bu1cbSWAnfXcGu_U20wFahHXFhjSOZNm3oo4UK74sH7AOCqFhW4sT59WR-qTqdexaSRFM-p1yg4SKzpBdWCTRgg09p5ujnjiuGTX0f9mPHoHEzzlssA3vvp1YFCsMmUCllPPos21fZXurH-K0GE5dG08PMP6g9-BDgzaPXSs3Pj4GBGOXG3eja_OgUrPrcGAZ890li7nYMbnI5kWXCP6EfCnaVy-CADvjqzvg450AQ-EAovSiswXwHgLtwJw_NlgCmqP2SHXgTjYXX8RuruRFk5BqZfMCq1-nFrmlxHpiv8_BZrbdEYMz-nZeqSPiXK4KY_6A1GhBCRaHWQPUDXwo0GcmxiRt3DPH6vvrDyXwWvI8HXBy1BQUcdsomS9IEzFbrE-hbmz_TIIKZKJy1rlGD2vPLcBatq5TaYHr4FpOxinUroqJrXtRA2TmTvXff_AUp6lFHhByWf5saSKb-Tvi1l0mUeO5DXwkoUTJXkUUvUz8nFhej-tvBiFA" TargetMode="External"/><Relationship Id="rId18" Type="http://schemas.openxmlformats.org/officeDocument/2006/relationships/hyperlink" Target="https://www.ozon.ru/product/15-6-noutbuk-acer-extensa-intel-core-i5-1135g7-2-4-ggts-ram-8-gb-ssd-256-gb-intel-uhd-graphics-bez-686607368/?asb=OCEGdEe6XrTaIQbLOyXoPMfKiUcbk8xIRrsJ2uanM%252FY%253D&amp;asb2=JypxaP8rt1LWxaAEVyqmBrJ4lCEz8v0uUjK9EkJJkNFoONRLFUht3Asiqry5UGPe" TargetMode="External"/><Relationship Id="rId26" Type="http://schemas.openxmlformats.org/officeDocument/2006/relationships/hyperlink" Target="https://www.ozon.ru/product/karta-pamyati-smartbuy-micro-sdhc-32gb-class-10-s-adapterom-33396941/?asb=GbCkeRqm%252BujoPAQGfCJHpKHUpP3uIkfWfVuZuFMCt%252BA%253D&amp;asb2=OtMHAjEg02AefdmUTGf35o5-CmB5rFCCtHyQwciDEoMCvyBWr2SfDOWpGbBTMkdv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ozon.ru/product/videokarta-gigabyte-geforce-rtx-2060-super-8-gb-windforce-gv-n206swf2oc-8gd-718624698/?asb=jinLe3AX0rVWMyQnw5lQvKyJ4X56rBwm7MdkGcc4RNg%253D&amp;asb2=YoZ18BQkJlk9g1qlsSKvJcCfa17CAv2gqmBPnoTc4uGuSUE-Dm8VxLmA7inisZz5" TargetMode="External"/><Relationship Id="rId34" Type="http://schemas.openxmlformats.org/officeDocument/2006/relationships/hyperlink" Target="https://www.ozon.ru/product/15-6-noutbuk-echips-envy-15-6-1920x1080-ips-intel-j4125-512-gb-intel-celeron-j4125-2-0-ggts-ram-8-283233112/?asb=unSgVyxaCW1dI7LK%252BxOsv9NLVNZoNu%252FaoBcV2uAdwtE%253D&amp;asb2=q7Cdtjil-j5AtaXSsiwZlcafUzzth38eVI6xzhKZy-TGs-ejNuQfVLcSdna8n4e2" TargetMode="External"/><Relationship Id="rId7" Type="http://schemas.openxmlformats.org/officeDocument/2006/relationships/hyperlink" Target="https://www.ozon.ru/product/karta-pamyati-smartbuy-micro-sdhc-32gb-class-10-s-adapterom-33396941/?asb=GbCkeRqm%252BujoPAQGfCJHpKHUpP3uIkfWfVuZuFMCt%252BA%253D&amp;asb2=OtMHAjEg02AefdmUTGf35o5-CmB5rFCCtHyQwciDEoMCvyBWr2SfDOWpGbBTMkdv" TargetMode="External"/><Relationship Id="rId2" Type="http://schemas.openxmlformats.org/officeDocument/2006/relationships/hyperlink" Target="https://www.ozon.ru/product/videokarta-gigabyte-geforce-rtx-2060-super-8-gb-windforce-gv-n206swf2oc-8gd-718624698/?asb=jinLe3AX0rVWMyQnw5lQvKyJ4X56rBwm7MdkGcc4RNg%253D&amp;asb2=YoZ18BQkJlk9g1qlsSKvJcCfa17CAv2gqmBPnoTc4uGuSUE-Dm8VxLmA7inisZz5" TargetMode="External"/><Relationship Id="rId16" Type="http://schemas.openxmlformats.org/officeDocument/2006/relationships/hyperlink" Target="https://www.ozon.ru/product/11-6-noutbuk-digma-11-c422-intel-celeron-j4005-2-0-ggts-ram-4-gb-ssd-64-gb-intel-uhd-graphics-600-579271041/?asb=3fyTV4kQsuDj4YNBSCrl0SeuYSZH7fsO0kpMcjIs5j1eNRXopuJkY48KGShM6vj%252F&amp;asb2=N48ENhYYs_Od44wCMXXzzJtX2CtgIYxgYDxk44fzLC2OGcH54Oyh01VG7ZKV5jl4aSKXy1FllWD4GcmmQD6ooscViBgfFgUP4AcZp8e5XewcC4wyhTTm6N2e-UsOl6FLRnjGz0ihogJNnYw_MpTEZw" TargetMode="External"/><Relationship Id="rId20" Type="http://schemas.openxmlformats.org/officeDocument/2006/relationships/hyperlink" Target="https://www.ozon.ru/product/smartfon-poco-x4-gt-8-256-gb-chernyy-646208029/" TargetMode="External"/><Relationship Id="rId29" Type="http://schemas.openxmlformats.org/officeDocument/2006/relationships/hyperlink" Target="https://www.ozon.ru/product/blok-pitaniya-thermaltake-toughpower-grand-rgb-sync-750w-ps-tpg-0750fpcgeu-s-166402344/?advert=yLG43HziPIG9oBwMxrBd6eTI7cCG5Ush_hvEHpgbCiF8NjJdFKEi5FzrA5T1SlAietqtTx4P4wWMgyhDRpZy74Ebwo4TfXMwysRmhQTwLwzMh8eX9vFnxx0rHZVO_xSyddY9wJ4x_kRbgaj1ZBCumK2Jkch-v7_O53fOj1K4pD8hb6q79N2dpToJ9-2Seanm7gyFVabRY2yY4HqrffqMONcOHVXtTacZr5X52xQtciGbAV_mbxe8jRex-SmxeJVQeEAhPagGRu0tCCeSifZUPZpGvn7RKQjXt8JffRIE23OqOqnAIrn60agkkjJLHPMKLYWfRZ5cksP2tMWoUL3_IyJkBw4Kw06hur0bPrY4ZwD8QvQ8KqdkPcL9OYFvZohzxo-qNbpuHAiW7Pu6OuLZ74Z7LdIKCfmkUAxhx1z-o71m1QvtbgHaCiX0A6eyW2Q67ruE31SGogdJZjIkx8eBj9RZ08j9A0Xnbbj5KSd6RPQJX8e_AbLjHhiLrd074NMD0KwhFHOk1MfD90GcyBP41_U9K0Bt9KF99aOohyAAh44RjnNlI5Z_Wfca4WPADCLddXHQnd-qzlBUCT0OmX1LTnDI_Z4xEbVKdOxohFTOfYQ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ww.ozon.ru/product/smartfon-poco-x4-gt-8-256-gb-chernyy-646208029/" TargetMode="External"/><Relationship Id="rId6" Type="http://schemas.openxmlformats.org/officeDocument/2006/relationships/hyperlink" Target="https://www.ozon.ru/product/windows-10-pro-box-korobochnaya-versiya-ru-560857014/?advert=aSOBO71ZtA_YnIHRY76ljsB8GP-rDQI2IwJv5i6nJ-eXWhE8dL8ifIbe-kh8Ex1gt0ZC-Q5iel3GeU5qXHQA9JphNsYOEmpY6OyOVDk9tgAFbU7P_WQ9I3DGI_bv9dyyVyL8TihjzaF-yy3E21LWLpN3fzYAKbghGn9_Cfw5YL6bWakS8az9qQ9mFfoEHgDgrab_rI3IJOHJgt-dAOvdleR9PwlLQOSj4jRSPa4MQi1U5hptBiN7qrEHcqydPJkSFsDDEEdMyvZzkSy1WD3Q2MfIAhbrXmY2T1DJszGXw0B9GMMT5wJkwxbayqdbWgs3K4jB3otM4QNb4d4dGcbH2EEmMcNG8LhTa03KRWAL581iJPIn0fmv1AFdgJ80Y-5SfaIwmNsVxGJ8_1hg1azvK-fu8Ls_vhxzG758osyC4NwKC_LAYH4AhClbhIqW2JBQI5073WND0zUkj27fuHt-PaXIf2ixqphhbRGi7YcOFsVRWBUCFS5uto1AIGQmEPYH3BNH5_ZzI7y5VFx_CTAJjBZPXlajv1vnI2u6UdBfYLCA-_tyveZ1mJCXmK7QesjjNdQo6-PT2Zvgb-1fgMA7idkxvVAVtGq9KnWXGXKNX62cx1ttaoC06tAUVEPXfe8pwhqtDlbzzFguWaFYkRuO4g" TargetMode="External"/><Relationship Id="rId11" Type="http://schemas.openxmlformats.org/officeDocument/2006/relationships/hyperlink" Target="https://www.ozon.ru/product/ssd-nakopitel-kingston-240gb-a400-sata-iii-r-w-350-500-mb-s-2-5-tlc-140984944/?asb=wvqk4pjyUjM5T0Q7UjqBk9DP8ySOOVFV6KanldkorTs%253D&amp;asb2=RPYnRnJS-MVTDwBve0HKcL-1FensOuo1g3suPUqPYChICB1H4nx4xGop1Wu1r8NX" TargetMode="External"/><Relationship Id="rId24" Type="http://schemas.openxmlformats.org/officeDocument/2006/relationships/hyperlink" Target="https://www.ozon.ru/product/videokarta-afox-radeon-rx-550-4-gb-afrx550-4096d5h4-v6-489609436/?asb=L%252FVRgEG%252BoFsns7%252FdX1yT5vHr09YmOCTr%252FP1b2Roe6Kk%253D&amp;asb2=esbd37hq_4whgXjW4TS3EXuCEzGlZ29dWmb_GM9k9Z95em5kXEgFGfB4SuGNZTzn" TargetMode="External"/><Relationship Id="rId32" Type="http://schemas.openxmlformats.org/officeDocument/2006/relationships/hyperlink" Target="https://www.ozon.ru/product/vneshnyaya-zvukovaya-karta-usb-250033106/?advert=QobguGhXpEGQX3HQI9k1cUOpAVFyhICA-cmem7xpWrWpz3QH9MG2qpe5frs1mTV11JSFIgooZoOVE3OIhuaOFyu9qr7CNMUHr_Hk5qvXte4bZFrzxN4rYTM9x2XsQVhCQguuWORfv1InFNCHNy6Dhh5UR0um0bu1cbSWAnfXcGu_U20wFahHXFhjSOZNm3oo4UK74sH7AOCqFhW4sT59WR-qTqdexaSRFM-p1yg4SKzpBdWCTRgg09p5ujnjiuGTX0f9mPHoHEzzlssA3vvp1YFCsMmUCllPPos21fZXurH-K0GE5dG08PMP6g9-BDgzaPXSs3Pj4GBGOXG3eja_OgUrPrcGAZ890li7nYMbnI5kWXCP6EfCnaVy-CADvjqzvg450AQ-EAovSiswXwHgLtwJw_NlgCmqP2SHXgTjYXX8RuruRFk5BqZfMCq1-nFrmlxHpiv8_BZrbdEYMz-nZeqSPiXK4KY_6A1GhBCRaHWQPUDXwo0GcmxiRt3DPH6vvrDyXwWvI8HXBy1BQUcdsomS9IEzFbrE-hbmz_TIIKZKJy1rlGD2vPLcBatq5TaYHr4FpOxinUroqJrXtRA2TmTvXff_AUp6lFHhByWf5saSKb-Tvi1l0mUeO5DXwkoUTJXkUUvUz8nFhej-tvBiFA" TargetMode="External"/><Relationship Id="rId37" Type="http://schemas.openxmlformats.org/officeDocument/2006/relationships/hyperlink" Target="https://www.ozon.ru/product/15-6-noutbuk-acer-extensa-intel-core-i5-1135g7-2-4-ggts-ram-8-gb-ssd-256-gb-intel-uhd-graphics-bez-686607368/?asb=OCEGdEe6XrTaIQbLOyXoPMfKiUcbk8xIRrsJ2uanM%252FY%253D&amp;asb2=JypxaP8rt1LWxaAEVyqmBrJ4lCEz8v0uUjK9EkJJkNFoONRLFUht3Asiqry5UGPe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www.ozon.ru/product/videokarta-afox-radeon-rx-550-4-gb-afrx550-4096d5h4-v6-489609436/?asb=L%252FVRgEG%252BoFsns7%252FdX1yT5vHr09YmOCTr%252FP1b2Roe6Kk%253D&amp;asb2=esbd37hq_4whgXjW4TS3EXuCEzGlZ29dWmb_GM9k9Z95em5kXEgFGfB4SuGNZTzn" TargetMode="External"/><Relationship Id="rId15" Type="http://schemas.openxmlformats.org/officeDocument/2006/relationships/hyperlink" Target="https://www.ozon.ru/product/15-6-noutbuk-echips-envy-15-6-1920x1080-ips-intel-j4125-512-gb-intel-celeron-j4125-2-0-ggts-ram-8-283233112/?asb=unSgVyxaCW1dI7LK%252BxOsv9NLVNZoNu%252FaoBcV2uAdwtE%253D&amp;asb2=q7Cdtjil-j5AtaXSsiwZlcafUzzth38eVI6xzhKZy-TGs-ejNuQfVLcSdna8n4e2" TargetMode="External"/><Relationship Id="rId23" Type="http://schemas.openxmlformats.org/officeDocument/2006/relationships/hyperlink" Target="https://www.ozon.ru/product/videokarta-msi-geforce-rtx-3050-8-gb-geforce-rtx-3050-gaming-x-8g-550044022/?asb=UB2dBEKeSJY%252FfN%252FhKtJNjEqy%252FVRzDbBD%252B%252ByQCfpKMNU%253D&amp;asb2=zXC8u5Gxv3bXRNruUACt5zgLs7kcnNeKFzpbeyu2USxwYgccmX9ozJzGOV27HWIh" TargetMode="External"/><Relationship Id="rId28" Type="http://schemas.openxmlformats.org/officeDocument/2006/relationships/hyperlink" Target="https://www.ozon.ru/product/igrovoy-strim-mikrofon-dlya-kompyutera-redragon-quasar-2-gm200-usb-kabel-1-35-m-217114937/?asb=LI69p88Tib%252B0No%252F6XMyC%252FJmQi4eTC03TvRTqBs94t0Y%253D&amp;asb2=pjtdULDvfezs0CpVLXM0hGyWHIU6-hFGAnn9JOp5n5eButRIFho1secRcdbT-Yvk" TargetMode="External"/><Relationship Id="rId36" Type="http://schemas.openxmlformats.org/officeDocument/2006/relationships/hyperlink" Target="https://www.ozon.ru/product/15-6-noutbuk-honor-magicbook-x-15-bbr-wai9-intel-core-i3-10110u-2-1-ggts-ram-8-gb-ssd-256-gb-intel-267365300/?asb=2UMVD2rU9r%252FWG%252FXvpT1TkAW52Ot86XDZIOZmviHDVfY%253D&amp;asb2=dHo8BPRzr37Gg3fFG6-yJyMnel1mWOY6jjV_R2r7oHJSBe7nh1vpVx_ps1H8r0i0" TargetMode="External"/><Relationship Id="rId10" Type="http://schemas.openxmlformats.org/officeDocument/2006/relationships/hyperlink" Target="https://www.ozon.ru/product/blok-pitaniya-thermaltake-toughpower-grand-rgb-sync-750w-ps-tpg-0750fpcgeu-s-166402344/?advert=yLG43HziPIG9oBwMxrBd6eTI7cCG5Ush_hvEHpgbCiF8NjJdFKEi5FzrA5T1SlAietqtTx4P4wWMgyhDRpZy74Ebwo4TfXMwysRmhQTwLwzMh8eX9vFnxx0rHZVO_xSyddY9wJ4x_kRbgaj1ZBCumK2Jkch-v7_O53fOj1K4pD8hb6q79N2dpToJ9-2Seanm7gyFVabRY2yY4HqrffqMONcOHVXtTacZr5X52xQtciGbAV_mbxe8jRex-SmxeJVQeEAhPagGRu0tCCeSifZUPZpGvn7RKQjXt8JffRIE23OqOqnAIrn60agkkjJLHPMKLYWfRZ5cksP2tMWoUL3_IyJkBw4Kw06hur0bPrY4ZwD8QvQ8KqdkPcL9OYFvZohzxo-qNbpuHAiW7Pu6OuLZ74Z7LdIKCfmkUAxhx1z-o71m1QvtbgHaCiX0A6eyW2Q67ruE31SGogdJZjIkx8eBj9RZ08j9A0Xnbbj5KSd6RPQJX8e_AbLjHhiLrd074NMD0KwhFHOk1MfD90GcyBP41_U9K0Bt9KF99aOohyAAh44RjnNlI5Z_Wfca4WPADCLddXHQnd-qzlBUCT0OmX1LTnDI_Z4xEbVKdOxohFTOfYQ" TargetMode="External"/><Relationship Id="rId19" Type="http://schemas.openxmlformats.org/officeDocument/2006/relationships/hyperlink" Target="https://www.ozon.ru/product/15-6-noutbuk-asus-x515-intel-pentium-n6000-1-1-ggts-ram-8-gb-ssd-256-gb-intel-uhd-graphics-686607369/?asb=rA%252Bg5kgfSV7F2JG70QK9keIAKpYqICFwMMN5axw0KmQ%253D&amp;asb2=j49Cznm7H9AtfTIjjA5dwa8TSBXqGGfKFYcKp3xhTPqHBHNqlY-buN95h7GORcjh" TargetMode="External"/><Relationship Id="rId31" Type="http://schemas.openxmlformats.org/officeDocument/2006/relationships/hyperlink" Target="https://www.ozon.ru/product/operativnaya-pamyat-4-gb-operativnoy-pamyati-ddr2-800-mgts-1-8-v-240-kontaktov-pc2-6400-381724870/?asb=Q7m2rZfhmbcvPMKkFdvOnWZFEtLPczUDUavbGrs6idQ%253D&amp;asb2=qSk_vfQ1YsHCAXUBZujzaaqaB9vZqSE59ZS4xh3MNC9ECW-NIbgIzYOJaefW5w94" TargetMode="External"/><Relationship Id="rId4" Type="http://schemas.openxmlformats.org/officeDocument/2006/relationships/hyperlink" Target="https://www.ozon.ru/product/videokarta-msi-geforce-rtx-3050-8-gb-geforce-rtx-3050-gaming-x-8g-550044022/?asb=UB2dBEKeSJY%252FfN%252FhKtJNjEqy%252FVRzDbBD%252B%252ByQCfpKMNU%253D&amp;asb2=zXC8u5Gxv3bXRNruUACt5zgLs7kcnNeKFzpbeyu2USxwYgccmX9ozJzGOV27HWIh" TargetMode="External"/><Relationship Id="rId9" Type="http://schemas.openxmlformats.org/officeDocument/2006/relationships/hyperlink" Target="https://www.ozon.ru/product/igrovoy-strim-mikrofon-dlya-kompyutera-redragon-quasar-2-gm200-usb-kabel-1-35-m-217114937/?asb=LI69p88Tib%252B0No%252F6XMyC%252FJmQi4eTC03TvRTqBs94t0Y%253D&amp;asb2=pjtdULDvfezs0CpVLXM0hGyWHIU6-hFGAnn9JOp5n5eButRIFho1secRcdbT-Yvk" TargetMode="External"/><Relationship Id="rId14" Type="http://schemas.openxmlformats.org/officeDocument/2006/relationships/hyperlink" Target="https://www.ozon.ru/product/vneshnyaya-zvukovaya-karta-s-usb-behringer-um2-u-phoria-381344052/?asb=kMFOUjMtihGUJWFpQQL8XPeGWXlbm7Ylm1NeBJ8F98M%253D&amp;asb2=a7M9ShjsbmBr2DDNaiWYpPdgpKL4eomF78lALdsrrRpuzr4Hntf4b68ZYKHwqgo3" TargetMode="External"/><Relationship Id="rId22" Type="http://schemas.openxmlformats.org/officeDocument/2006/relationships/hyperlink" Target="https://www.ozon.ru/product/videokarta-msi-geforce-gtx-1660-super-6-gb-geforce-gtx-1660-super-ventus-xs-oc-585647327/?asb=keScR6ny983nBNQhlU0q%252BEIOndv2Ww6%252FM4cK%252BC%252FOC68%253D&amp;asb2=CNAl-aTgjke2DvV4a67YB8aRg1OebErFJwB0p8mcVoVZFce0wxJ95giuMbyyFNl2" TargetMode="External"/><Relationship Id="rId27" Type="http://schemas.openxmlformats.org/officeDocument/2006/relationships/hyperlink" Target="https://www.ozon.ru/product/mysh-besprovodnaya-xiaomi-mi-dual-mode-wireless-silent-edition-chernyy-202862658/?asb=9RkVukhoNrkDClDQKS1q83U%252FADqztqc7NrfcVISQEfM%253D&amp;asb2=FkXj0aiqRyOFA5JzEYK5VujSAssQpqtwjNcWdHbwQeNcvmfkipYu4FFFaVGanyiU" TargetMode="External"/><Relationship Id="rId30" Type="http://schemas.openxmlformats.org/officeDocument/2006/relationships/hyperlink" Target="https://www.ozon.ru/product/ssd-nakopitel-kingston-240gb-a400-sata-iii-r-w-350-500-mb-s-2-5-tlc-140984944/?asb=wvqk4pjyUjM5T0Q7UjqBk9DP8ySOOVFV6KanldkorTs%253D&amp;asb2=RPYnRnJS-MVTDwBve0HKcL-1FensOuo1g3suPUqPYChICB1H4nx4xGop1Wu1r8NX" TargetMode="External"/><Relationship Id="rId35" Type="http://schemas.openxmlformats.org/officeDocument/2006/relationships/hyperlink" Target="https://www.ozon.ru/product/11-6-noutbuk-digma-11-c422-intel-celeron-j4005-2-0-ggts-ram-4-gb-ssd-64-gb-intel-uhd-graphics-600-579271041/?asb=3fyTV4kQsuDj4YNBSCrl0SeuYSZH7fsO0kpMcjIs5j1eNRXopuJkY48KGShM6vj%252F&amp;asb2=N48ENhYYs_Od44wCMXXzzJtX2CtgIYxgYDxk44fzLC2OGcH54Oyh01VG7ZKV5jl4aSKXy1FllWD4GcmmQD6ooscViBgfFgUP4AcZp8e5XewcC4wyhTTm6N2e-UsOl6FLRnjGz0ihogJNnYw_MpTEZw" TargetMode="External"/><Relationship Id="rId8" Type="http://schemas.openxmlformats.org/officeDocument/2006/relationships/hyperlink" Target="https://www.ozon.ru/product/mysh-besprovodnaya-xiaomi-mi-dual-mode-wireless-silent-edition-chernyy-202862658/?asb=9RkVukhoNrkDClDQKS1q83U%252FADqztqc7NrfcVISQEfM%253D&amp;asb2=FkXj0aiqRyOFA5JzEYK5VujSAssQpqtwjNcWdHbwQeNcvmfkipYu4FFFaVGanyiU" TargetMode="External"/><Relationship Id="rId3" Type="http://schemas.openxmlformats.org/officeDocument/2006/relationships/hyperlink" Target="https://www.ozon.ru/product/videokarta-msi-geforce-gtx-1660-super-6-gb-geforce-gtx-1660-super-ventus-xs-oc-585647327/?asb=keScR6ny983nBNQhlU0q%252BEIOndv2Ww6%252FM4cK%252BC%252FOC68%253D&amp;asb2=CNAl-aTgjke2DvV4a67YB8aRg1OebErFJwB0p8mcVoVZFce0wxJ95giuMbyyFNl2" TargetMode="External"/><Relationship Id="rId12" Type="http://schemas.openxmlformats.org/officeDocument/2006/relationships/hyperlink" Target="https://www.ozon.ru/product/operativnaya-pamyat-4-gb-operativnoy-pamyati-ddr2-800-mgts-1-8-v-240-kontaktov-pc2-6400-381724870/?asb=Q7m2rZfhmbcvPMKkFdvOnWZFEtLPczUDUavbGrs6idQ%253D&amp;asb2=qSk_vfQ1YsHCAXUBZujzaaqaB9vZqSE59ZS4xh3MNC9ECW-NIbgIzYOJaefW5w94" TargetMode="External"/><Relationship Id="rId17" Type="http://schemas.openxmlformats.org/officeDocument/2006/relationships/hyperlink" Target="https://www.ozon.ru/product/15-6-noutbuk-honor-magicbook-x-15-bbr-wai9-intel-core-i3-10110u-2-1-ggts-ram-8-gb-ssd-256-gb-intel-267365300/?asb=2UMVD2rU9r%252FWG%252FXvpT1TkAW52Ot86XDZIOZmviHDVfY%253D&amp;asb2=dHo8BPRzr37Gg3fFG6-yJyMnel1mWOY6jjV_R2r7oHJSBe7nh1vpVx_ps1H8r0i0" TargetMode="External"/><Relationship Id="rId25" Type="http://schemas.openxmlformats.org/officeDocument/2006/relationships/hyperlink" Target="https://www.ozon.ru/product/windows-10-pro-box-korobochnaya-versiya-ru-560857014/?advert=aSOBO71ZtA_YnIHRY76ljsB8GP-rDQI2IwJv5i6nJ-eXWhE8dL8ifIbe-kh8Ex1gt0ZC-Q5iel3GeU5qXHQA9JphNsYOEmpY6OyOVDk9tgAFbU7P_WQ9I3DGI_bv9dyyVyL8TihjzaF-yy3E21LWLpN3fzYAKbghGn9_Cfw5YL6bWakS8az9qQ9mFfoEHgDgrab_rI3IJOHJgt-dAOvdleR9PwlLQOSj4jRSPa4MQi1U5hptBiN7qrEHcqydPJkSFsDDEEdMyvZzkSy1WD3Q2MfIAhbrXmY2T1DJszGXw0B9GMMT5wJkwxbayqdbWgs3K4jB3otM4QNb4d4dGcbH2EEmMcNG8LhTa03KRWAL581iJPIn0fmv1AFdgJ80Y-5SfaIwmNsVxGJ8_1hg1azvK-fu8Ls_vhxzG758osyC4NwKC_LAYH4AhClbhIqW2JBQI5073WND0zUkj27fuHt-PaXIf2ixqphhbRGi7YcOFsVRWBUCFS5uto1AIGQmEPYH3BNH5_ZzI7y5VFx_CTAJjBZPXlajv1vnI2u6UdBfYLCA-_tyveZ1mJCXmK7QesjjNdQo6-PT2Zvgb-1fgMA7idkxvVAVtGq9KnWXGXKNX62cx1ttaoC06tAUVEPXfe8pwhqtDlbzzFguWaFYkRuO4g" TargetMode="External"/><Relationship Id="rId33" Type="http://schemas.openxmlformats.org/officeDocument/2006/relationships/hyperlink" Target="https://www.ozon.ru/product/vneshnyaya-zvukovaya-karta-s-usb-behringer-um2-u-phoria-381344052/?asb=kMFOUjMtihGUJWFpQQL8XPeGWXlbm7Ylm1NeBJ8F98M%253D&amp;asb2=a7M9ShjsbmBr2DDNaiWYpPdgpKL4eomF78lALdsrrRpuzr4Hntf4b68ZYKHwqgo3" TargetMode="External"/><Relationship Id="rId38" Type="http://schemas.openxmlformats.org/officeDocument/2006/relationships/hyperlink" Target="https://www.ozon.ru/product/15-6-noutbuk-asus-x515-intel-pentium-n6000-1-1-ggts-ram-8-gb-ssd-256-gb-intel-uhd-graphics-686607369/?asb=rA%252Bg5kgfSV7F2JG70QK9keIAKpYqICFwMMN5axw0KmQ%253D&amp;asb2=j49Cznm7H9AtfTIjjA5dwa8TSBXqGGfKFYcKp3xhTPqHBHNqlY-buN95h7GORcj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view="pageBreakPreview" zoomScale="60" zoomScaleNormal="70" workbookViewId="0">
      <selection sqref="A1:K21"/>
    </sheetView>
  </sheetViews>
  <sheetFormatPr defaultRowHeight="15" x14ac:dyDescent="0.25"/>
  <cols>
    <col min="1" max="1" width="9.42578125" bestFit="1" customWidth="1"/>
    <col min="2" max="2" width="65.140625" bestFit="1" customWidth="1"/>
    <col min="3" max="3" width="12.140625" bestFit="1" customWidth="1"/>
    <col min="4" max="4" width="19.7109375" bestFit="1" customWidth="1"/>
    <col min="5" max="5" width="27.7109375" bestFit="1" customWidth="1"/>
    <col min="6" max="6" width="25.7109375" bestFit="1" customWidth="1"/>
    <col min="7" max="7" width="19.42578125" bestFit="1" customWidth="1"/>
    <col min="8" max="8" width="27.7109375" bestFit="1" customWidth="1"/>
    <col min="9" max="9" width="30.140625" bestFit="1" customWidth="1"/>
    <col min="10" max="10" width="25.7109375" bestFit="1" customWidth="1"/>
    <col min="11" max="11" width="28" bestFit="1" customWidth="1"/>
    <col min="16" max="16" width="11.7109375" customWidth="1"/>
    <col min="17" max="17" width="65.140625" bestFit="1" customWidth="1"/>
    <col min="18" max="18" width="12.140625" bestFit="1" customWidth="1"/>
    <col min="19" max="19" width="19.7109375" bestFit="1" customWidth="1"/>
    <col min="20" max="20" width="29.28515625" customWidth="1"/>
    <col min="21" max="21" width="27.42578125" customWidth="1"/>
    <col min="22" max="22" width="19.7109375" customWidth="1"/>
    <col min="23" max="23" width="29.42578125" customWidth="1"/>
    <col min="24" max="24" width="31.85546875" customWidth="1"/>
    <col min="25" max="25" width="27.5703125" customWidth="1"/>
    <col min="26" max="26" width="30" customWidth="1"/>
  </cols>
  <sheetData>
    <row r="1" spans="1:26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P1" s="9" t="s">
        <v>0</v>
      </c>
      <c r="Q1" s="10" t="s">
        <v>1</v>
      </c>
      <c r="R1" s="10" t="s">
        <v>2</v>
      </c>
      <c r="S1" s="10" t="s">
        <v>3</v>
      </c>
      <c r="T1" s="10" t="s">
        <v>4</v>
      </c>
      <c r="U1" s="10" t="s">
        <v>5</v>
      </c>
      <c r="V1" s="10" t="s">
        <v>6</v>
      </c>
      <c r="W1" s="10" t="s">
        <v>7</v>
      </c>
      <c r="X1" s="10" t="s">
        <v>8</v>
      </c>
      <c r="Y1" s="10" t="s">
        <v>9</v>
      </c>
      <c r="Z1" s="11" t="s">
        <v>10</v>
      </c>
    </row>
    <row r="2" spans="1:26" x14ac:dyDescent="0.25">
      <c r="A2" s="19">
        <v>1</v>
      </c>
      <c r="B2" s="20" t="s">
        <v>11</v>
      </c>
      <c r="C2" s="19" t="s">
        <v>12</v>
      </c>
      <c r="D2" s="21">
        <v>43912</v>
      </c>
      <c r="E2" s="19">
        <v>5667</v>
      </c>
      <c r="F2" s="19">
        <v>2321</v>
      </c>
      <c r="G2" s="19">
        <v>3346</v>
      </c>
      <c r="H2" s="22">
        <v>24999</v>
      </c>
      <c r="I2" s="23">
        <v>416.65</v>
      </c>
      <c r="J2" s="22">
        <v>141669333</v>
      </c>
      <c r="K2" s="24">
        <v>2357472</v>
      </c>
      <c r="P2" s="7">
        <v>1</v>
      </c>
      <c r="Q2" s="2" t="s">
        <v>11</v>
      </c>
      <c r="R2" s="1" t="s">
        <v>12</v>
      </c>
      <c r="S2" s="6">
        <v>43912</v>
      </c>
      <c r="T2" s="1">
        <v>5667</v>
      </c>
      <c r="U2" s="1">
        <v>2321</v>
      </c>
      <c r="V2" s="1">
        <v>3346</v>
      </c>
      <c r="W2" s="4">
        <v>24999</v>
      </c>
      <c r="X2" s="5">
        <v>416.65</v>
      </c>
      <c r="Y2" s="4">
        <v>141669333</v>
      </c>
      <c r="Z2" s="8">
        <v>2357472</v>
      </c>
    </row>
    <row r="3" spans="1:26" x14ac:dyDescent="0.25">
      <c r="A3" s="19">
        <v>2</v>
      </c>
      <c r="B3" s="25" t="s">
        <v>13</v>
      </c>
      <c r="C3" s="19" t="s">
        <v>14</v>
      </c>
      <c r="D3" s="21">
        <v>44243</v>
      </c>
      <c r="E3" s="19">
        <v>456</v>
      </c>
      <c r="F3" s="19">
        <v>123</v>
      </c>
      <c r="G3" s="19">
        <f>456-123</f>
        <v>333</v>
      </c>
      <c r="H3" s="22">
        <v>45000</v>
      </c>
      <c r="I3" s="23">
        <v>750</v>
      </c>
      <c r="J3" s="22">
        <v>20520000</v>
      </c>
      <c r="K3" s="24">
        <v>20520000</v>
      </c>
      <c r="P3" s="7">
        <v>2</v>
      </c>
      <c r="Q3" s="3" t="s">
        <v>13</v>
      </c>
      <c r="R3" s="1" t="s">
        <v>14</v>
      </c>
      <c r="S3" s="6">
        <v>44243</v>
      </c>
      <c r="T3" s="1">
        <v>456</v>
      </c>
      <c r="U3" s="1">
        <v>123</v>
      </c>
      <c r="V3" s="1">
        <f>456-123</f>
        <v>333</v>
      </c>
      <c r="W3" s="4">
        <v>45000</v>
      </c>
      <c r="X3" s="5">
        <v>750</v>
      </c>
      <c r="Y3" s="4">
        <v>20520000</v>
      </c>
      <c r="Z3" s="8">
        <v>20520000</v>
      </c>
    </row>
    <row r="4" spans="1:26" x14ac:dyDescent="0.25">
      <c r="A4" s="19">
        <v>3</v>
      </c>
      <c r="B4" s="25" t="s">
        <v>15</v>
      </c>
      <c r="C4" s="19" t="s">
        <v>16</v>
      </c>
      <c r="D4" s="21">
        <v>44010</v>
      </c>
      <c r="E4" s="19">
        <v>456456</v>
      </c>
      <c r="F4" s="19">
        <v>34454</v>
      </c>
      <c r="G4" s="19">
        <f>456456-34454</f>
        <v>422002</v>
      </c>
      <c r="H4" s="22">
        <v>32000</v>
      </c>
      <c r="I4" s="23">
        <v>533.33000000000004</v>
      </c>
      <c r="J4" s="22">
        <v>14606600000</v>
      </c>
      <c r="K4" s="24">
        <v>243291048</v>
      </c>
      <c r="P4" s="7">
        <v>3</v>
      </c>
      <c r="Q4" s="3" t="s">
        <v>15</v>
      </c>
      <c r="R4" s="1" t="s">
        <v>16</v>
      </c>
      <c r="S4" s="6">
        <v>44010</v>
      </c>
      <c r="T4" s="1">
        <v>456456</v>
      </c>
      <c r="U4" s="1">
        <v>34454</v>
      </c>
      <c r="V4" s="1">
        <f>456456-34454</f>
        <v>422002</v>
      </c>
      <c r="W4" s="4">
        <v>32000</v>
      </c>
      <c r="X4" s="5">
        <v>533.33000000000004</v>
      </c>
      <c r="Y4" s="4">
        <v>14606600000</v>
      </c>
      <c r="Z4" s="8">
        <v>243291048</v>
      </c>
    </row>
    <row r="5" spans="1:26" x14ac:dyDescent="0.25">
      <c r="A5" s="19">
        <v>4</v>
      </c>
      <c r="B5" s="25" t="s">
        <v>17</v>
      </c>
      <c r="C5" s="19" t="s">
        <v>16</v>
      </c>
      <c r="D5" s="21">
        <v>44773</v>
      </c>
      <c r="E5" s="19">
        <v>7543</v>
      </c>
      <c r="F5" s="19">
        <v>6574</v>
      </c>
      <c r="G5" s="19">
        <f>7543-6574</f>
        <v>969</v>
      </c>
      <c r="H5" s="22">
        <v>39000</v>
      </c>
      <c r="I5" s="23">
        <v>650</v>
      </c>
      <c r="J5" s="22">
        <v>294177000</v>
      </c>
      <c r="K5" s="24">
        <v>4902950</v>
      </c>
      <c r="P5" s="7">
        <v>4</v>
      </c>
      <c r="Q5" s="3" t="s">
        <v>17</v>
      </c>
      <c r="R5" s="1" t="s">
        <v>16</v>
      </c>
      <c r="S5" s="6">
        <v>44773</v>
      </c>
      <c r="T5" s="1">
        <v>7543</v>
      </c>
      <c r="U5" s="1">
        <v>6574</v>
      </c>
      <c r="V5" s="1">
        <f>7543-6574</f>
        <v>969</v>
      </c>
      <c r="W5" s="4">
        <v>39000</v>
      </c>
      <c r="X5" s="5">
        <v>650</v>
      </c>
      <c r="Y5" s="4">
        <v>294177000</v>
      </c>
      <c r="Z5" s="8">
        <v>4902950</v>
      </c>
    </row>
    <row r="6" spans="1:26" x14ac:dyDescent="0.25">
      <c r="A6" s="19">
        <v>5</v>
      </c>
      <c r="B6" s="25" t="s">
        <v>18</v>
      </c>
      <c r="C6" s="19" t="s">
        <v>19</v>
      </c>
      <c r="D6" s="21">
        <v>43482</v>
      </c>
      <c r="E6" s="19">
        <v>732</v>
      </c>
      <c r="F6" s="19">
        <v>565</v>
      </c>
      <c r="G6" s="19">
        <f>732-565</f>
        <v>167</v>
      </c>
      <c r="H6" s="22">
        <v>17000</v>
      </c>
      <c r="I6" s="23">
        <v>283.33</v>
      </c>
      <c r="J6" s="22">
        <v>12444000</v>
      </c>
      <c r="K6" s="24">
        <v>207156</v>
      </c>
      <c r="P6" s="7">
        <v>5</v>
      </c>
      <c r="Q6" s="3" t="s">
        <v>18</v>
      </c>
      <c r="R6" s="1" t="s">
        <v>19</v>
      </c>
      <c r="S6" s="6">
        <v>43482</v>
      </c>
      <c r="T6" s="1">
        <v>732</v>
      </c>
      <c r="U6" s="1">
        <v>565</v>
      </c>
      <c r="V6" s="1">
        <f>732-565</f>
        <v>167</v>
      </c>
      <c r="W6" s="4">
        <v>17000</v>
      </c>
      <c r="X6" s="5">
        <v>283.33</v>
      </c>
      <c r="Y6" s="4">
        <v>12444000</v>
      </c>
      <c r="Z6" s="8">
        <v>207156</v>
      </c>
    </row>
    <row r="7" spans="1:26" x14ac:dyDescent="0.25">
      <c r="A7" s="19">
        <v>6</v>
      </c>
      <c r="B7" s="25" t="s">
        <v>20</v>
      </c>
      <c r="C7" s="19" t="s">
        <v>21</v>
      </c>
      <c r="D7" s="21">
        <v>42493</v>
      </c>
      <c r="E7" s="19">
        <v>546787</v>
      </c>
      <c r="F7" s="19">
        <v>23455</v>
      </c>
      <c r="G7" s="19">
        <f>546787-23455</f>
        <v>523332</v>
      </c>
      <c r="H7" s="22">
        <v>3999</v>
      </c>
      <c r="I7" s="23">
        <v>66.650000000000006</v>
      </c>
      <c r="J7" s="22">
        <v>2186601000</v>
      </c>
      <c r="K7" s="24">
        <v>36087942</v>
      </c>
      <c r="P7" s="7">
        <v>6</v>
      </c>
      <c r="Q7" s="3" t="s">
        <v>20</v>
      </c>
      <c r="R7" s="1" t="s">
        <v>21</v>
      </c>
      <c r="S7" s="6">
        <v>42493</v>
      </c>
      <c r="T7" s="1">
        <v>546787</v>
      </c>
      <c r="U7" s="1">
        <v>23455</v>
      </c>
      <c r="V7" s="1">
        <f>546787-23455</f>
        <v>523332</v>
      </c>
      <c r="W7" s="4">
        <v>3999</v>
      </c>
      <c r="X7" s="5">
        <v>66.650000000000006</v>
      </c>
      <c r="Y7" s="4">
        <v>2186601000</v>
      </c>
      <c r="Z7" s="8">
        <v>36087942</v>
      </c>
    </row>
    <row r="8" spans="1:26" x14ac:dyDescent="0.25">
      <c r="A8" s="19">
        <v>7</v>
      </c>
      <c r="B8" s="25" t="s">
        <v>22</v>
      </c>
      <c r="C8" s="19" t="s">
        <v>23</v>
      </c>
      <c r="D8" s="21">
        <v>43351</v>
      </c>
      <c r="E8" s="19">
        <v>24567</v>
      </c>
      <c r="F8" s="19">
        <v>4556</v>
      </c>
      <c r="G8" s="19">
        <f>24567-4556</f>
        <v>20011</v>
      </c>
      <c r="H8" s="22">
        <v>2499</v>
      </c>
      <c r="I8" s="23">
        <v>41.65</v>
      </c>
      <c r="J8" s="22">
        <v>61392933</v>
      </c>
      <c r="K8" s="24">
        <v>1007247</v>
      </c>
      <c r="P8" s="7">
        <v>7</v>
      </c>
      <c r="Q8" s="3" t="s">
        <v>22</v>
      </c>
      <c r="R8" s="1" t="s">
        <v>23</v>
      </c>
      <c r="S8" s="6">
        <v>43351</v>
      </c>
      <c r="T8" s="1">
        <v>24567</v>
      </c>
      <c r="U8" s="1">
        <v>4556</v>
      </c>
      <c r="V8" s="1">
        <f>24567-4556</f>
        <v>20011</v>
      </c>
      <c r="W8" s="4">
        <v>2499</v>
      </c>
      <c r="X8" s="5">
        <v>41.65</v>
      </c>
      <c r="Y8" s="4">
        <v>61392933</v>
      </c>
      <c r="Z8" s="8">
        <v>1007247</v>
      </c>
    </row>
    <row r="9" spans="1:26" x14ac:dyDescent="0.25">
      <c r="A9" s="19">
        <v>8</v>
      </c>
      <c r="B9" s="25" t="s">
        <v>24</v>
      </c>
      <c r="C9" s="19" t="s">
        <v>25</v>
      </c>
      <c r="D9" s="21">
        <v>44494</v>
      </c>
      <c r="E9" s="19">
        <v>8481</v>
      </c>
      <c r="F9" s="19">
        <v>4325</v>
      </c>
      <c r="G9" s="19">
        <f>8481-4325</f>
        <v>4156</v>
      </c>
      <c r="H9" s="22">
        <v>3999</v>
      </c>
      <c r="I9" s="23">
        <v>66.650000000000006</v>
      </c>
      <c r="J9" s="22">
        <v>33915519</v>
      </c>
      <c r="K9" s="24">
        <v>559746</v>
      </c>
      <c r="P9" s="7">
        <v>8</v>
      </c>
      <c r="Q9" s="3" t="s">
        <v>24</v>
      </c>
      <c r="R9" s="1" t="s">
        <v>25</v>
      </c>
      <c r="S9" s="6">
        <v>44494</v>
      </c>
      <c r="T9" s="1">
        <v>8481</v>
      </c>
      <c r="U9" s="1">
        <v>4325</v>
      </c>
      <c r="V9" s="1">
        <f>8481-4325</f>
        <v>4156</v>
      </c>
      <c r="W9" s="4">
        <v>3999</v>
      </c>
      <c r="X9" s="5">
        <v>66.650000000000006</v>
      </c>
      <c r="Y9" s="4">
        <v>33915519</v>
      </c>
      <c r="Z9" s="8">
        <v>559746</v>
      </c>
    </row>
    <row r="10" spans="1:26" x14ac:dyDescent="0.25">
      <c r="A10" s="19">
        <v>9</v>
      </c>
      <c r="B10" s="25" t="s">
        <v>26</v>
      </c>
      <c r="C10" s="19" t="s">
        <v>27</v>
      </c>
      <c r="D10" s="21">
        <v>44305</v>
      </c>
      <c r="E10" s="19">
        <v>23424</v>
      </c>
      <c r="F10" s="19">
        <v>6743</v>
      </c>
      <c r="G10" s="19">
        <f>23424-6743</f>
        <v>16681</v>
      </c>
      <c r="H10" s="22">
        <v>5569</v>
      </c>
      <c r="I10" s="23">
        <v>92.81</v>
      </c>
      <c r="J10" s="22">
        <v>130448256</v>
      </c>
      <c r="K10" s="24">
        <v>2155008</v>
      </c>
      <c r="P10" s="7">
        <v>9</v>
      </c>
      <c r="Q10" s="3" t="s">
        <v>26</v>
      </c>
      <c r="R10" s="1" t="s">
        <v>27</v>
      </c>
      <c r="S10" s="6">
        <v>44305</v>
      </c>
      <c r="T10" s="1">
        <v>23424</v>
      </c>
      <c r="U10" s="1">
        <v>6743</v>
      </c>
      <c r="V10" s="1">
        <f>23424-6743</f>
        <v>16681</v>
      </c>
      <c r="W10" s="4">
        <v>5569</v>
      </c>
      <c r="X10" s="5">
        <v>92.81</v>
      </c>
      <c r="Y10" s="4">
        <v>130448256</v>
      </c>
      <c r="Z10" s="8">
        <v>2155008</v>
      </c>
    </row>
    <row r="11" spans="1:26" x14ac:dyDescent="0.25">
      <c r="A11" s="19">
        <v>10</v>
      </c>
      <c r="B11" s="20" t="s">
        <v>28</v>
      </c>
      <c r="C11" s="19" t="s">
        <v>29</v>
      </c>
      <c r="D11" s="21">
        <v>40858</v>
      </c>
      <c r="E11" s="19">
        <v>556</v>
      </c>
      <c r="F11" s="19">
        <v>545</v>
      </c>
      <c r="G11" s="19">
        <f>556-545</f>
        <v>11</v>
      </c>
      <c r="H11" s="22">
        <v>4899</v>
      </c>
      <c r="I11" s="23">
        <v>81.650000000000006</v>
      </c>
      <c r="J11" s="22">
        <v>2723844</v>
      </c>
      <c r="K11" s="24">
        <v>45036</v>
      </c>
      <c r="P11" s="7">
        <v>10</v>
      </c>
      <c r="Q11" s="2" t="s">
        <v>28</v>
      </c>
      <c r="R11" s="1" t="s">
        <v>29</v>
      </c>
      <c r="S11" s="6">
        <v>40858</v>
      </c>
      <c r="T11" s="1">
        <v>556</v>
      </c>
      <c r="U11" s="1">
        <v>545</v>
      </c>
      <c r="V11" s="1">
        <f>556-545</f>
        <v>11</v>
      </c>
      <c r="W11" s="4">
        <v>4899</v>
      </c>
      <c r="X11" s="5">
        <v>81.650000000000006</v>
      </c>
      <c r="Y11" s="4">
        <v>2723844</v>
      </c>
      <c r="Z11" s="8">
        <v>45036</v>
      </c>
    </row>
    <row r="12" spans="1:26" x14ac:dyDescent="0.25">
      <c r="A12" s="19">
        <v>11</v>
      </c>
      <c r="B12" s="25" t="s">
        <v>30</v>
      </c>
      <c r="C12" s="19" t="s">
        <v>31</v>
      </c>
      <c r="D12" s="21">
        <v>44542</v>
      </c>
      <c r="E12" s="19">
        <v>776</v>
      </c>
      <c r="F12" s="19">
        <v>343</v>
      </c>
      <c r="G12" s="19">
        <f>776-343</f>
        <v>433</v>
      </c>
      <c r="H12" s="22">
        <v>5499</v>
      </c>
      <c r="I12" s="23">
        <v>91.65</v>
      </c>
      <c r="J12" s="22">
        <v>4267224</v>
      </c>
      <c r="K12" s="24">
        <v>70616</v>
      </c>
      <c r="P12" s="7">
        <v>11</v>
      </c>
      <c r="Q12" s="3" t="s">
        <v>30</v>
      </c>
      <c r="R12" s="1" t="s">
        <v>31</v>
      </c>
      <c r="S12" s="6">
        <v>44542</v>
      </c>
      <c r="T12" s="1">
        <v>776</v>
      </c>
      <c r="U12" s="1">
        <v>343</v>
      </c>
      <c r="V12" s="1">
        <f>776-343</f>
        <v>433</v>
      </c>
      <c r="W12" s="4">
        <v>5499</v>
      </c>
      <c r="X12" s="5">
        <v>91.65</v>
      </c>
      <c r="Y12" s="4">
        <v>4267224</v>
      </c>
      <c r="Z12" s="8">
        <v>70616</v>
      </c>
    </row>
    <row r="13" spans="1:26" x14ac:dyDescent="0.25">
      <c r="A13" s="19">
        <v>12</v>
      </c>
      <c r="B13" s="25" t="s">
        <v>32</v>
      </c>
      <c r="C13" s="19" t="s">
        <v>33</v>
      </c>
      <c r="D13" s="21">
        <v>44917</v>
      </c>
      <c r="E13" s="19">
        <v>5632</v>
      </c>
      <c r="F13" s="19">
        <v>678</v>
      </c>
      <c r="G13" s="19">
        <f>5632-678</f>
        <v>4954</v>
      </c>
      <c r="H13" s="22">
        <v>3499</v>
      </c>
      <c r="I13" s="23">
        <v>58.32</v>
      </c>
      <c r="J13" s="22">
        <v>19706368</v>
      </c>
      <c r="K13" s="24">
        <v>326656</v>
      </c>
      <c r="P13" s="7">
        <v>12</v>
      </c>
      <c r="Q13" s="3" t="s">
        <v>32</v>
      </c>
      <c r="R13" s="1" t="s">
        <v>33</v>
      </c>
      <c r="S13" s="6">
        <v>44917</v>
      </c>
      <c r="T13" s="1">
        <v>5632</v>
      </c>
      <c r="U13" s="1">
        <v>678</v>
      </c>
      <c r="V13" s="1">
        <f>5632-678</f>
        <v>4954</v>
      </c>
      <c r="W13" s="4">
        <v>3499</v>
      </c>
      <c r="X13" s="5">
        <v>58.32</v>
      </c>
      <c r="Y13" s="4">
        <v>19706368</v>
      </c>
      <c r="Z13" s="8">
        <v>326656</v>
      </c>
    </row>
    <row r="14" spans="1:26" x14ac:dyDescent="0.25">
      <c r="A14" s="19">
        <v>13</v>
      </c>
      <c r="B14" s="25" t="s">
        <v>34</v>
      </c>
      <c r="C14" s="19" t="s">
        <v>33</v>
      </c>
      <c r="D14" s="21">
        <v>44500</v>
      </c>
      <c r="E14" s="19">
        <v>43567</v>
      </c>
      <c r="F14" s="19">
        <v>2345</v>
      </c>
      <c r="G14" s="19">
        <f>43567-2345</f>
        <v>41222</v>
      </c>
      <c r="H14" s="22">
        <v>699</v>
      </c>
      <c r="I14" s="23">
        <v>11.65</v>
      </c>
      <c r="J14" s="22">
        <v>30453333</v>
      </c>
      <c r="K14" s="24">
        <v>476237</v>
      </c>
      <c r="P14" s="7">
        <v>13</v>
      </c>
      <c r="Q14" s="3" t="s">
        <v>34</v>
      </c>
      <c r="R14" s="1" t="s">
        <v>33</v>
      </c>
      <c r="S14" s="6">
        <v>44500</v>
      </c>
      <c r="T14" s="1">
        <v>43567</v>
      </c>
      <c r="U14" s="1">
        <v>2345</v>
      </c>
      <c r="V14" s="1">
        <f>43567-2345</f>
        <v>41222</v>
      </c>
      <c r="W14" s="4">
        <v>699</v>
      </c>
      <c r="X14" s="5">
        <v>11.65</v>
      </c>
      <c r="Y14" s="4">
        <v>30453333</v>
      </c>
      <c r="Z14" s="8">
        <v>476237</v>
      </c>
    </row>
    <row r="15" spans="1:26" x14ac:dyDescent="0.25">
      <c r="A15" s="19">
        <v>14</v>
      </c>
      <c r="B15" s="25" t="s">
        <v>35</v>
      </c>
      <c r="C15" s="19" t="s">
        <v>36</v>
      </c>
      <c r="D15" s="21">
        <v>43642</v>
      </c>
      <c r="E15" s="19">
        <v>23456</v>
      </c>
      <c r="F15" s="19">
        <v>1238</v>
      </c>
      <c r="G15" s="19">
        <f>23456-1238</f>
        <v>22218</v>
      </c>
      <c r="H15" s="22">
        <v>349</v>
      </c>
      <c r="I15" s="23">
        <v>5.82</v>
      </c>
      <c r="J15" s="22">
        <v>8186144</v>
      </c>
      <c r="K15" s="24">
        <v>136513</v>
      </c>
      <c r="P15" s="7">
        <v>14</v>
      </c>
      <c r="Q15" s="3" t="s">
        <v>35</v>
      </c>
      <c r="R15" s="1" t="s">
        <v>36</v>
      </c>
      <c r="S15" s="6">
        <v>43642</v>
      </c>
      <c r="T15" s="1">
        <v>23456</v>
      </c>
      <c r="U15" s="1">
        <v>1238</v>
      </c>
      <c r="V15" s="1">
        <f>23456-1238</f>
        <v>22218</v>
      </c>
      <c r="W15" s="4">
        <v>349</v>
      </c>
      <c r="X15" s="5">
        <v>5.82</v>
      </c>
      <c r="Y15" s="4">
        <v>8186144</v>
      </c>
      <c r="Z15" s="8">
        <v>136513</v>
      </c>
    </row>
    <row r="16" spans="1:26" x14ac:dyDescent="0.25">
      <c r="A16" s="19">
        <v>15</v>
      </c>
      <c r="B16" s="25" t="s">
        <v>37</v>
      </c>
      <c r="C16" s="19" t="s">
        <v>38</v>
      </c>
      <c r="D16" s="21">
        <v>43204</v>
      </c>
      <c r="E16" s="19">
        <v>6753</v>
      </c>
      <c r="F16" s="19">
        <v>3452</v>
      </c>
      <c r="G16" s="19">
        <f>6753-3452</f>
        <v>3301</v>
      </c>
      <c r="H16" s="22">
        <v>1299</v>
      </c>
      <c r="I16" s="23">
        <v>21.65</v>
      </c>
      <c r="J16" s="22">
        <v>8772147</v>
      </c>
      <c r="K16" s="24">
        <v>141372</v>
      </c>
      <c r="P16" s="7">
        <v>15</v>
      </c>
      <c r="Q16" s="3" t="s">
        <v>37</v>
      </c>
      <c r="R16" s="1" t="s">
        <v>38</v>
      </c>
      <c r="S16" s="6">
        <v>43204</v>
      </c>
      <c r="T16" s="1">
        <v>6753</v>
      </c>
      <c r="U16" s="1">
        <v>3452</v>
      </c>
      <c r="V16" s="1">
        <f>6753-3452</f>
        <v>3301</v>
      </c>
      <c r="W16" s="4">
        <v>1299</v>
      </c>
      <c r="X16" s="5">
        <v>21.65</v>
      </c>
      <c r="Y16" s="4">
        <v>8772147</v>
      </c>
      <c r="Z16" s="8">
        <v>141372</v>
      </c>
    </row>
    <row r="17" spans="1:26" x14ac:dyDescent="0.25">
      <c r="A17" s="19">
        <v>16</v>
      </c>
      <c r="B17" s="25" t="s">
        <v>39</v>
      </c>
      <c r="C17" s="19" t="s">
        <v>40</v>
      </c>
      <c r="D17" s="21">
        <v>43902</v>
      </c>
      <c r="E17" s="19">
        <v>55677</v>
      </c>
      <c r="F17" s="19">
        <v>8643</v>
      </c>
      <c r="G17" s="19">
        <f>55677-8643</f>
        <v>47034</v>
      </c>
      <c r="H17" s="22">
        <v>95999</v>
      </c>
      <c r="I17" s="23">
        <v>1599.98</v>
      </c>
      <c r="J17" s="22">
        <v>5344936000</v>
      </c>
      <c r="K17" s="24">
        <v>89021523</v>
      </c>
      <c r="P17" s="7">
        <v>16</v>
      </c>
      <c r="Q17" s="3" t="s">
        <v>39</v>
      </c>
      <c r="R17" s="1" t="s">
        <v>40</v>
      </c>
      <c r="S17" s="6">
        <v>43902</v>
      </c>
      <c r="T17" s="1">
        <v>55677</v>
      </c>
      <c r="U17" s="1">
        <v>8643</v>
      </c>
      <c r="V17" s="1">
        <f>55677-8643</f>
        <v>47034</v>
      </c>
      <c r="W17" s="4">
        <v>95999</v>
      </c>
      <c r="X17" s="5">
        <v>1599.98</v>
      </c>
      <c r="Y17" s="4">
        <v>5344936000</v>
      </c>
      <c r="Z17" s="8">
        <v>89021523</v>
      </c>
    </row>
    <row r="18" spans="1:26" x14ac:dyDescent="0.25">
      <c r="A18" s="19">
        <v>17</v>
      </c>
      <c r="B18" s="25" t="s">
        <v>41</v>
      </c>
      <c r="C18" s="19" t="s">
        <v>42</v>
      </c>
      <c r="D18" s="21">
        <v>43320</v>
      </c>
      <c r="E18" s="19">
        <v>434</v>
      </c>
      <c r="F18" s="19">
        <v>123</v>
      </c>
      <c r="G18" s="19">
        <f>434-123</f>
        <v>311</v>
      </c>
      <c r="H18" s="22">
        <v>29999</v>
      </c>
      <c r="I18" s="23">
        <v>499.98</v>
      </c>
      <c r="J18" s="22">
        <v>13019566</v>
      </c>
      <c r="K18" s="24">
        <v>216566</v>
      </c>
      <c r="P18" s="7">
        <v>17</v>
      </c>
      <c r="Q18" s="3" t="s">
        <v>41</v>
      </c>
      <c r="R18" s="1" t="s">
        <v>42</v>
      </c>
      <c r="S18" s="6">
        <v>43320</v>
      </c>
      <c r="T18" s="1">
        <v>434</v>
      </c>
      <c r="U18" s="1">
        <v>123</v>
      </c>
      <c r="V18" s="1">
        <f>434-123</f>
        <v>311</v>
      </c>
      <c r="W18" s="4">
        <v>29999</v>
      </c>
      <c r="X18" s="5">
        <v>499.98</v>
      </c>
      <c r="Y18" s="4">
        <v>13019566</v>
      </c>
      <c r="Z18" s="8">
        <v>216566</v>
      </c>
    </row>
    <row r="19" spans="1:26" x14ac:dyDescent="0.25">
      <c r="A19" s="19">
        <v>18</v>
      </c>
      <c r="B19" s="25" t="s">
        <v>43</v>
      </c>
      <c r="C19" s="19" t="s">
        <v>44</v>
      </c>
      <c r="D19" s="21">
        <v>44103</v>
      </c>
      <c r="E19" s="19">
        <v>6567</v>
      </c>
      <c r="F19" s="19">
        <v>5346</v>
      </c>
      <c r="G19" s="19">
        <f>6267-5346</f>
        <v>921</v>
      </c>
      <c r="H19" s="22">
        <v>38999</v>
      </c>
      <c r="I19" s="23">
        <v>649.98</v>
      </c>
      <c r="J19" s="22">
        <v>256106433</v>
      </c>
      <c r="K19" s="24">
        <v>4261983</v>
      </c>
      <c r="P19" s="7">
        <v>18</v>
      </c>
      <c r="Q19" s="3" t="s">
        <v>43</v>
      </c>
      <c r="R19" s="1" t="s">
        <v>44</v>
      </c>
      <c r="S19" s="6">
        <v>44103</v>
      </c>
      <c r="T19" s="1">
        <v>6567</v>
      </c>
      <c r="U19" s="1">
        <v>5346</v>
      </c>
      <c r="V19" s="1">
        <f>6267-5346</f>
        <v>921</v>
      </c>
      <c r="W19" s="4">
        <v>38999</v>
      </c>
      <c r="X19" s="5">
        <v>649.98</v>
      </c>
      <c r="Y19" s="4">
        <v>256106433</v>
      </c>
      <c r="Z19" s="8">
        <v>4261983</v>
      </c>
    </row>
    <row r="20" spans="1:26" x14ac:dyDescent="0.25">
      <c r="A20" s="19">
        <v>19</v>
      </c>
      <c r="B20" s="25" t="s">
        <v>45</v>
      </c>
      <c r="C20" s="19" t="s">
        <v>46</v>
      </c>
      <c r="D20" s="21">
        <v>44197</v>
      </c>
      <c r="E20" s="19">
        <v>3452</v>
      </c>
      <c r="F20" s="19">
        <v>2136</v>
      </c>
      <c r="G20" s="19">
        <f>3452-2136</f>
        <v>1316</v>
      </c>
      <c r="H20" s="22">
        <v>34599</v>
      </c>
      <c r="I20" s="23">
        <v>593.32000000000005</v>
      </c>
      <c r="J20" s="22">
        <v>119435748</v>
      </c>
      <c r="K20" s="24">
        <v>2047036</v>
      </c>
      <c r="P20" s="7">
        <v>19</v>
      </c>
      <c r="Q20" s="3" t="s">
        <v>45</v>
      </c>
      <c r="R20" s="1" t="s">
        <v>46</v>
      </c>
      <c r="S20" s="6">
        <v>44197</v>
      </c>
      <c r="T20" s="1">
        <v>3452</v>
      </c>
      <c r="U20" s="1">
        <v>2136</v>
      </c>
      <c r="V20" s="1">
        <f>3452-2136</f>
        <v>1316</v>
      </c>
      <c r="W20" s="4">
        <v>34599</v>
      </c>
      <c r="X20" s="5">
        <v>593.32000000000005</v>
      </c>
      <c r="Y20" s="4">
        <v>119435748</v>
      </c>
      <c r="Z20" s="8">
        <v>2047036</v>
      </c>
    </row>
    <row r="21" spans="1:26" x14ac:dyDescent="0.25">
      <c r="A21" s="19">
        <v>20</v>
      </c>
      <c r="B21" s="25" t="s">
        <v>47</v>
      </c>
      <c r="C21" s="19" t="s">
        <v>48</v>
      </c>
      <c r="D21" s="21">
        <v>44698</v>
      </c>
      <c r="E21" s="19">
        <v>5567</v>
      </c>
      <c r="F21" s="19">
        <v>746</v>
      </c>
      <c r="G21" s="19">
        <f>5567-746</f>
        <v>4821</v>
      </c>
      <c r="H21" s="22">
        <v>42999</v>
      </c>
      <c r="I21" s="23">
        <v>716.65</v>
      </c>
      <c r="J21" s="22">
        <v>239375433</v>
      </c>
      <c r="K21" s="24">
        <v>3985972</v>
      </c>
      <c r="P21" s="12">
        <v>20</v>
      </c>
      <c r="Q21" s="13" t="s">
        <v>47</v>
      </c>
      <c r="R21" s="14" t="s">
        <v>48</v>
      </c>
      <c r="S21" s="15">
        <v>44698</v>
      </c>
      <c r="T21" s="14">
        <v>5567</v>
      </c>
      <c r="U21" s="14">
        <v>746</v>
      </c>
      <c r="V21" s="14">
        <f>5567-746</f>
        <v>4821</v>
      </c>
      <c r="W21" s="16">
        <v>42999</v>
      </c>
      <c r="X21" s="17">
        <v>716.65</v>
      </c>
      <c r="Y21" s="16">
        <v>239375433</v>
      </c>
      <c r="Z21" s="18">
        <v>3985972</v>
      </c>
    </row>
  </sheetData>
  <hyperlinks>
    <hyperlink ref="B2" r:id="rId1" display="https://www.ozon.ru/product/smartfon-poco-x4-gt-8-256-gb-chernyy-646208029/" xr:uid="{00000000-0004-0000-0000-000000000000}"/>
    <hyperlink ref="B3" r:id="rId2" display="https://www.ozon.ru/product/videokarta-gigabyte-geforce-rtx-2060-super-8-gb-windforce-gv-n206swf2oc-8gd-718624698/?asb=jinLe3AX0rVWMyQnw5lQvKyJ4X56rBwm7MdkGcc4RNg%253D&amp;asb2=YoZ18BQkJlk9g1qlsSKvJcCfa17CAv2gqmBPnoTc4uGuSUE-Dm8VxLmA7inisZz5" xr:uid="{00000000-0004-0000-0000-000001000000}"/>
    <hyperlink ref="B4" r:id="rId3" display="https://www.ozon.ru/product/videokarta-msi-geforce-gtx-1660-super-6-gb-geforce-gtx-1660-super-ventus-xs-oc-585647327/?asb=keScR6ny983nBNQhlU0q%252BEIOndv2Ww6%252FM4cK%252BC%252FOC68%253D&amp;asb2=CNAl-aTgjke2DvV4a67YB8aRg1OebErFJwB0p8mcVoVZFce0wxJ95giuMbyyFNl2" xr:uid="{00000000-0004-0000-0000-000002000000}"/>
    <hyperlink ref="B5" r:id="rId4" display="https://www.ozon.ru/product/videokarta-msi-geforce-rtx-3050-8-gb-geforce-rtx-3050-gaming-x-8g-550044022/?asb=UB2dBEKeSJY%252FfN%252FhKtJNjEqy%252FVRzDbBD%252B%252ByQCfpKMNU%253D&amp;asb2=zXC8u5Gxv3bXRNruUACt5zgLs7kcnNeKFzpbeyu2USxwYgccmX9ozJzGOV27HWIh" xr:uid="{00000000-0004-0000-0000-000003000000}"/>
    <hyperlink ref="B6" r:id="rId5" display="https://www.ozon.ru/product/videokarta-afox-radeon-rx-550-4-gb-afrx550-4096d5h4-v6-489609436/?asb=L%252FVRgEG%252BoFsns7%252FdX1yT5vHr09YmOCTr%252FP1b2Roe6Kk%253D&amp;asb2=esbd37hq_4whgXjW4TS3EXuCEzGlZ29dWmb_GM9k9Z95em5kXEgFGfB4SuGNZTzn" xr:uid="{00000000-0004-0000-0000-000004000000}"/>
    <hyperlink ref="B7" r:id="rId6" display="https://www.ozon.ru/product/windows-10-pro-box-korobochnaya-versiya-ru-560857014/?advert=aSOBO71ZtA_YnIHRY76ljsB8GP-rDQI2IwJv5i6nJ-eXWhE8dL8ifIbe-kh8Ex1gt0ZC-Q5iel3GeU5qXHQA9JphNsYOEmpY6OyOVDk9tgAFbU7P_WQ9I3DGI_bv9dyyVyL8TihjzaF-yy3E21LWLpN3fzYAKbghGn9_Cfw5YL6bWakS8az9qQ9mFfoEHgDgrab_rI3IJOHJgt-dAOvdleR9PwlLQOSj4jRSPa4MQi1U5hptBiN7qrEHcqydPJkSFsDDEEdMyvZzkSy1WD3Q2MfIAhbrXmY2T1DJszGXw0B9GMMT5wJkwxbayqdbWgs3K4jB3otM4QNb4d4dGcbH2EEmMcNG8LhTa03KRWAL581iJPIn0fmv1AFdgJ80Y-5SfaIwmNsVxGJ8_1hg1azvK-fu8Ls_vhxzG758osyC4NwKC_LAYH4AhClbhIqW2JBQI5073WND0zUkj27fuHt-PaXIf2ixqphhbRGi7YcOFsVRWBUCFS5uto1AIGQmEPYH3BNH5_ZzI7y5VFx_CTAJjBZPXlajv1vnI2u6UdBfYLCA-_tyveZ1mJCXmK7QesjjNdQo6-PT2Zvgb-1fgMA7idkxvVAVtGq9KnWXGXKNX62cx1ttaoC06tAUVEPXfe8pwhqtDlbzzFguWaFYkRuO4g" xr:uid="{00000000-0004-0000-0000-000005000000}"/>
    <hyperlink ref="B8" r:id="rId7" display="https://www.ozon.ru/product/karta-pamyati-smartbuy-micro-sdhc-32gb-class-10-s-adapterom-33396941/?asb=GbCkeRqm%252BujoPAQGfCJHpKHUpP3uIkfWfVuZuFMCt%252BA%253D&amp;asb2=OtMHAjEg02AefdmUTGf35o5-CmB5rFCCtHyQwciDEoMCvyBWr2SfDOWpGbBTMkdv" xr:uid="{00000000-0004-0000-0000-000006000000}"/>
    <hyperlink ref="B9" r:id="rId8" display="https://www.ozon.ru/product/mysh-besprovodnaya-xiaomi-mi-dual-mode-wireless-silent-edition-chernyy-202862658/?asb=9RkVukhoNrkDClDQKS1q83U%252FADqztqc7NrfcVISQEfM%253D&amp;asb2=FkXj0aiqRyOFA5JzEYK5VujSAssQpqtwjNcWdHbwQeNcvmfkipYu4FFFaVGanyiU" xr:uid="{00000000-0004-0000-0000-000007000000}"/>
    <hyperlink ref="B10" r:id="rId9" display="https://www.ozon.ru/product/igrovoy-strim-mikrofon-dlya-kompyutera-redragon-quasar-2-gm200-usb-kabel-1-35-m-217114937/?asb=LI69p88Tib%252B0No%252F6XMyC%252FJmQi4eTC03TvRTqBs94t0Y%253D&amp;asb2=pjtdULDvfezs0CpVLXM0hGyWHIU6-hFGAnn9JOp5n5eButRIFho1secRcdbT-Yvk" xr:uid="{00000000-0004-0000-0000-000008000000}"/>
    <hyperlink ref="B12" r:id="rId10" display="https://www.ozon.ru/product/blok-pitaniya-thermaltake-toughpower-grand-rgb-sync-750w-ps-tpg-0750fpcgeu-s-166402344/?advert=yLG43HziPIG9oBwMxrBd6eTI7cCG5Ush_hvEHpgbCiF8NjJdFKEi5FzrA5T1SlAietqtTx4P4wWMgyhDRpZy74Ebwo4TfXMwysRmhQTwLwzMh8eX9vFnxx0rHZVO_xSyddY9wJ4x_kRbgaj1ZBCumK2Jkch-v7_O53fOj1K4pD8hb6q79N2dpToJ9-2Seanm7gyFVabRY2yY4HqrffqMONcOHVXtTacZr5X52xQtciGbAV_mbxe8jRex-SmxeJVQeEAhPagGRu0tCCeSifZUPZpGvn7RKQjXt8JffRIE23OqOqnAIrn60agkkjJLHPMKLYWfRZ5cksP2tMWoUL3_IyJkBw4Kw06hur0bPrY4ZwD8QvQ8KqdkPcL9OYFvZohzxo-qNbpuHAiW7Pu6OuLZ74Z7LdIKCfmkUAxhx1z-o71m1QvtbgHaCiX0A6eyW2Q67ruE31SGogdJZjIkx8eBj9RZ08j9A0Xnbbj5KSd6RPQJX8e_AbLjHhiLrd074NMD0KwhFHOk1MfD90GcyBP41_U9K0Bt9KF99aOohyAAh44RjnNlI5Z_Wfca4WPADCLddXHQnd-qzlBUCT0OmX1LTnDI_Z4xEbVKdOxohFTOfYQ" xr:uid="{00000000-0004-0000-0000-000009000000}"/>
    <hyperlink ref="B13" r:id="rId11" display="https://www.ozon.ru/product/ssd-nakopitel-kingston-240gb-a400-sata-iii-r-w-350-500-mb-s-2-5-tlc-140984944/?asb=wvqk4pjyUjM5T0Q7UjqBk9DP8ySOOVFV6KanldkorTs%253D&amp;asb2=RPYnRnJS-MVTDwBve0HKcL-1FensOuo1g3suPUqPYChICB1H4nx4xGop1Wu1r8NX" xr:uid="{00000000-0004-0000-0000-00000A000000}"/>
    <hyperlink ref="B14" r:id="rId12" display="https://www.ozon.ru/product/operativnaya-pamyat-4-gb-operativnoy-pamyati-ddr2-800-mgts-1-8-v-240-kontaktov-pc2-6400-381724870/?asb=Q7m2rZfhmbcvPMKkFdvOnWZFEtLPczUDUavbGrs6idQ%253D&amp;asb2=qSk_vfQ1YsHCAXUBZujzaaqaB9vZqSE59ZS4xh3MNC9ECW-NIbgIzYOJaefW5w94" xr:uid="{00000000-0004-0000-0000-00000B000000}"/>
    <hyperlink ref="B15" r:id="rId13" display="https://www.ozon.ru/product/vneshnyaya-zvukovaya-karta-usb-250033106/?advert=QobguGhXpEGQX3HQI9k1cUOpAVFyhICA-cmem7xpWrWpz3QH9MG2qpe5frs1mTV11JSFIgooZoOVE3OIhuaOFyu9qr7CNMUHr_Hk5qvXte4bZFrzxN4rYTM9x2XsQVhCQguuWORfv1InFNCHNy6Dhh5UR0um0bu1cbSWAnfXcGu_U20wFahHXFhjSOZNm3oo4UK74sH7AOCqFhW4sT59WR-qTqdexaSRFM-p1yg4SKzpBdWCTRgg09p5ujnjiuGTX0f9mPHoHEzzlssA3vvp1YFCsMmUCllPPos21fZXurH-K0GE5dG08PMP6g9-BDgzaPXSs3Pj4GBGOXG3eja_OgUrPrcGAZ890li7nYMbnI5kWXCP6EfCnaVy-CADvjqzvg450AQ-EAovSiswXwHgLtwJw_NlgCmqP2SHXgTjYXX8RuruRFk5BqZfMCq1-nFrmlxHpiv8_BZrbdEYMz-nZeqSPiXK4KY_6A1GhBCRaHWQPUDXwo0GcmxiRt3DPH6vvrDyXwWvI8HXBy1BQUcdsomS9IEzFbrE-hbmz_TIIKZKJy1rlGD2vPLcBatq5TaYHr4FpOxinUroqJrXtRA2TmTvXff_AUp6lFHhByWf5saSKb-Tvi1l0mUeO5DXwkoUTJXkUUvUz8nFhej-tvBiFA" xr:uid="{00000000-0004-0000-0000-00000C000000}"/>
    <hyperlink ref="B16" r:id="rId14" display="https://www.ozon.ru/product/vneshnyaya-zvukovaya-karta-s-usb-behringer-um2-u-phoria-381344052/?asb=kMFOUjMtihGUJWFpQQL8XPeGWXlbm7Ylm1NeBJ8F98M%253D&amp;asb2=a7M9ShjsbmBr2DDNaiWYpPdgpKL4eomF78lALdsrrRpuzr4Hntf4b68ZYKHwqgo3" xr:uid="{00000000-0004-0000-0000-00000D000000}"/>
    <hyperlink ref="B17" r:id="rId15" display="https://www.ozon.ru/product/15-6-noutbuk-echips-envy-15-6-1920x1080-ips-intel-j4125-512-gb-intel-celeron-j4125-2-0-ggts-ram-8-283233112/?asb=unSgVyxaCW1dI7LK%252BxOsv9NLVNZoNu%252FaoBcV2uAdwtE%253D&amp;asb2=q7Cdtjil-j5AtaXSsiwZlcafUzzth38eVI6xzhKZy-TGs-ejNuQfVLcSdna8n4e2" xr:uid="{00000000-0004-0000-0000-00000E000000}"/>
    <hyperlink ref="B18" r:id="rId16" display="https://www.ozon.ru/product/11-6-noutbuk-digma-11-c422-intel-celeron-j4005-2-0-ggts-ram-4-gb-ssd-64-gb-intel-uhd-graphics-600-579271041/?asb=3fyTV4kQsuDj4YNBSCrl0SeuYSZH7fsO0kpMcjIs5j1eNRXopuJkY48KGShM6vj%252F&amp;asb2=N48ENhYYs_Od44wCMXXzzJtX2CtgIYxgYDxk44fzLC2OGcH54Oyh01VG7ZKV5jl4aSKXy1FllWD4GcmmQD6ooscViBgfFgUP4AcZp8e5XewcC4wyhTTm6N2e-UsOl6FLRnjGz0ihogJNnYw_MpTEZw" xr:uid="{00000000-0004-0000-0000-00000F000000}"/>
    <hyperlink ref="B19" r:id="rId17" display="https://www.ozon.ru/product/15-6-noutbuk-honor-magicbook-x-15-bbr-wai9-intel-core-i3-10110u-2-1-ggts-ram-8-gb-ssd-256-gb-intel-267365300/?asb=2UMVD2rU9r%252FWG%252FXvpT1TkAW52Ot86XDZIOZmviHDVfY%253D&amp;asb2=dHo8BPRzr37Gg3fFG6-yJyMnel1mWOY6jjV_R2r7oHJSBe7nh1vpVx_ps1H8r0i0" xr:uid="{00000000-0004-0000-0000-000010000000}"/>
    <hyperlink ref="B20" r:id="rId18" display="https://www.ozon.ru/product/15-6-noutbuk-acer-extensa-intel-core-i5-1135g7-2-4-ggts-ram-8-gb-ssd-256-gb-intel-uhd-graphics-bez-686607368/?asb=OCEGdEe6XrTaIQbLOyXoPMfKiUcbk8xIRrsJ2uanM%252FY%253D&amp;asb2=JypxaP8rt1LWxaAEVyqmBrJ4lCEz8v0uUjK9EkJJkNFoONRLFUht3Asiqry5UGPe" xr:uid="{00000000-0004-0000-0000-000011000000}"/>
    <hyperlink ref="B21" r:id="rId19" display="https://www.ozon.ru/product/15-6-noutbuk-asus-x515-intel-pentium-n6000-1-1-ggts-ram-8-gb-ssd-256-gb-intel-uhd-graphics-686607369/?asb=rA%252Bg5kgfSV7F2JG70QK9keIAKpYqICFwMMN5axw0KmQ%253D&amp;asb2=j49Cznm7H9AtfTIjjA5dwa8TSBXqGGfKFYcKp3xhTPqHBHNqlY-buN95h7GORcjh" xr:uid="{00000000-0004-0000-0000-000012000000}"/>
    <hyperlink ref="Q2" r:id="rId20" display="https://www.ozon.ru/product/smartfon-poco-x4-gt-8-256-gb-chernyy-646208029/" xr:uid="{00000000-0004-0000-0000-000013000000}"/>
    <hyperlink ref="Q3" r:id="rId21" display="https://www.ozon.ru/product/videokarta-gigabyte-geforce-rtx-2060-super-8-gb-windforce-gv-n206swf2oc-8gd-718624698/?asb=jinLe3AX0rVWMyQnw5lQvKyJ4X56rBwm7MdkGcc4RNg%253D&amp;asb2=YoZ18BQkJlk9g1qlsSKvJcCfa17CAv2gqmBPnoTc4uGuSUE-Dm8VxLmA7inisZz5" xr:uid="{00000000-0004-0000-0000-000014000000}"/>
    <hyperlink ref="Q4" r:id="rId22" display="https://www.ozon.ru/product/videokarta-msi-geforce-gtx-1660-super-6-gb-geforce-gtx-1660-super-ventus-xs-oc-585647327/?asb=keScR6ny983nBNQhlU0q%252BEIOndv2Ww6%252FM4cK%252BC%252FOC68%253D&amp;asb2=CNAl-aTgjke2DvV4a67YB8aRg1OebErFJwB0p8mcVoVZFce0wxJ95giuMbyyFNl2" xr:uid="{00000000-0004-0000-0000-000015000000}"/>
    <hyperlink ref="Q5" r:id="rId23" display="https://www.ozon.ru/product/videokarta-msi-geforce-rtx-3050-8-gb-geforce-rtx-3050-gaming-x-8g-550044022/?asb=UB2dBEKeSJY%252FfN%252FhKtJNjEqy%252FVRzDbBD%252B%252ByQCfpKMNU%253D&amp;asb2=zXC8u5Gxv3bXRNruUACt5zgLs7kcnNeKFzpbeyu2USxwYgccmX9ozJzGOV27HWIh" xr:uid="{00000000-0004-0000-0000-000016000000}"/>
    <hyperlink ref="Q6" r:id="rId24" display="https://www.ozon.ru/product/videokarta-afox-radeon-rx-550-4-gb-afrx550-4096d5h4-v6-489609436/?asb=L%252FVRgEG%252BoFsns7%252FdX1yT5vHr09YmOCTr%252FP1b2Roe6Kk%253D&amp;asb2=esbd37hq_4whgXjW4TS3EXuCEzGlZ29dWmb_GM9k9Z95em5kXEgFGfB4SuGNZTzn" xr:uid="{00000000-0004-0000-0000-000017000000}"/>
    <hyperlink ref="Q7" r:id="rId25" display="https://www.ozon.ru/product/windows-10-pro-box-korobochnaya-versiya-ru-560857014/?advert=aSOBO71ZtA_YnIHRY76ljsB8GP-rDQI2IwJv5i6nJ-eXWhE8dL8ifIbe-kh8Ex1gt0ZC-Q5iel3GeU5qXHQA9JphNsYOEmpY6OyOVDk9tgAFbU7P_WQ9I3DGI_bv9dyyVyL8TihjzaF-yy3E21LWLpN3fzYAKbghGn9_Cfw5YL6bWakS8az9qQ9mFfoEHgDgrab_rI3IJOHJgt-dAOvdleR9PwlLQOSj4jRSPa4MQi1U5hptBiN7qrEHcqydPJkSFsDDEEdMyvZzkSy1WD3Q2MfIAhbrXmY2T1DJszGXw0B9GMMT5wJkwxbayqdbWgs3K4jB3otM4QNb4d4dGcbH2EEmMcNG8LhTa03KRWAL581iJPIn0fmv1AFdgJ80Y-5SfaIwmNsVxGJ8_1hg1azvK-fu8Ls_vhxzG758osyC4NwKC_LAYH4AhClbhIqW2JBQI5073WND0zUkj27fuHt-PaXIf2ixqphhbRGi7YcOFsVRWBUCFS5uto1AIGQmEPYH3BNH5_ZzI7y5VFx_CTAJjBZPXlajv1vnI2u6UdBfYLCA-_tyveZ1mJCXmK7QesjjNdQo6-PT2Zvgb-1fgMA7idkxvVAVtGq9KnWXGXKNX62cx1ttaoC06tAUVEPXfe8pwhqtDlbzzFguWaFYkRuO4g" xr:uid="{00000000-0004-0000-0000-000018000000}"/>
    <hyperlink ref="Q8" r:id="rId26" display="https://www.ozon.ru/product/karta-pamyati-smartbuy-micro-sdhc-32gb-class-10-s-adapterom-33396941/?asb=GbCkeRqm%252BujoPAQGfCJHpKHUpP3uIkfWfVuZuFMCt%252BA%253D&amp;asb2=OtMHAjEg02AefdmUTGf35o5-CmB5rFCCtHyQwciDEoMCvyBWr2SfDOWpGbBTMkdv" xr:uid="{00000000-0004-0000-0000-000019000000}"/>
    <hyperlink ref="Q9" r:id="rId27" display="https://www.ozon.ru/product/mysh-besprovodnaya-xiaomi-mi-dual-mode-wireless-silent-edition-chernyy-202862658/?asb=9RkVukhoNrkDClDQKS1q83U%252FADqztqc7NrfcVISQEfM%253D&amp;asb2=FkXj0aiqRyOFA5JzEYK5VujSAssQpqtwjNcWdHbwQeNcvmfkipYu4FFFaVGanyiU" xr:uid="{00000000-0004-0000-0000-00001A000000}"/>
    <hyperlink ref="Q10" r:id="rId28" display="https://www.ozon.ru/product/igrovoy-strim-mikrofon-dlya-kompyutera-redragon-quasar-2-gm200-usb-kabel-1-35-m-217114937/?asb=LI69p88Tib%252B0No%252F6XMyC%252FJmQi4eTC03TvRTqBs94t0Y%253D&amp;asb2=pjtdULDvfezs0CpVLXM0hGyWHIU6-hFGAnn9JOp5n5eButRIFho1secRcdbT-Yvk" xr:uid="{00000000-0004-0000-0000-00001B000000}"/>
    <hyperlink ref="Q12" r:id="rId29" display="https://www.ozon.ru/product/blok-pitaniya-thermaltake-toughpower-grand-rgb-sync-750w-ps-tpg-0750fpcgeu-s-166402344/?advert=yLG43HziPIG9oBwMxrBd6eTI7cCG5Ush_hvEHpgbCiF8NjJdFKEi5FzrA5T1SlAietqtTx4P4wWMgyhDRpZy74Ebwo4TfXMwysRmhQTwLwzMh8eX9vFnxx0rHZVO_xSyddY9wJ4x_kRbgaj1ZBCumK2Jkch-v7_O53fOj1K4pD8hb6q79N2dpToJ9-2Seanm7gyFVabRY2yY4HqrffqMONcOHVXtTacZr5X52xQtciGbAV_mbxe8jRex-SmxeJVQeEAhPagGRu0tCCeSifZUPZpGvn7RKQjXt8JffRIE23OqOqnAIrn60agkkjJLHPMKLYWfRZ5cksP2tMWoUL3_IyJkBw4Kw06hur0bPrY4ZwD8QvQ8KqdkPcL9OYFvZohzxo-qNbpuHAiW7Pu6OuLZ74Z7LdIKCfmkUAxhx1z-o71m1QvtbgHaCiX0A6eyW2Q67ruE31SGogdJZjIkx8eBj9RZ08j9A0Xnbbj5KSd6RPQJX8e_AbLjHhiLrd074NMD0KwhFHOk1MfD90GcyBP41_U9K0Bt9KF99aOohyAAh44RjnNlI5Z_Wfca4WPADCLddXHQnd-qzlBUCT0OmX1LTnDI_Z4xEbVKdOxohFTOfYQ" xr:uid="{00000000-0004-0000-0000-00001C000000}"/>
    <hyperlink ref="Q13" r:id="rId30" display="https://www.ozon.ru/product/ssd-nakopitel-kingston-240gb-a400-sata-iii-r-w-350-500-mb-s-2-5-tlc-140984944/?asb=wvqk4pjyUjM5T0Q7UjqBk9DP8ySOOVFV6KanldkorTs%253D&amp;asb2=RPYnRnJS-MVTDwBve0HKcL-1FensOuo1g3suPUqPYChICB1H4nx4xGop1Wu1r8NX" xr:uid="{00000000-0004-0000-0000-00001D000000}"/>
    <hyperlink ref="Q14" r:id="rId31" display="https://www.ozon.ru/product/operativnaya-pamyat-4-gb-operativnoy-pamyati-ddr2-800-mgts-1-8-v-240-kontaktov-pc2-6400-381724870/?asb=Q7m2rZfhmbcvPMKkFdvOnWZFEtLPczUDUavbGrs6idQ%253D&amp;asb2=qSk_vfQ1YsHCAXUBZujzaaqaB9vZqSE59ZS4xh3MNC9ECW-NIbgIzYOJaefW5w94" xr:uid="{00000000-0004-0000-0000-00001E000000}"/>
    <hyperlink ref="Q15" r:id="rId32" display="https://www.ozon.ru/product/vneshnyaya-zvukovaya-karta-usb-250033106/?advert=QobguGhXpEGQX3HQI9k1cUOpAVFyhICA-cmem7xpWrWpz3QH9MG2qpe5frs1mTV11JSFIgooZoOVE3OIhuaOFyu9qr7CNMUHr_Hk5qvXte4bZFrzxN4rYTM9x2XsQVhCQguuWORfv1InFNCHNy6Dhh5UR0um0bu1cbSWAnfXcGu_U20wFahHXFhjSOZNm3oo4UK74sH7AOCqFhW4sT59WR-qTqdexaSRFM-p1yg4SKzpBdWCTRgg09p5ujnjiuGTX0f9mPHoHEzzlssA3vvp1YFCsMmUCllPPos21fZXurH-K0GE5dG08PMP6g9-BDgzaPXSs3Pj4GBGOXG3eja_OgUrPrcGAZ890li7nYMbnI5kWXCP6EfCnaVy-CADvjqzvg450AQ-EAovSiswXwHgLtwJw_NlgCmqP2SHXgTjYXX8RuruRFk5BqZfMCq1-nFrmlxHpiv8_BZrbdEYMz-nZeqSPiXK4KY_6A1GhBCRaHWQPUDXwo0GcmxiRt3DPH6vvrDyXwWvI8HXBy1BQUcdsomS9IEzFbrE-hbmz_TIIKZKJy1rlGD2vPLcBatq5TaYHr4FpOxinUroqJrXtRA2TmTvXff_AUp6lFHhByWf5saSKb-Tvi1l0mUeO5DXwkoUTJXkUUvUz8nFhej-tvBiFA" xr:uid="{00000000-0004-0000-0000-00001F000000}"/>
    <hyperlink ref="Q16" r:id="rId33" display="https://www.ozon.ru/product/vneshnyaya-zvukovaya-karta-s-usb-behringer-um2-u-phoria-381344052/?asb=kMFOUjMtihGUJWFpQQL8XPeGWXlbm7Ylm1NeBJ8F98M%253D&amp;asb2=a7M9ShjsbmBr2DDNaiWYpPdgpKL4eomF78lALdsrrRpuzr4Hntf4b68ZYKHwqgo3" xr:uid="{00000000-0004-0000-0000-000020000000}"/>
    <hyperlink ref="Q17" r:id="rId34" display="https://www.ozon.ru/product/15-6-noutbuk-echips-envy-15-6-1920x1080-ips-intel-j4125-512-gb-intel-celeron-j4125-2-0-ggts-ram-8-283233112/?asb=unSgVyxaCW1dI7LK%252BxOsv9NLVNZoNu%252FaoBcV2uAdwtE%253D&amp;asb2=q7Cdtjil-j5AtaXSsiwZlcafUzzth38eVI6xzhKZy-TGs-ejNuQfVLcSdna8n4e2" xr:uid="{00000000-0004-0000-0000-000021000000}"/>
    <hyperlink ref="Q18" r:id="rId35" display="https://www.ozon.ru/product/11-6-noutbuk-digma-11-c422-intel-celeron-j4005-2-0-ggts-ram-4-gb-ssd-64-gb-intel-uhd-graphics-600-579271041/?asb=3fyTV4kQsuDj4YNBSCrl0SeuYSZH7fsO0kpMcjIs5j1eNRXopuJkY48KGShM6vj%252F&amp;asb2=N48ENhYYs_Od44wCMXXzzJtX2CtgIYxgYDxk44fzLC2OGcH54Oyh01VG7ZKV5jl4aSKXy1FllWD4GcmmQD6ooscViBgfFgUP4AcZp8e5XewcC4wyhTTm6N2e-UsOl6FLRnjGz0ihogJNnYw_MpTEZw" xr:uid="{00000000-0004-0000-0000-000022000000}"/>
    <hyperlink ref="Q19" r:id="rId36" display="https://www.ozon.ru/product/15-6-noutbuk-honor-magicbook-x-15-bbr-wai9-intel-core-i3-10110u-2-1-ggts-ram-8-gb-ssd-256-gb-intel-267365300/?asb=2UMVD2rU9r%252FWG%252FXvpT1TkAW52Ot86XDZIOZmviHDVfY%253D&amp;asb2=dHo8BPRzr37Gg3fFG6-yJyMnel1mWOY6jjV_R2r7oHJSBe7nh1vpVx_ps1H8r0i0" xr:uid="{00000000-0004-0000-0000-000023000000}"/>
    <hyperlink ref="Q20" r:id="rId37" display="https://www.ozon.ru/product/15-6-noutbuk-acer-extensa-intel-core-i5-1135g7-2-4-ggts-ram-8-gb-ssd-256-gb-intel-uhd-graphics-bez-686607368/?asb=OCEGdEe6XrTaIQbLOyXoPMfKiUcbk8xIRrsJ2uanM%252FY%253D&amp;asb2=JypxaP8rt1LWxaAEVyqmBrJ4lCEz8v0uUjK9EkJJkNFoONRLFUht3Asiqry5UGPe" xr:uid="{00000000-0004-0000-0000-000024000000}"/>
    <hyperlink ref="Q21" r:id="rId38" display="https://www.ozon.ru/product/15-6-noutbuk-asus-x515-intel-pentium-n6000-1-1-ggts-ram-8-gb-ssd-256-gb-intel-uhd-graphics-686607369/?asb=rA%252Bg5kgfSV7F2JG70QK9keIAKpYqICFwMMN5axw0KmQ%253D&amp;asb2=j49Cznm7H9AtfTIjjA5dwa8TSBXqGGfKFYcKp3xhTPqHBHNqlY-buN95h7GORcjh" xr:uid="{00000000-0004-0000-0000-000025000000}"/>
  </hyperlinks>
  <pageMargins left="0.7" right="0.7" top="0.75" bottom="0.75" header="0.3" footer="0.3"/>
  <pageSetup paperSize="9" scale="30" orientation="portrait" r:id="rId39"/>
  <drawing r:id="rId40"/>
  <tableParts count="1">
    <tablePart r:id="rId4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Учет товаров</vt:lpstr>
      <vt:lpstr>'Учет товаров'!Область_печати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Романов</dc:creator>
  <cp:lastModifiedBy>Андрей Романов</cp:lastModifiedBy>
  <cp:lastPrinted>2022-09-26T06:53:00Z</cp:lastPrinted>
  <dcterms:created xsi:type="dcterms:W3CDTF">2022-09-25T20:08:55Z</dcterms:created>
  <dcterms:modified xsi:type="dcterms:W3CDTF">2022-10-30T15:27:52Z</dcterms:modified>
</cp:coreProperties>
</file>