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0.dev\odoo_dev\sci_erp\addons_common\report_sale\static\xls\"/>
    </mc:Choice>
  </mc:AlternateContent>
  <xr:revisionPtr revIDLastSave="0" documentId="13_ncr:1_{4E109845-C13A-4D9D-B80E-523E61EE2DE1}" xr6:coauthVersionLast="47" xr6:coauthVersionMax="47" xr10:uidLastSave="{00000000-0000-0000-0000-000000000000}"/>
  <bookViews>
    <workbookView xWindow="-28920" yWindow="-120" windowWidth="29040" windowHeight="15720" firstSheet="1" activeTab="1" xr2:uid="{BEDFFC4C-7C64-419D-8D82-4A3AD50591DE}"/>
  </bookViews>
  <sheets>
    <sheet name="Data" sheetId="2" state="hidden" r:id="rId1"/>
    <sheet name="Doanh Thu Ban SP - DV" sheetId="1" r:id="rId2"/>
    <sheet name="BC_Paris_Doanh so" sheetId="4" state="hidden" r:id="rId3"/>
    <sheet name="BC_Paris_So luong" sheetId="6" state="hidden" r:id="rId4"/>
    <sheet name="TongHop_KPI" sheetId="3" r:id="rId5"/>
  </sheets>
  <definedNames>
    <definedName name="_xlnm._FilterDatabase" localSheetId="1" hidden="1">'Doanh Thu Ban SP - DV'!$A$5:$AF$5</definedName>
    <definedName name="cell_above">INDIRECT(ADDRESS(ROW()-1, COLUMN()))</definedName>
    <definedName name="cell_col2">INDIRECT(ADDRESS(ROW(), 2))</definedName>
    <definedName name="cell_colH">INDIRECT(ADDRESS(ROW(), 8))</definedName>
    <definedName name="cell_curr">INDIRECT(ADDRESS(ROW(), COLUMN()))</definedName>
    <definedName name="cell_I1">INDIRECT(ADDRESS(1, 9))</definedName>
    <definedName name="cell_left">INDIRECT(ADDRESS(ROW(), COLUMN()-1))</definedName>
    <definedName name="cell_right">INDIRECT(ADDRESS(ROW(), COLUMN()+1))</definedName>
    <definedName name="cell_right2">INDIRECT(ADDRESS(ROW(), COLUMN()+2))</definedName>
    <definedName name="cell_row3">INDIRECT(ADDRESS(3, COLUMN()))</definedName>
    <definedName name="droplist_brch" localSheetId="3">INDEX(COMPANIES[BRANCH], MATCH([0]!cell_I1, COMPANIES[BRAND], 0), 1):INDEX(COMPANIES[BRANCH], (MATCH([0]!cell_I1, COMPANIES[BRAND], 0) + COUNTIF(COMPANIES[BRAND], [0]!cell_I1) - 1), 1)</definedName>
    <definedName name="droplist_brch">INDEX(COMPANIES[BRANCH], MATCH(cell_I1, COMPANIES[BRAND], 0), 1):INDEX(COMPANIES[BRANCH], (MATCH(cell_I1, COMPANIES[BRAND], 0) + COUNTIF(COMPANIES[BRAND], cell_I1) - 1), 1)</definedName>
    <definedName name="emp_unique">IF(COUNTIF(OFFSET('Doanh Thu Ban SP - DV'!$B$8, 0, 0, ROW()-6, 1), INDIRECT(ADDRESS(ROW(), 2)))=1, COUNTIF(OFFSET('Doanh Thu Ban SP - DV'!$B$8, 0, 0, ROW()-6, 1), INDIRECT(ADDRESS(ROW(), 2))), "")</definedName>
    <definedName name="no.">IFERROR(_xlfn.IFS(ISNUMBER(cell_above), cell_above+1, cell_right&lt;&gt;"", 1), "")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6" l="1"/>
  <c r="F1" i="6"/>
  <c r="B33" i="6"/>
  <c r="X33" i="6"/>
  <c r="B30" i="6"/>
  <c r="X30" i="6" s="1"/>
  <c r="I30" i="6"/>
  <c r="B15" i="6"/>
  <c r="F15" i="6"/>
  <c r="L33" i="6"/>
  <c r="AB15" i="6"/>
  <c r="P33" i="6"/>
  <c r="E15" i="6"/>
  <c r="AB33" i="6"/>
  <c r="AA30" i="6"/>
  <c r="AB30" i="6"/>
  <c r="B9" i="6"/>
  <c r="D30" i="6"/>
  <c r="M15" i="6"/>
  <c r="O33" i="6"/>
  <c r="H15" i="6"/>
  <c r="T9" i="6"/>
  <c r="F9" i="6"/>
  <c r="I33" i="6"/>
  <c r="J33" i="6"/>
  <c r="O15" i="6"/>
  <c r="V15" i="6"/>
  <c r="N30" i="6"/>
  <c r="W30" i="6"/>
  <c r="B35" i="6"/>
  <c r="AA15" i="6"/>
  <c r="D9" i="6"/>
  <c r="H33" i="6"/>
  <c r="H30" i="6"/>
  <c r="B24" i="6"/>
  <c r="F24" i="6"/>
  <c r="P35" i="6"/>
  <c r="Y24" i="6"/>
  <c r="H35" i="6"/>
  <c r="T24" i="6"/>
  <c r="W35" i="6"/>
  <c r="T15" i="6"/>
  <c r="L15" i="6"/>
  <c r="F30" i="6"/>
  <c r="Q24" i="6"/>
  <c r="Q15" i="6"/>
  <c r="G9" i="6"/>
  <c r="AD9" i="6"/>
  <c r="AA33" i="6"/>
  <c r="Y33" i="6"/>
  <c r="C24" i="6"/>
  <c r="N24" i="6"/>
  <c r="T33" i="6"/>
  <c r="M30" i="6"/>
  <c r="D15" i="6"/>
  <c r="Y9" i="6"/>
  <c r="AD33" i="6"/>
  <c r="B6" i="6"/>
  <c r="B12" i="6"/>
  <c r="G30" i="6"/>
  <c r="O6" i="6"/>
  <c r="Z9" i="6"/>
  <c r="K15" i="6"/>
  <c r="T12" i="6"/>
  <c r="E9" i="6"/>
  <c r="N33" i="6"/>
  <c r="J30" i="6"/>
  <c r="B27" i="6"/>
  <c r="O24" i="6"/>
  <c r="K9" i="6"/>
  <c r="N35" i="6"/>
  <c r="C15" i="6"/>
  <c r="X12" i="6"/>
  <c r="AB9" i="6"/>
  <c r="C33" i="6"/>
  <c r="K30" i="6"/>
  <c r="Y35" i="6"/>
  <c r="AD30" i="6"/>
  <c r="Z12" i="6"/>
  <c r="K33" i="6"/>
  <c r="N6" i="6"/>
  <c r="W15" i="6"/>
  <c r="I12" i="6"/>
  <c r="L9" i="6"/>
  <c r="E33" i="6"/>
  <c r="Q30" i="6"/>
  <c r="Q35" i="6"/>
  <c r="P24" i="6"/>
  <c r="Z27" i="6"/>
  <c r="D12" i="6"/>
  <c r="AB24" i="6"/>
  <c r="E6" i="6"/>
  <c r="F12" i="6"/>
  <c r="D33" i="6"/>
  <c r="Z24" i="6"/>
  <c r="J9" i="6"/>
  <c r="U30" i="6"/>
  <c r="AD35" i="6"/>
  <c r="E30" i="6"/>
  <c r="X35" i="6"/>
  <c r="Y30" i="6"/>
  <c r="T35" i="6"/>
  <c r="AA35" i="6"/>
  <c r="P30" i="6"/>
  <c r="I15" i="6"/>
  <c r="O35" i="6"/>
  <c r="T6" i="6"/>
  <c r="C12" i="6"/>
  <c r="H9" i="6"/>
  <c r="U33" i="6"/>
  <c r="B21" i="6"/>
  <c r="U24" i="6"/>
  <c r="W6" i="6"/>
  <c r="C30" i="6"/>
  <c r="X9" i="6"/>
  <c r="V21" i="6"/>
  <c r="AB35" i="6"/>
  <c r="Z35" i="6"/>
  <c r="J6" i="6"/>
  <c r="Y15" i="6"/>
  <c r="W9" i="6"/>
  <c r="T27" i="6"/>
  <c r="M33" i="6"/>
  <c r="U35" i="6"/>
  <c r="L30" i="6"/>
  <c r="X15" i="6"/>
  <c r="E24" i="6"/>
  <c r="V6" i="6"/>
  <c r="D35" i="6"/>
  <c r="I21" i="6"/>
  <c r="M6" i="6"/>
  <c r="J15" i="6"/>
  <c r="U9" i="6"/>
  <c r="AA27" i="6"/>
  <c r="W33" i="6"/>
  <c r="X21" i="6"/>
  <c r="C21" i="6"/>
  <c r="G6" i="6"/>
  <c r="D24" i="6"/>
  <c r="C35" i="6"/>
  <c r="C6" i="6"/>
  <c r="AB12" i="6"/>
  <c r="P9" i="6"/>
  <c r="M27" i="6"/>
  <c r="Z33" i="6"/>
  <c r="E35" i="6"/>
  <c r="O21" i="6"/>
  <c r="O30" i="6"/>
  <c r="T21" i="6"/>
  <c r="P12" i="6"/>
  <c r="V30" i="6"/>
  <c r="M35" i="6"/>
  <c r="Q12" i="6"/>
  <c r="F27" i="6"/>
  <c r="O9" i="6"/>
  <c r="Z30" i="6"/>
  <c r="AB21" i="6"/>
  <c r="AD15" i="6"/>
  <c r="Q9" i="6"/>
  <c r="Q33" i="6"/>
  <c r="O12" i="6"/>
  <c r="X27" i="6"/>
  <c r="M21" i="6"/>
  <c r="Y27" i="6"/>
  <c r="B18" i="6"/>
  <c r="N21" i="6"/>
  <c r="G35" i="6"/>
  <c r="I35" i="6"/>
  <c r="L21" i="6"/>
  <c r="X24" i="6"/>
  <c r="L24" i="6"/>
  <c r="AA21" i="6"/>
  <c r="U6" i="6"/>
  <c r="L18" i="6"/>
  <c r="Q18" i="6"/>
  <c r="AD21" i="6"/>
  <c r="D18" i="6"/>
  <c r="U21" i="6"/>
  <c r="H24" i="6"/>
  <c r="I6" i="6"/>
  <c r="G15" i="6"/>
  <c r="G12" i="6"/>
  <c r="K12" i="6"/>
  <c r="N9" i="6"/>
  <c r="L27" i="6"/>
  <c r="O27" i="6"/>
  <c r="G33" i="6"/>
  <c r="F33" i="6"/>
  <c r="W24" i="6"/>
  <c r="Z21" i="6"/>
  <c r="L35" i="6"/>
  <c r="AA24" i="6"/>
  <c r="D6" i="6"/>
  <c r="Z6" i="6"/>
  <c r="V24" i="6"/>
  <c r="E21" i="6"/>
  <c r="J18" i="6"/>
  <c r="X18" i="6"/>
  <c r="L6" i="6"/>
  <c r="J12" i="6"/>
  <c r="F21" i="6"/>
  <c r="I24" i="6"/>
  <c r="F6" i="6"/>
  <c r="N15" i="6"/>
  <c r="E12" i="6"/>
  <c r="U12" i="6"/>
  <c r="V9" i="6"/>
  <c r="Q27" i="6"/>
  <c r="P27" i="6"/>
  <c r="V33" i="6"/>
  <c r="K35" i="6"/>
  <c r="T30" i="6"/>
  <c r="G21" i="6"/>
  <c r="V35" i="6"/>
  <c r="K6" i="6"/>
  <c r="V27" i="6"/>
  <c r="Z15" i="6"/>
  <c r="P15" i="6"/>
  <c r="U15" i="6"/>
  <c r="I9" i="6"/>
  <c r="C9" i="6"/>
  <c r="AA9" i="6"/>
  <c r="M9" i="6"/>
  <c r="F35" i="6"/>
  <c r="J35" i="6"/>
  <c r="G24" i="6"/>
  <c r="K24" i="6"/>
  <c r="AD24" i="6"/>
  <c r="J24" i="6"/>
  <c r="M24" i="6"/>
  <c r="Q6" i="6"/>
  <c r="X6" i="6"/>
  <c r="AB6" i="6"/>
  <c r="AD6" i="6"/>
  <c r="AA6" i="6"/>
  <c r="Y6" i="6"/>
  <c r="P6" i="6"/>
  <c r="H6" i="6"/>
  <c r="V12" i="6"/>
  <c r="AD12" i="6"/>
  <c r="N12" i="6"/>
  <c r="M12" i="6"/>
  <c r="Y12" i="6"/>
  <c r="L12" i="6"/>
  <c r="W12" i="6"/>
  <c r="AA12" i="6"/>
  <c r="H12" i="6"/>
  <c r="E27" i="6"/>
  <c r="D27" i="6"/>
  <c r="H27" i="6"/>
  <c r="AB27" i="6"/>
  <c r="K27" i="6"/>
  <c r="G27" i="6"/>
  <c r="N27" i="6"/>
  <c r="W27" i="6"/>
  <c r="C27" i="6"/>
  <c r="AD27" i="6"/>
  <c r="J27" i="6"/>
  <c r="U27" i="6"/>
  <c r="I27" i="6"/>
  <c r="D21" i="6"/>
  <c r="W21" i="6"/>
  <c r="Q21" i="6"/>
  <c r="Y21" i="6"/>
  <c r="K21" i="6"/>
  <c r="J21" i="6"/>
  <c r="H21" i="6"/>
  <c r="P21" i="6"/>
  <c r="M18" i="6"/>
  <c r="Y18" i="6"/>
  <c r="N18" i="6"/>
  <c r="I18" i="6"/>
  <c r="C18" i="6"/>
  <c r="G18" i="6"/>
  <c r="AA18" i="6"/>
  <c r="F18" i="6"/>
  <c r="P18" i="6"/>
  <c r="O18" i="6"/>
  <c r="K18" i="6"/>
  <c r="E18" i="6"/>
  <c r="U18" i="6"/>
  <c r="H18" i="6"/>
  <c r="T18" i="6"/>
  <c r="V18" i="6"/>
  <c r="AB18" i="6"/>
  <c r="Z18" i="6"/>
  <c r="AD18" i="6"/>
  <c r="W18" i="6"/>
  <c r="AC4" i="4" l="1"/>
  <c r="F1" i="4"/>
  <c r="AD6" i="1"/>
  <c r="AC6" i="1"/>
  <c r="B5" i="6"/>
  <c r="S12" i="6"/>
  <c r="J5" i="6"/>
  <c r="X5" i="6"/>
  <c r="Q5" i="6"/>
  <c r="S9" i="6"/>
  <c r="B14" i="6"/>
  <c r="D14" i="6"/>
  <c r="M5" i="6"/>
  <c r="B19" i="6"/>
  <c r="AD19" i="6"/>
  <c r="N14" i="6"/>
  <c r="U19" i="6"/>
  <c r="E19" i="6"/>
  <c r="B34" i="6"/>
  <c r="B31" i="6"/>
  <c r="Z5" i="6"/>
  <c r="N34" i="6"/>
  <c r="W34" i="6"/>
  <c r="H31" i="6"/>
  <c r="G19" i="6"/>
  <c r="S35" i="6"/>
  <c r="AD31" i="6"/>
  <c r="Q14" i="6"/>
  <c r="M31" i="6"/>
  <c r="D31" i="6"/>
  <c r="AD5" i="6"/>
  <c r="K31" i="6"/>
  <c r="B32" i="6"/>
  <c r="W31" i="6"/>
  <c r="O34" i="6"/>
  <c r="O5" i="6"/>
  <c r="X34" i="6"/>
  <c r="N19" i="6"/>
  <c r="U5" i="6"/>
  <c r="H14" i="6"/>
  <c r="Z34" i="6"/>
  <c r="L19" i="6"/>
  <c r="AA32" i="6"/>
  <c r="D19" i="6"/>
  <c r="O19" i="6"/>
  <c r="AB14" i="6"/>
  <c r="E31" i="6"/>
  <c r="L34" i="6"/>
  <c r="V19" i="6"/>
  <c r="B7" i="6"/>
  <c r="X7" i="6"/>
  <c r="Y7" i="6"/>
  <c r="C31" i="6"/>
  <c r="S18" i="6"/>
  <c r="B20" i="6"/>
  <c r="F14" i="6"/>
  <c r="Q31" i="6"/>
  <c r="X20" i="6"/>
  <c r="T5" i="6"/>
  <c r="G14" i="6"/>
  <c r="S15" i="6"/>
  <c r="S21" i="6"/>
  <c r="F31" i="6"/>
  <c r="T20" i="6"/>
  <c r="C32" i="6"/>
  <c r="Y5" i="6"/>
  <c r="E14" i="6"/>
  <c r="D34" i="6"/>
  <c r="AB20" i="6"/>
  <c r="Y19" i="6"/>
  <c r="F19" i="6"/>
  <c r="Z32" i="6"/>
  <c r="W5" i="6"/>
  <c r="L14" i="6"/>
  <c r="B28" i="6"/>
  <c r="AD7" i="6"/>
  <c r="K7" i="6"/>
  <c r="D7" i="6"/>
  <c r="X28" i="6"/>
  <c r="V14" i="6"/>
  <c r="F7" i="6"/>
  <c r="O14" i="6"/>
  <c r="N20" i="6"/>
  <c r="D28" i="6"/>
  <c r="Y14" i="6"/>
  <c r="V5" i="6"/>
  <c r="L31" i="6"/>
  <c r="R21" i="6"/>
  <c r="AB7" i="6"/>
  <c r="X32" i="6"/>
  <c r="S5" i="6"/>
  <c r="J14" i="6"/>
  <c r="T34" i="6"/>
  <c r="Y20" i="6"/>
  <c r="Q19" i="6"/>
  <c r="M19" i="6"/>
  <c r="Z19" i="6"/>
  <c r="J19" i="6"/>
  <c r="R35" i="6"/>
  <c r="B13" i="6"/>
  <c r="M28" i="6"/>
  <c r="K20" i="6"/>
  <c r="K28" i="6"/>
  <c r="E7" i="6"/>
  <c r="U28" i="6"/>
  <c r="Q28" i="6"/>
  <c r="AD32" i="6"/>
  <c r="U7" i="6"/>
  <c r="K5" i="6"/>
  <c r="N32" i="6"/>
  <c r="V34" i="6"/>
  <c r="P5" i="6"/>
  <c r="B29" i="6"/>
  <c r="J13" i="6"/>
  <c r="AB28" i="6"/>
  <c r="E5" i="6"/>
  <c r="S27" i="6"/>
  <c r="C20" i="6"/>
  <c r="B16" i="6"/>
  <c r="B25" i="6"/>
  <c r="L20" i="6"/>
  <c r="Y13" i="6"/>
  <c r="C16" i="6"/>
  <c r="I5" i="6"/>
  <c r="C14" i="6"/>
  <c r="U34" i="6"/>
  <c r="P19" i="6"/>
  <c r="I19" i="6"/>
  <c r="G29" i="6"/>
  <c r="J16" i="6"/>
  <c r="D16" i="6"/>
  <c r="Z25" i="6"/>
  <c r="J25" i="6"/>
  <c r="H5" i="6"/>
  <c r="O29" i="6"/>
  <c r="N25" i="6"/>
  <c r="K14" i="6"/>
  <c r="I13" i="6"/>
  <c r="T19" i="6"/>
  <c r="AD16" i="6"/>
  <c r="Z13" i="6"/>
  <c r="G32" i="6"/>
  <c r="Y31" i="6"/>
  <c r="C7" i="6"/>
  <c r="S6" i="6"/>
  <c r="S24" i="6"/>
  <c r="G7" i="6"/>
  <c r="I28" i="6"/>
  <c r="J28" i="6"/>
  <c r="Z14" i="6"/>
  <c r="X31" i="6"/>
  <c r="D20" i="6"/>
  <c r="AA13" i="6"/>
  <c r="M14" i="6"/>
  <c r="C34" i="6"/>
  <c r="J7" i="6"/>
  <c r="C5" i="6"/>
  <c r="H32" i="6"/>
  <c r="B23" i="6"/>
  <c r="G31" i="6"/>
  <c r="Z16" i="6"/>
  <c r="F32" i="6"/>
  <c r="O20" i="6"/>
  <c r="AA14" i="6"/>
  <c r="E34" i="6"/>
  <c r="AB29" i="6"/>
  <c r="H25" i="6"/>
  <c r="V23" i="6"/>
  <c r="Q13" i="6"/>
  <c r="J29" i="6"/>
  <c r="P29" i="6"/>
  <c r="AA5" i="6"/>
  <c r="P34" i="6"/>
  <c r="W23" i="6"/>
  <c r="B10" i="6"/>
  <c r="M13" i="6"/>
  <c r="S33" i="6"/>
  <c r="R33" i="6" s="1"/>
  <c r="B26" i="6"/>
  <c r="U13" i="6"/>
  <c r="P32" i="6"/>
  <c r="H34" i="6"/>
  <c r="B22" i="6"/>
  <c r="B17" i="6"/>
  <c r="E17" i="6"/>
  <c r="D13" i="6"/>
  <c r="V7" i="6"/>
  <c r="AD29" i="6"/>
  <c r="B8" i="6"/>
  <c r="X8" i="6"/>
  <c r="J26" i="6"/>
  <c r="U20" i="6"/>
  <c r="T29" i="6"/>
  <c r="N23" i="6"/>
  <c r="P14" i="6"/>
  <c r="Q17" i="6"/>
  <c r="AD34" i="6"/>
  <c r="K13" i="6"/>
  <c r="T26" i="6"/>
  <c r="V17" i="6"/>
  <c r="C19" i="6"/>
  <c r="M34" i="6"/>
  <c r="N13" i="6"/>
  <c r="F5" i="6"/>
  <c r="Y32" i="6"/>
  <c r="G34" i="6"/>
  <c r="Z20" i="6"/>
  <c r="L22" i="6"/>
  <c r="N17" i="6"/>
  <c r="F23" i="6"/>
  <c r="J20" i="6"/>
  <c r="K34" i="6"/>
  <c r="W16" i="6"/>
  <c r="B11" i="6"/>
  <c r="I10" i="6"/>
  <c r="O28" i="6"/>
  <c r="H10" i="6"/>
  <c r="W10" i="6"/>
  <c r="K32" i="6"/>
  <c r="Q26" i="6"/>
  <c r="I31" i="6"/>
  <c r="T13" i="6"/>
  <c r="S30" i="6"/>
  <c r="Z7" i="6"/>
  <c r="AB11" i="6"/>
  <c r="P26" i="6"/>
  <c r="J32" i="6"/>
  <c r="H28" i="6"/>
  <c r="O31" i="6"/>
  <c r="X19" i="6"/>
  <c r="AB32" i="6"/>
  <c r="G20" i="6"/>
  <c r="AD14" i="6"/>
  <c r="AB19" i="6"/>
  <c r="G10" i="6"/>
  <c r="L29" i="6"/>
  <c r="F16" i="6"/>
  <c r="AA7" i="6"/>
  <c r="Z8" i="6"/>
  <c r="Y17" i="6"/>
  <c r="O32" i="6"/>
  <c r="T7" i="6"/>
  <c r="K19" i="6"/>
  <c r="G5" i="6"/>
  <c r="L32" i="6"/>
  <c r="Q34" i="6"/>
  <c r="AD20" i="6"/>
  <c r="H22" i="6"/>
  <c r="O17" i="6"/>
  <c r="H19" i="6"/>
  <c r="W29" i="6"/>
  <c r="Q29" i="6"/>
  <c r="K8" i="6"/>
  <c r="G23" i="6"/>
  <c r="M16" i="6"/>
  <c r="O16" i="6"/>
  <c r="G25" i="6"/>
  <c r="O25" i="6"/>
  <c r="M11" i="6"/>
  <c r="O13" i="6"/>
  <c r="G11" i="6"/>
  <c r="AD28" i="6"/>
  <c r="X13" i="6"/>
  <c r="Q32" i="6"/>
  <c r="L5" i="6"/>
  <c r="I14" i="6"/>
  <c r="E28" i="6"/>
  <c r="AA28" i="6"/>
  <c r="AB17" i="6"/>
  <c r="Z10" i="6"/>
  <c r="X26" i="6"/>
  <c r="T31" i="6"/>
  <c r="N5" i="6"/>
  <c r="D22" i="6"/>
  <c r="AB5" i="6"/>
  <c r="I8" i="6"/>
  <c r="X10" i="6"/>
  <c r="M10" i="6"/>
  <c r="N8" i="6"/>
  <c r="U14" i="6"/>
  <c r="D29" i="6"/>
  <c r="T14" i="6"/>
  <c r="X14" i="6"/>
  <c r="W14" i="6"/>
  <c r="AA19" i="6"/>
  <c r="W19" i="6"/>
  <c r="F34" i="6"/>
  <c r="I34" i="6"/>
  <c r="Y34" i="6"/>
  <c r="AB34" i="6"/>
  <c r="AA34" i="6"/>
  <c r="J34" i="6"/>
  <c r="U31" i="6"/>
  <c r="N31" i="6"/>
  <c r="Z31" i="6"/>
  <c r="AA31" i="6"/>
  <c r="V31" i="6"/>
  <c r="AB31" i="6"/>
  <c r="J31" i="6"/>
  <c r="P31" i="6"/>
  <c r="I32" i="6"/>
  <c r="W32" i="6"/>
  <c r="U32" i="6"/>
  <c r="E32" i="6"/>
  <c r="T32" i="6"/>
  <c r="M32" i="6"/>
  <c r="V32" i="6"/>
  <c r="D32" i="6"/>
  <c r="P7" i="6"/>
  <c r="Q7" i="6"/>
  <c r="M7" i="6"/>
  <c r="L7" i="6"/>
  <c r="H7" i="6"/>
  <c r="I7" i="6"/>
  <c r="O7" i="6"/>
  <c r="W7" i="6"/>
  <c r="N7" i="6"/>
  <c r="AA20" i="6"/>
  <c r="P20" i="6"/>
  <c r="Q20" i="6"/>
  <c r="E20" i="6"/>
  <c r="V20" i="6"/>
  <c r="M20" i="6"/>
  <c r="H20" i="6"/>
  <c r="F20" i="6"/>
  <c r="W20" i="6"/>
  <c r="I20" i="6"/>
  <c r="V28" i="6"/>
  <c r="F28" i="6"/>
  <c r="Y28" i="6"/>
  <c r="P28" i="6"/>
  <c r="Z28" i="6"/>
  <c r="L28" i="6"/>
  <c r="W28" i="6"/>
  <c r="T28" i="6"/>
  <c r="C28" i="6"/>
  <c r="G28" i="6"/>
  <c r="N28" i="6"/>
  <c r="E13" i="6"/>
  <c r="AB13" i="6"/>
  <c r="C13" i="6"/>
  <c r="G13" i="6"/>
  <c r="V13" i="6"/>
  <c r="W13" i="6"/>
  <c r="AD13" i="6"/>
  <c r="H13" i="6"/>
  <c r="L13" i="6"/>
  <c r="P13" i="6"/>
  <c r="F13" i="6"/>
  <c r="V29" i="6"/>
  <c r="AA29" i="6"/>
  <c r="E29" i="6"/>
  <c r="N29" i="6"/>
  <c r="C29" i="6"/>
  <c r="M29" i="6"/>
  <c r="H29" i="6"/>
  <c r="Y29" i="6"/>
  <c r="K29" i="6"/>
  <c r="U29" i="6"/>
  <c r="F29" i="6"/>
  <c r="Z29" i="6"/>
  <c r="I29" i="6"/>
  <c r="X29" i="6"/>
  <c r="P16" i="6"/>
  <c r="Y16" i="6"/>
  <c r="I16" i="6"/>
  <c r="K16" i="6"/>
  <c r="X16" i="6"/>
  <c r="T16" i="6"/>
  <c r="U16" i="6"/>
  <c r="N16" i="6"/>
  <c r="Q16" i="6"/>
  <c r="E16" i="6"/>
  <c r="L16" i="6"/>
  <c r="H16" i="6"/>
  <c r="AA16" i="6"/>
  <c r="V16" i="6"/>
  <c r="AB16" i="6"/>
  <c r="G16" i="6"/>
  <c r="L25" i="6"/>
  <c r="AA25" i="6"/>
  <c r="D25" i="6"/>
  <c r="AB25" i="6"/>
  <c r="W25" i="6"/>
  <c r="V25" i="6"/>
  <c r="Y25" i="6"/>
  <c r="M25" i="6"/>
  <c r="AD25" i="6"/>
  <c r="P25" i="6"/>
  <c r="K25" i="6"/>
  <c r="T25" i="6"/>
  <c r="F25" i="6"/>
  <c r="Q25" i="6"/>
  <c r="U25" i="6"/>
  <c r="E25" i="6"/>
  <c r="C25" i="6"/>
  <c r="I25" i="6"/>
  <c r="X25" i="6"/>
  <c r="M23" i="6"/>
  <c r="J23" i="6"/>
  <c r="X23" i="6"/>
  <c r="K23" i="6"/>
  <c r="AB23" i="6"/>
  <c r="O23" i="6"/>
  <c r="T23" i="6"/>
  <c r="C23" i="6"/>
  <c r="Q23" i="6"/>
  <c r="I23" i="6"/>
  <c r="H23" i="6"/>
  <c r="AD23" i="6"/>
  <c r="P23" i="6"/>
  <c r="E23" i="6"/>
  <c r="AA23" i="6"/>
  <c r="D23" i="6"/>
  <c r="U23" i="6"/>
  <c r="L23" i="6"/>
  <c r="Z23" i="6"/>
  <c r="Y23" i="6"/>
  <c r="K10" i="6"/>
  <c r="U10" i="6"/>
  <c r="C10" i="6"/>
  <c r="Q10" i="6"/>
  <c r="D10" i="6"/>
  <c r="F10" i="6"/>
  <c r="O10" i="6"/>
  <c r="P10" i="6"/>
  <c r="Y10" i="6"/>
  <c r="E10" i="6"/>
  <c r="L10" i="6"/>
  <c r="J10" i="6"/>
  <c r="V10" i="6"/>
  <c r="T10" i="6"/>
  <c r="AA10" i="6"/>
  <c r="N10" i="6"/>
  <c r="AD10" i="6"/>
  <c r="AB10" i="6"/>
  <c r="W26" i="6"/>
  <c r="N26" i="6"/>
  <c r="K26" i="6"/>
  <c r="AB26" i="6"/>
  <c r="AA26" i="6"/>
  <c r="H26" i="6"/>
  <c r="C26" i="6"/>
  <c r="G26" i="6"/>
  <c r="Z26" i="6"/>
  <c r="F26" i="6"/>
  <c r="D26" i="6"/>
  <c r="E26" i="6"/>
  <c r="O26" i="6"/>
  <c r="V26" i="6"/>
  <c r="L26" i="6"/>
  <c r="I26" i="6"/>
  <c r="M26" i="6"/>
  <c r="Y26" i="6"/>
  <c r="U26" i="6"/>
  <c r="AD26" i="6"/>
  <c r="N22" i="6"/>
  <c r="AD22" i="6"/>
  <c r="M22" i="6"/>
  <c r="X22" i="6"/>
  <c r="J22" i="6"/>
  <c r="U22" i="6"/>
  <c r="V22" i="6"/>
  <c r="F22" i="6"/>
  <c r="AB22" i="6"/>
  <c r="I22" i="6"/>
  <c r="W22" i="6"/>
  <c r="Z22" i="6"/>
  <c r="G22" i="6"/>
  <c r="K22" i="6"/>
  <c r="E22" i="6"/>
  <c r="Q22" i="6"/>
  <c r="O22" i="6"/>
  <c r="AA22" i="6"/>
  <c r="T22" i="6"/>
  <c r="Y22" i="6"/>
  <c r="C22" i="6"/>
  <c r="P22" i="6"/>
  <c r="D17" i="6"/>
  <c r="T17" i="6"/>
  <c r="U17" i="6"/>
  <c r="AA17" i="6"/>
  <c r="F17" i="6"/>
  <c r="C17" i="6"/>
  <c r="I17" i="6"/>
  <c r="J17" i="6"/>
  <c r="G17" i="6"/>
  <c r="P17" i="6"/>
  <c r="K17" i="6"/>
  <c r="W17" i="6"/>
  <c r="Z17" i="6"/>
  <c r="M17" i="6"/>
  <c r="AD17" i="6"/>
  <c r="H17" i="6"/>
  <c r="L17" i="6"/>
  <c r="X17" i="6"/>
  <c r="AD8" i="6"/>
  <c r="H8" i="6"/>
  <c r="D8" i="6"/>
  <c r="C8" i="6"/>
  <c r="U8" i="6"/>
  <c r="W8" i="6"/>
  <c r="Q8" i="6"/>
  <c r="G8" i="6"/>
  <c r="F8" i="6"/>
  <c r="J8" i="6"/>
  <c r="Y8" i="6"/>
  <c r="M8" i="6"/>
  <c r="AA8" i="6"/>
  <c r="E8" i="6"/>
  <c r="O8" i="6"/>
  <c r="AB8" i="6"/>
  <c r="T8" i="6"/>
  <c r="L8" i="6"/>
  <c r="P8" i="6"/>
  <c r="V8" i="6"/>
  <c r="E11" i="6"/>
  <c r="AA11" i="6"/>
  <c r="L11" i="6"/>
  <c r="AD11" i="6"/>
  <c r="F11" i="6"/>
  <c r="N11" i="6"/>
  <c r="K11" i="6"/>
  <c r="O11" i="6"/>
  <c r="I11" i="6"/>
  <c r="C11" i="6"/>
  <c r="T11" i="6"/>
  <c r="V11" i="6"/>
  <c r="U11" i="6"/>
  <c r="W11" i="6"/>
  <c r="H11" i="6"/>
  <c r="Z11" i="6"/>
  <c r="D11" i="6"/>
  <c r="P11" i="6"/>
  <c r="Q11" i="6"/>
  <c r="J11" i="6"/>
  <c r="Y11" i="6"/>
  <c r="X11" i="6"/>
  <c r="Z4" i="6" l="1"/>
  <c r="J4" i="6"/>
  <c r="I4" i="6"/>
  <c r="H4" i="6"/>
  <c r="AA4" i="6"/>
  <c r="G4" i="6"/>
  <c r="Y4" i="6"/>
  <c r="AB4" i="6"/>
  <c r="F4" i="6"/>
  <c r="K4" i="6"/>
  <c r="L4" i="6"/>
  <c r="X4" i="6"/>
  <c r="M4" i="6"/>
  <c r="W4" i="6"/>
  <c r="N4" i="6"/>
  <c r="V4" i="6"/>
  <c r="Q4" i="6"/>
  <c r="U4" i="6"/>
  <c r="O4" i="6"/>
  <c r="T4" i="6"/>
  <c r="P4" i="6"/>
  <c r="E4" i="6"/>
  <c r="AD4" i="6"/>
  <c r="R6" i="1"/>
  <c r="R24" i="6"/>
  <c r="S17" i="6"/>
  <c r="R27" i="6"/>
  <c r="B11" i="4"/>
  <c r="M11" i="4"/>
  <c r="B31" i="4"/>
  <c r="B35" i="4"/>
  <c r="X11" i="4"/>
  <c r="Q31" i="4"/>
  <c r="D35" i="4"/>
  <c r="F35" i="4"/>
  <c r="S31" i="4"/>
  <c r="C35" i="4"/>
  <c r="J35" i="4"/>
  <c r="R12" i="6"/>
  <c r="S25" i="6"/>
  <c r="B27" i="4"/>
  <c r="S34" i="6"/>
  <c r="C11" i="4"/>
  <c r="U11" i="4"/>
  <c r="P27" i="4"/>
  <c r="I27" i="4"/>
  <c r="S31" i="6"/>
  <c r="I11" i="4"/>
  <c r="Z11" i="4"/>
  <c r="Q35" i="4"/>
  <c r="Z35" i="4"/>
  <c r="Q27" i="4"/>
  <c r="S7" i="6"/>
  <c r="B18" i="4"/>
  <c r="S23" i="6"/>
  <c r="B21" i="4"/>
  <c r="Z21" i="4"/>
  <c r="AB31" i="4"/>
  <c r="K27" i="4"/>
  <c r="N31" i="4"/>
  <c r="C18" i="4"/>
  <c r="G18" i="4"/>
  <c r="M27" i="4"/>
  <c r="X21" i="4"/>
  <c r="O11" i="4"/>
  <c r="F31" i="4"/>
  <c r="I35" i="4"/>
  <c r="E35" i="4"/>
  <c r="S35" i="4"/>
  <c r="P11" i="4"/>
  <c r="S13" i="6"/>
  <c r="J18" i="4"/>
  <c r="G21" i="4"/>
  <c r="J31" i="4"/>
  <c r="N35" i="4"/>
  <c r="R17" i="6"/>
  <c r="I21" i="4"/>
  <c r="K11" i="4"/>
  <c r="R6" i="6"/>
  <c r="R30" i="6"/>
  <c r="H18" i="4"/>
  <c r="N18" i="4"/>
  <c r="J27" i="4"/>
  <c r="B9" i="4"/>
  <c r="T21" i="4"/>
  <c r="AB9" i="4"/>
  <c r="T31" i="4"/>
  <c r="B26" i="4"/>
  <c r="X9" i="4"/>
  <c r="Z27" i="4"/>
  <c r="C31" i="4"/>
  <c r="L9" i="4"/>
  <c r="AB27" i="4"/>
  <c r="L11" i="4"/>
  <c r="D9" i="4"/>
  <c r="V9" i="4"/>
  <c r="Y31" i="4"/>
  <c r="H26" i="4"/>
  <c r="Y26" i="4"/>
  <c r="O35" i="4"/>
  <c r="K31" i="4"/>
  <c r="U27" i="4"/>
  <c r="S26" i="6"/>
  <c r="B13" i="4"/>
  <c r="E18" i="4"/>
  <c r="P31" i="4"/>
  <c r="R9" i="6"/>
  <c r="I18" i="4"/>
  <c r="B10" i="4"/>
  <c r="H9" i="4"/>
  <c r="AD18" i="4"/>
  <c r="V11" i="4"/>
  <c r="Y18" i="4"/>
  <c r="AB35" i="4"/>
  <c r="S11" i="4"/>
  <c r="K9" i="4"/>
  <c r="W13" i="4"/>
  <c r="F27" i="4"/>
  <c r="D11" i="4"/>
  <c r="W10" i="4"/>
  <c r="U9" i="4"/>
  <c r="H13" i="4"/>
  <c r="Y13" i="4"/>
  <c r="G31" i="4"/>
  <c r="F26" i="4"/>
  <c r="AA26" i="4"/>
  <c r="L35" i="4"/>
  <c r="G35" i="4"/>
  <c r="Z9" i="4"/>
  <c r="S26" i="4"/>
  <c r="Y35" i="4"/>
  <c r="AB11" i="4"/>
  <c r="I9" i="4"/>
  <c r="AA11" i="4"/>
  <c r="U21" i="4"/>
  <c r="C9" i="4"/>
  <c r="R15" i="6"/>
  <c r="S14" i="6"/>
  <c r="B16" i="4"/>
  <c r="O27" i="4"/>
  <c r="Y11" i="4"/>
  <c r="S32" i="6"/>
  <c r="D27" i="4"/>
  <c r="S11" i="6"/>
  <c r="X31" i="4"/>
  <c r="G11" i="4"/>
  <c r="B32" i="4"/>
  <c r="D10" i="4"/>
  <c r="S9" i="4"/>
  <c r="W18" i="4"/>
  <c r="M21" i="4"/>
  <c r="AD31" i="4"/>
  <c r="W27" i="4"/>
  <c r="T11" i="4"/>
  <c r="B30" i="4"/>
  <c r="L16" i="4"/>
  <c r="M35" i="4"/>
  <c r="X16" i="4"/>
  <c r="S27" i="4"/>
  <c r="H11" i="4"/>
  <c r="AA10" i="4"/>
  <c r="U13" i="4"/>
  <c r="I13" i="4"/>
  <c r="V31" i="4"/>
  <c r="V26" i="4"/>
  <c r="AB32" i="4"/>
  <c r="AD35" i="4"/>
  <c r="E30" i="4"/>
  <c r="X35" i="4"/>
  <c r="S28" i="6"/>
  <c r="L13" i="4"/>
  <c r="T35" i="4"/>
  <c r="P32" i="4"/>
  <c r="C30" i="4"/>
  <c r="B15" i="4"/>
  <c r="AD27" i="4"/>
  <c r="N16" i="4"/>
  <c r="I31" i="4"/>
  <c r="P30" i="4"/>
  <c r="R18" i="6"/>
  <c r="B29" i="4"/>
  <c r="S19" i="6"/>
  <c r="B14" i="4"/>
  <c r="C21" i="4"/>
  <c r="Y14" i="4"/>
  <c r="W16" i="4"/>
  <c r="R25" i="6"/>
  <c r="Q10" i="4"/>
  <c r="M31" i="4"/>
  <c r="E14" i="4"/>
  <c r="F21" i="4"/>
  <c r="Z13" i="4"/>
  <c r="AA29" i="4"/>
  <c r="S22" i="6"/>
  <c r="M18" i="4"/>
  <c r="O26" i="4"/>
  <c r="AD14" i="4"/>
  <c r="U15" i="4"/>
  <c r="K29" i="4"/>
  <c r="K10" i="4"/>
  <c r="C14" i="4"/>
  <c r="H27" i="4"/>
  <c r="J11" i="4"/>
  <c r="S10" i="4"/>
  <c r="T10" i="4"/>
  <c r="V15" i="4"/>
  <c r="Y9" i="4"/>
  <c r="C13" i="4"/>
  <c r="AD13" i="4"/>
  <c r="H31" i="4"/>
  <c r="W26" i="4"/>
  <c r="G26" i="4"/>
  <c r="U32" i="4"/>
  <c r="W35" i="4"/>
  <c r="V30" i="4"/>
  <c r="I29" i="4"/>
  <c r="J32" i="4"/>
  <c r="B6" i="4"/>
  <c r="V29" i="4"/>
  <c r="I16" i="4"/>
  <c r="Q18" i="4"/>
  <c r="B24" i="4"/>
  <c r="T18" i="4"/>
  <c r="S10" i="6"/>
  <c r="B8" i="4"/>
  <c r="V16" i="4"/>
  <c r="V21" i="4"/>
  <c r="AA16" i="4"/>
  <c r="Z29" i="4"/>
  <c r="Y29" i="4"/>
  <c r="H16" i="4"/>
  <c r="W29" i="4"/>
  <c r="X14" i="4"/>
  <c r="S8" i="6"/>
  <c r="N11" i="4"/>
  <c r="L31" i="4"/>
  <c r="K15" i="4"/>
  <c r="B20" i="4"/>
  <c r="D21" i="4"/>
  <c r="E27" i="4"/>
  <c r="P21" i="4"/>
  <c r="M30" i="4"/>
  <c r="O31" i="4"/>
  <c r="R32" i="6"/>
  <c r="AA6" i="4"/>
  <c r="V14" i="4"/>
  <c r="C27" i="4"/>
  <c r="C24" i="4"/>
  <c r="Q11" i="4"/>
  <c r="V10" i="4"/>
  <c r="W15" i="4"/>
  <c r="T15" i="4"/>
  <c r="N9" i="4"/>
  <c r="K13" i="4"/>
  <c r="P13" i="4"/>
  <c r="AA31" i="4"/>
  <c r="N26" i="4"/>
  <c r="K26" i="4"/>
  <c r="X32" i="4"/>
  <c r="L20" i="4"/>
  <c r="AA20" i="4"/>
  <c r="H35" i="4"/>
  <c r="N30" i="4"/>
  <c r="AB30" i="4"/>
  <c r="D13" i="4"/>
  <c r="E13" i="4"/>
  <c r="D31" i="4"/>
  <c r="AB26" i="4"/>
  <c r="O32" i="4"/>
  <c r="M20" i="4"/>
  <c r="Y30" i="4"/>
  <c r="L27" i="4"/>
  <c r="P8" i="4"/>
  <c r="AA27" i="4"/>
  <c r="N15" i="4"/>
  <c r="Y20" i="4"/>
  <c r="E6" i="4"/>
  <c r="Q29" i="4"/>
  <c r="T16" i="4"/>
  <c r="F24" i="4"/>
  <c r="X18" i="4"/>
  <c r="K18" i="4"/>
  <c r="Q8" i="4"/>
  <c r="S20" i="6"/>
  <c r="T6" i="4"/>
  <c r="L10" i="4"/>
  <c r="S16" i="4"/>
  <c r="F15" i="4"/>
  <c r="E21" i="4"/>
  <c r="S18" i="4"/>
  <c r="U31" i="4"/>
  <c r="E16" i="4"/>
  <c r="F32" i="4"/>
  <c r="X10" i="4"/>
  <c r="P16" i="4"/>
  <c r="B22" i="4"/>
  <c r="L32" i="4"/>
  <c r="U18" i="4"/>
  <c r="AD22" i="4"/>
  <c r="Z31" i="4"/>
  <c r="T8" i="4"/>
  <c r="AB6" i="4"/>
  <c r="L21" i="4"/>
  <c r="T24" i="4"/>
  <c r="W8" i="4"/>
  <c r="W11" i="4"/>
  <c r="E10" i="4"/>
  <c r="Q15" i="4"/>
  <c r="I15" i="4"/>
  <c r="O9" i="4"/>
  <c r="M32" i="4"/>
  <c r="K20" i="4"/>
  <c r="K35" i="4"/>
  <c r="U30" i="4"/>
  <c r="W22" i="4"/>
  <c r="N24" i="4"/>
  <c r="S16" i="6"/>
  <c r="P18" i="4"/>
  <c r="AB13" i="4"/>
  <c r="B7" i="4"/>
  <c r="J14" i="4"/>
  <c r="Q14" i="4"/>
  <c r="AB10" i="4"/>
  <c r="Q32" i="4"/>
  <c r="O22" i="4"/>
  <c r="R7" i="6"/>
  <c r="B5" i="4"/>
  <c r="D5" i="6"/>
  <c r="B34" i="4"/>
  <c r="K21" i="4"/>
  <c r="O21" i="4"/>
  <c r="B17" i="4"/>
  <c r="B19" i="4"/>
  <c r="AA5" i="4"/>
  <c r="S29" i="6"/>
  <c r="U8" i="4"/>
  <c r="U17" i="4"/>
  <c r="M19" i="4"/>
  <c r="Z10" i="4"/>
  <c r="C29" i="4"/>
  <c r="J10" i="4"/>
  <c r="O34" i="4"/>
  <c r="K19" i="4"/>
  <c r="M10" i="4"/>
  <c r="P10" i="4"/>
  <c r="AD6" i="4"/>
  <c r="AD11" i="4"/>
  <c r="E24" i="4"/>
  <c r="AB7" i="4"/>
  <c r="Z6" i="4"/>
  <c r="V27" i="4"/>
  <c r="F13" i="4"/>
  <c r="Y27" i="4"/>
  <c r="G8" i="4"/>
  <c r="AA18" i="4"/>
  <c r="B23" i="4"/>
  <c r="N27" i="4"/>
  <c r="S20" i="4"/>
  <c r="V35" i="4"/>
  <c r="AB8" i="4"/>
  <c r="W21" i="4"/>
  <c r="G6" i="4"/>
  <c r="Q5" i="4"/>
  <c r="C7" i="4"/>
  <c r="Y21" i="4"/>
  <c r="L24" i="4"/>
  <c r="I8" i="4"/>
  <c r="Q17" i="4"/>
  <c r="T19" i="4"/>
  <c r="F11" i="4"/>
  <c r="C10" i="4"/>
  <c r="G15" i="4"/>
  <c r="F9" i="4"/>
  <c r="V13" i="4"/>
  <c r="E31" i="4"/>
  <c r="W31" i="4"/>
  <c r="E26" i="4"/>
  <c r="C32" i="4"/>
  <c r="I32" i="4"/>
  <c r="H20" i="4"/>
  <c r="AA35" i="4"/>
  <c r="P35" i="4"/>
  <c r="AD30" i="4"/>
  <c r="X30" i="4"/>
  <c r="I22" i="4"/>
  <c r="H22" i="4"/>
  <c r="Z23" i="4"/>
  <c r="J23" i="4"/>
  <c r="Z18" i="4"/>
  <c r="M6" i="4"/>
  <c r="AA34" i="4"/>
  <c r="D24" i="4"/>
  <c r="AA9" i="4"/>
  <c r="Z26" i="4"/>
  <c r="O5" i="4"/>
  <c r="U19" i="4"/>
  <c r="AA32" i="4"/>
  <c r="T30" i="4"/>
  <c r="F6" i="4"/>
  <c r="B25" i="4"/>
  <c r="F10" i="4"/>
  <c r="W9" i="4"/>
  <c r="V7" i="4"/>
  <c r="H17" i="4"/>
  <c r="P26" i="4"/>
  <c r="Q30" i="4"/>
  <c r="J6" i="4"/>
  <c r="AB5" i="4"/>
  <c r="B28" i="4"/>
  <c r="B33" i="4"/>
  <c r="T33" i="4"/>
  <c r="AA28" i="4"/>
  <c r="O8" i="4"/>
  <c r="K6" i="4"/>
  <c r="J21" i="4"/>
  <c r="D19" i="4"/>
  <c r="B12" i="4"/>
  <c r="N7" i="4"/>
  <c r="H5" i="4"/>
  <c r="Q24" i="4"/>
  <c r="U26" i="4"/>
  <c r="N23" i="4"/>
  <c r="K17" i="4"/>
  <c r="G27" i="4"/>
  <c r="Q21" i="4"/>
  <c r="E11" i="4"/>
  <c r="U35" i="4"/>
  <c r="T27" i="4"/>
  <c r="X27" i="4"/>
  <c r="V18" i="4"/>
  <c r="D18" i="4"/>
  <c r="F18" i="4"/>
  <c r="L18" i="4"/>
  <c r="O18" i="4"/>
  <c r="AA21" i="4"/>
  <c r="S21" i="4"/>
  <c r="N21" i="4"/>
  <c r="H21" i="4"/>
  <c r="AD21" i="4"/>
  <c r="AB21" i="4"/>
  <c r="P9" i="4"/>
  <c r="G9" i="4"/>
  <c r="M9" i="4"/>
  <c r="T9" i="4"/>
  <c r="AD9" i="4"/>
  <c r="Q9" i="4"/>
  <c r="E9" i="4"/>
  <c r="J9" i="4"/>
  <c r="X26" i="4"/>
  <c r="I26" i="4"/>
  <c r="AD26" i="4"/>
  <c r="J26" i="4"/>
  <c r="D26" i="4"/>
  <c r="T26" i="4"/>
  <c r="L26" i="4"/>
  <c r="Q26" i="4"/>
  <c r="C26" i="4"/>
  <c r="M26" i="4"/>
  <c r="O13" i="4"/>
  <c r="X13" i="4"/>
  <c r="T13" i="4"/>
  <c r="N13" i="4"/>
  <c r="Q13" i="4"/>
  <c r="AA13" i="4"/>
  <c r="M13" i="4"/>
  <c r="J13" i="4"/>
  <c r="S13" i="4"/>
  <c r="G13" i="4"/>
  <c r="G10" i="4"/>
  <c r="U10" i="4"/>
  <c r="I10" i="4"/>
  <c r="O10" i="4"/>
  <c r="N10" i="4"/>
  <c r="Y10" i="4"/>
  <c r="AD10" i="4"/>
  <c r="H10" i="4"/>
  <c r="Z16" i="4"/>
  <c r="C16" i="4"/>
  <c r="K16" i="4"/>
  <c r="Q16" i="4"/>
  <c r="M16" i="4"/>
  <c r="Y16" i="4"/>
  <c r="G16" i="4"/>
  <c r="D16" i="4"/>
  <c r="AB16" i="4"/>
  <c r="AD16" i="4"/>
  <c r="J16" i="4"/>
  <c r="U16" i="4"/>
  <c r="F16" i="4"/>
  <c r="O16" i="4"/>
  <c r="E32" i="4"/>
  <c r="AD32" i="4"/>
  <c r="Z32" i="4"/>
  <c r="N32" i="4"/>
  <c r="Y32" i="4"/>
  <c r="V32" i="4"/>
  <c r="W32" i="4"/>
  <c r="T32" i="4"/>
  <c r="S32" i="4"/>
  <c r="G32" i="4"/>
  <c r="K32" i="4"/>
  <c r="H32" i="4"/>
  <c r="D32" i="4"/>
  <c r="I30" i="4"/>
  <c r="F30" i="4"/>
  <c r="AA30" i="4"/>
  <c r="D30" i="4"/>
  <c r="S30" i="4"/>
  <c r="H30" i="4"/>
  <c r="O30" i="4"/>
  <c r="L30" i="4"/>
  <c r="K30" i="4"/>
  <c r="Z30" i="4"/>
  <c r="J30" i="4"/>
  <c r="W30" i="4"/>
  <c r="G30" i="4"/>
  <c r="Z15" i="4"/>
  <c r="M15" i="4"/>
  <c r="P15" i="4"/>
  <c r="H15" i="4"/>
  <c r="X15" i="4"/>
  <c r="AB15" i="4"/>
  <c r="D15" i="4"/>
  <c r="AD15" i="4"/>
  <c r="L15" i="4"/>
  <c r="S15" i="4"/>
  <c r="O15" i="4"/>
  <c r="C15" i="4"/>
  <c r="AA15" i="4"/>
  <c r="Y15" i="4"/>
  <c r="E15" i="4"/>
  <c r="J15" i="4"/>
  <c r="N29" i="4"/>
  <c r="J29" i="4"/>
  <c r="L29" i="4"/>
  <c r="H29" i="4"/>
  <c r="T29" i="4"/>
  <c r="D29" i="4"/>
  <c r="G29" i="4"/>
  <c r="S29" i="4"/>
  <c r="X29" i="4"/>
  <c r="F29" i="4"/>
  <c r="U29" i="4"/>
  <c r="AB29" i="4"/>
  <c r="E29" i="4"/>
  <c r="O29" i="4"/>
  <c r="P29" i="4"/>
  <c r="M29" i="4"/>
  <c r="AD29" i="4"/>
  <c r="Z14" i="4"/>
  <c r="N14" i="4"/>
  <c r="H14" i="4"/>
  <c r="U14" i="4"/>
  <c r="M14" i="4"/>
  <c r="K14" i="4"/>
  <c r="G14" i="4"/>
  <c r="L14" i="4"/>
  <c r="AB14" i="4"/>
  <c r="AA14" i="4"/>
  <c r="D14" i="4"/>
  <c r="W14" i="4"/>
  <c r="I14" i="4"/>
  <c r="O14" i="4"/>
  <c r="F14" i="4"/>
  <c r="P14" i="4"/>
  <c r="S14" i="4"/>
  <c r="T14" i="4"/>
  <c r="W6" i="4"/>
  <c r="P6" i="4"/>
  <c r="Q6" i="4"/>
  <c r="V6" i="4"/>
  <c r="N6" i="4"/>
  <c r="O6" i="4"/>
  <c r="H6" i="4"/>
  <c r="Y6" i="4"/>
  <c r="X6" i="4"/>
  <c r="D6" i="4"/>
  <c r="I6" i="4"/>
  <c r="U6" i="4"/>
  <c r="C6" i="4"/>
  <c r="S6" i="4"/>
  <c r="L6" i="4"/>
  <c r="I24" i="4"/>
  <c r="Z24" i="4"/>
  <c r="P24" i="4"/>
  <c r="O24" i="4"/>
  <c r="H24" i="4"/>
  <c r="Y24" i="4"/>
  <c r="AB24" i="4"/>
  <c r="K24" i="4"/>
  <c r="U24" i="4"/>
  <c r="AA24" i="4"/>
  <c r="W24" i="4"/>
  <c r="V24" i="4"/>
  <c r="M24" i="4"/>
  <c r="G24" i="4"/>
  <c r="J24" i="4"/>
  <c r="X24" i="4"/>
  <c r="AD24" i="4"/>
  <c r="S24" i="4"/>
  <c r="E8" i="4"/>
  <c r="V8" i="4"/>
  <c r="S8" i="4"/>
  <c r="Y8" i="4"/>
  <c r="H8" i="4"/>
  <c r="L8" i="4"/>
  <c r="N8" i="4"/>
  <c r="AD8" i="4"/>
  <c r="Z8" i="4"/>
  <c r="F8" i="4"/>
  <c r="C8" i="4"/>
  <c r="X8" i="4"/>
  <c r="K8" i="4"/>
  <c r="AA8" i="4"/>
  <c r="J8" i="4"/>
  <c r="M8" i="4"/>
  <c r="D8" i="4"/>
  <c r="J20" i="4"/>
  <c r="C20" i="4"/>
  <c r="F20" i="4"/>
  <c r="D20" i="4"/>
  <c r="U20" i="4"/>
  <c r="O20" i="4"/>
  <c r="T20" i="4"/>
  <c r="V20" i="4"/>
  <c r="G20" i="4"/>
  <c r="AB20" i="4"/>
  <c r="P20" i="4"/>
  <c r="W20" i="4"/>
  <c r="AD20" i="4"/>
  <c r="X20" i="4"/>
  <c r="I20" i="4"/>
  <c r="Q20" i="4"/>
  <c r="Z20" i="4"/>
  <c r="N20" i="4"/>
  <c r="E20" i="4"/>
  <c r="L22" i="4"/>
  <c r="C22" i="4"/>
  <c r="F22" i="4"/>
  <c r="Q22" i="4"/>
  <c r="M22" i="4"/>
  <c r="V22" i="4"/>
  <c r="X22" i="4"/>
  <c r="Z22" i="4"/>
  <c r="AA22" i="4"/>
  <c r="K22" i="4"/>
  <c r="G22" i="4"/>
  <c r="E22" i="4"/>
  <c r="AB22" i="4"/>
  <c r="U22" i="4"/>
  <c r="N22" i="4"/>
  <c r="D22" i="4"/>
  <c r="P22" i="4"/>
  <c r="S22" i="4"/>
  <c r="J22" i="4"/>
  <c r="Y22" i="4"/>
  <c r="T22" i="4"/>
  <c r="Y7" i="4"/>
  <c r="G7" i="4"/>
  <c r="U7" i="4"/>
  <c r="L7" i="4"/>
  <c r="E7" i="4"/>
  <c r="D7" i="4"/>
  <c r="F7" i="4"/>
  <c r="I7" i="4"/>
  <c r="J7" i="4"/>
  <c r="Z7" i="4"/>
  <c r="X7" i="4"/>
  <c r="S7" i="4"/>
  <c r="K7" i="4"/>
  <c r="P7" i="4"/>
  <c r="H7" i="4"/>
  <c r="AA7" i="4"/>
  <c r="O7" i="4"/>
  <c r="Q7" i="4"/>
  <c r="M7" i="4"/>
  <c r="T7" i="4"/>
  <c r="W7" i="4"/>
  <c r="T5" i="4"/>
  <c r="S5" i="4"/>
  <c r="Y5" i="4"/>
  <c r="Z5" i="4"/>
  <c r="K5" i="4"/>
  <c r="I5" i="4"/>
  <c r="U5" i="4"/>
  <c r="D5" i="4"/>
  <c r="C5" i="4"/>
  <c r="M5" i="4"/>
  <c r="J5" i="4"/>
  <c r="V5" i="4"/>
  <c r="AD5" i="4"/>
  <c r="F5" i="4"/>
  <c r="N5" i="4"/>
  <c r="P5" i="4"/>
  <c r="L5" i="4"/>
  <c r="X5" i="4"/>
  <c r="E5" i="4"/>
  <c r="W5" i="4"/>
  <c r="G5" i="4"/>
  <c r="C34" i="4"/>
  <c r="W34" i="4"/>
  <c r="V34" i="4"/>
  <c r="L34" i="4"/>
  <c r="P34" i="4"/>
  <c r="Q34" i="4"/>
  <c r="AB34" i="4"/>
  <c r="D34" i="4"/>
  <c r="G34" i="4"/>
  <c r="S34" i="4"/>
  <c r="Y34" i="4"/>
  <c r="K34" i="4"/>
  <c r="Z34" i="4"/>
  <c r="N34" i="4"/>
  <c r="J34" i="4"/>
  <c r="H34" i="4"/>
  <c r="M34" i="4"/>
  <c r="U34" i="4"/>
  <c r="AD34" i="4"/>
  <c r="I34" i="4"/>
  <c r="E34" i="4"/>
  <c r="T34" i="4"/>
  <c r="X34" i="4"/>
  <c r="F34" i="4"/>
  <c r="I17" i="4"/>
  <c r="AA17" i="4"/>
  <c r="N17" i="4"/>
  <c r="T17" i="4"/>
  <c r="G17" i="4"/>
  <c r="O17" i="4"/>
  <c r="V17" i="4"/>
  <c r="F17" i="4"/>
  <c r="AB17" i="4"/>
  <c r="E17" i="4"/>
  <c r="W17" i="4"/>
  <c r="S17" i="4"/>
  <c r="J17" i="4"/>
  <c r="P17" i="4"/>
  <c r="X17" i="4"/>
  <c r="M17" i="4"/>
  <c r="L17" i="4"/>
  <c r="AD17" i="4"/>
  <c r="D17" i="4"/>
  <c r="C17" i="4"/>
  <c r="Z17" i="4"/>
  <c r="Y17" i="4"/>
  <c r="I19" i="4"/>
  <c r="Q19" i="4"/>
  <c r="H19" i="4"/>
  <c r="AD19" i="4"/>
  <c r="AA19" i="4"/>
  <c r="O19" i="4"/>
  <c r="F19" i="4"/>
  <c r="G19" i="4"/>
  <c r="L19" i="4"/>
  <c r="W19" i="4"/>
  <c r="P19" i="4"/>
  <c r="E19" i="4"/>
  <c r="X19" i="4"/>
  <c r="AB19" i="4"/>
  <c r="C19" i="4"/>
  <c r="J19" i="4"/>
  <c r="N19" i="4"/>
  <c r="Y19" i="4"/>
  <c r="S19" i="4"/>
  <c r="V19" i="4"/>
  <c r="Z19" i="4"/>
  <c r="U23" i="4"/>
  <c r="S23" i="4"/>
  <c r="V23" i="4"/>
  <c r="AD23" i="4"/>
  <c r="Y23" i="4"/>
  <c r="H23" i="4"/>
  <c r="T23" i="4"/>
  <c r="I23" i="4"/>
  <c r="X23" i="4"/>
  <c r="G23" i="4"/>
  <c r="D23" i="4"/>
  <c r="P23" i="4"/>
  <c r="O23" i="4"/>
  <c r="C23" i="4"/>
  <c r="F23" i="4"/>
  <c r="M23" i="4"/>
  <c r="W23" i="4"/>
  <c r="AA23" i="4"/>
  <c r="K23" i="4"/>
  <c r="AB23" i="4"/>
  <c r="E23" i="4"/>
  <c r="L23" i="4"/>
  <c r="Q23" i="4"/>
  <c r="AB25" i="4"/>
  <c r="AA25" i="4"/>
  <c r="O25" i="4"/>
  <c r="Q25" i="4"/>
  <c r="Z25" i="4"/>
  <c r="T25" i="4"/>
  <c r="K25" i="4"/>
  <c r="J25" i="4"/>
  <c r="AD25" i="4"/>
  <c r="V25" i="4"/>
  <c r="P25" i="4"/>
  <c r="L25" i="4"/>
  <c r="W25" i="4"/>
  <c r="E25" i="4"/>
  <c r="X25" i="4"/>
  <c r="H25" i="4"/>
  <c r="G25" i="4"/>
  <c r="Y25" i="4"/>
  <c r="S25" i="4"/>
  <c r="N25" i="4"/>
  <c r="M25" i="4"/>
  <c r="D25" i="4"/>
  <c r="F25" i="4"/>
  <c r="C25" i="4"/>
  <c r="I25" i="4"/>
  <c r="U25" i="4"/>
  <c r="D28" i="4"/>
  <c r="AB28" i="4"/>
  <c r="Z28" i="4"/>
  <c r="M28" i="4"/>
  <c r="P28" i="4"/>
  <c r="E28" i="4"/>
  <c r="G28" i="4"/>
  <c r="T28" i="4"/>
  <c r="J28" i="4"/>
  <c r="L28" i="4"/>
  <c r="I28" i="4"/>
  <c r="V28" i="4"/>
  <c r="H28" i="4"/>
  <c r="N28" i="4"/>
  <c r="U28" i="4"/>
  <c r="K28" i="4"/>
  <c r="Q28" i="4"/>
  <c r="AD28" i="4"/>
  <c r="C28" i="4"/>
  <c r="W28" i="4"/>
  <c r="F28" i="4"/>
  <c r="S28" i="4"/>
  <c r="O28" i="4"/>
  <c r="Y28" i="4"/>
  <c r="X28" i="4"/>
  <c r="AB33" i="4"/>
  <c r="I33" i="4"/>
  <c r="P33" i="4"/>
  <c r="AD33" i="4"/>
  <c r="H33" i="4"/>
  <c r="L33" i="4"/>
  <c r="Z33" i="4"/>
  <c r="Q33" i="4"/>
  <c r="E33" i="4"/>
  <c r="U33" i="4"/>
  <c r="F33" i="4"/>
  <c r="J33" i="4"/>
  <c r="C33" i="4"/>
  <c r="X33" i="4"/>
  <c r="AA33" i="4"/>
  <c r="V33" i="4"/>
  <c r="S33" i="4"/>
  <c r="K33" i="4"/>
  <c r="D33" i="4"/>
  <c r="N33" i="4"/>
  <c r="Y33" i="4"/>
  <c r="G33" i="4"/>
  <c r="O33" i="4"/>
  <c r="M33" i="4"/>
  <c r="W33" i="4"/>
  <c r="AD12" i="4"/>
  <c r="C12" i="4"/>
  <c r="G12" i="4"/>
  <c r="N12" i="4"/>
  <c r="AA12" i="4"/>
  <c r="O12" i="4"/>
  <c r="AB12" i="4"/>
  <c r="X12" i="4"/>
  <c r="V12" i="4"/>
  <c r="Z12" i="4"/>
  <c r="I12" i="4"/>
  <c r="D12" i="4"/>
  <c r="P12" i="4"/>
  <c r="L12" i="4"/>
  <c r="U12" i="4"/>
  <c r="S12" i="4"/>
  <c r="K12" i="4"/>
  <c r="Q12" i="4"/>
  <c r="F12" i="4"/>
  <c r="J12" i="4"/>
  <c r="H12" i="4"/>
  <c r="T12" i="4"/>
  <c r="W12" i="4"/>
  <c r="Y12" i="4"/>
  <c r="E12" i="4"/>
  <c r="M12" i="4"/>
  <c r="S4" i="6" l="1"/>
  <c r="L4" i="4"/>
  <c r="U4" i="4"/>
  <c r="P4" i="4"/>
  <c r="S4" i="4"/>
  <c r="Q4" i="4"/>
  <c r="W4" i="4"/>
  <c r="F4" i="4"/>
  <c r="G4" i="4"/>
  <c r="E4" i="4"/>
  <c r="AA4" i="4"/>
  <c r="Z4" i="4"/>
  <c r="Y4" i="4"/>
  <c r="H4" i="4"/>
  <c r="X4" i="4"/>
  <c r="I4" i="4"/>
  <c r="M4" i="4"/>
  <c r="V4" i="4"/>
  <c r="O4" i="4"/>
  <c r="T4" i="4"/>
  <c r="K4" i="4"/>
  <c r="N4" i="4"/>
  <c r="J4" i="4"/>
  <c r="AB6" i="1"/>
  <c r="R8" i="6"/>
  <c r="R15" i="4"/>
  <c r="R22" i="6"/>
  <c r="R10" i="6"/>
  <c r="R19" i="4"/>
  <c r="R29" i="4"/>
  <c r="R11" i="4"/>
  <c r="R33" i="4"/>
  <c r="R5" i="4"/>
  <c r="R21" i="4"/>
  <c r="R25" i="4"/>
  <c r="R31" i="4"/>
  <c r="R20" i="4"/>
  <c r="R16" i="6"/>
  <c r="R26" i="4"/>
  <c r="R12" i="4"/>
  <c r="R31" i="6"/>
  <c r="R17" i="4"/>
  <c r="AB18" i="4"/>
  <c r="R8" i="4"/>
  <c r="R5" i="6"/>
  <c r="AD7" i="4"/>
  <c r="R9" i="4"/>
  <c r="R6" i="4"/>
  <c r="R22" i="4"/>
  <c r="R14" i="4"/>
  <c r="R13" i="4"/>
  <c r="R11" i="6"/>
  <c r="R7" i="4"/>
  <c r="R30" i="4"/>
  <c r="R19" i="6"/>
  <c r="R29" i="6"/>
  <c r="R28" i="6"/>
  <c r="R16" i="4"/>
  <c r="R27" i="4"/>
  <c r="R35" i="4"/>
  <c r="R23" i="6"/>
  <c r="R14" i="6"/>
  <c r="R23" i="4"/>
  <c r="R34" i="6"/>
  <c r="R34" i="4"/>
  <c r="R13" i="6"/>
  <c r="R10" i="4"/>
  <c r="R28" i="4"/>
  <c r="R18" i="4"/>
  <c r="R20" i="6"/>
  <c r="R24" i="4"/>
  <c r="R26" i="6"/>
  <c r="R32" i="4"/>
  <c r="AD4" i="4" l="1"/>
  <c r="AB4" i="4"/>
  <c r="R4" i="6"/>
  <c r="R4" i="4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6" i="1"/>
  <c r="T6" i="1"/>
  <c r="U6" i="1"/>
  <c r="V6" i="1"/>
  <c r="W6" i="1"/>
  <c r="X6" i="1"/>
  <c r="Y6" i="1"/>
  <c r="Z6" i="1"/>
  <c r="AA6" i="1"/>
  <c r="AE6" i="1"/>
  <c r="AF6" i="1"/>
  <c r="A6" i="1"/>
  <c r="O3" i="2"/>
  <c r="M2" i="1" l="1"/>
  <c r="Q2" i="1"/>
  <c r="A1" i="3"/>
  <c r="O4" i="2"/>
  <c r="B6" i="3" l="1"/>
  <c r="C6" i="3" s="1"/>
  <c r="B5" i="3"/>
  <c r="C5" i="3" s="1"/>
  <c r="M3" i="1"/>
  <c r="O5" i="2"/>
  <c r="B7" i="3" l="1"/>
  <c r="C7" i="3" s="1"/>
  <c r="B14" i="3"/>
  <c r="C14" i="3" s="1"/>
  <c r="B18" i="3"/>
  <c r="C18" i="3" s="1"/>
  <c r="B22" i="3"/>
  <c r="C22" i="3" s="1"/>
  <c r="B12" i="3"/>
  <c r="C12" i="3" s="1"/>
  <c r="B25" i="3"/>
  <c r="C25" i="3" s="1"/>
  <c r="B20" i="3"/>
  <c r="C20" i="3" s="1"/>
  <c r="B26" i="3"/>
  <c r="C26" i="3" s="1"/>
  <c r="B8" i="3"/>
  <c r="C8" i="3" s="1"/>
  <c r="B29" i="3"/>
  <c r="C29" i="3" s="1"/>
  <c r="B34" i="3"/>
  <c r="C34" i="3" s="1"/>
  <c r="B30" i="3"/>
  <c r="C30" i="3" s="1"/>
  <c r="B16" i="3"/>
  <c r="C16" i="3" s="1"/>
  <c r="B36" i="3"/>
  <c r="C36" i="3" s="1"/>
  <c r="B37" i="3"/>
  <c r="C37" i="3" s="1"/>
  <c r="B35" i="3"/>
  <c r="C35" i="3" s="1"/>
  <c r="B24" i="3"/>
  <c r="C24" i="3" s="1"/>
  <c r="B28" i="3"/>
  <c r="C28" i="3" s="1"/>
  <c r="B39" i="3"/>
  <c r="C39" i="3" s="1"/>
  <c r="B38" i="3"/>
  <c r="C38" i="3" s="1"/>
  <c r="B11" i="3"/>
  <c r="C11" i="3" s="1"/>
  <c r="B32" i="3"/>
  <c r="C32" i="3" s="1"/>
  <c r="B40" i="3"/>
  <c r="C40" i="3" s="1"/>
  <c r="B15" i="3"/>
  <c r="C15" i="3" s="1"/>
  <c r="B13" i="3"/>
  <c r="C13" i="3" s="1"/>
  <c r="B19" i="3"/>
  <c r="C19" i="3" s="1"/>
  <c r="B33" i="3"/>
  <c r="C33" i="3" s="1"/>
  <c r="B27" i="3"/>
  <c r="C27" i="3" s="1"/>
  <c r="B31" i="3"/>
  <c r="C31" i="3" s="1"/>
  <c r="B21" i="3"/>
  <c r="C21" i="3" s="1"/>
  <c r="B10" i="3"/>
  <c r="C10" i="3" s="1"/>
  <c r="B23" i="3"/>
  <c r="C23" i="3" s="1"/>
  <c r="B9" i="3"/>
  <c r="C9" i="3" s="1"/>
  <c r="B17" i="3"/>
  <c r="C17" i="3" s="1"/>
  <c r="D6" i="3"/>
  <c r="D5" i="3"/>
  <c r="O6" i="2"/>
  <c r="D7" i="3" l="1"/>
  <c r="D8" i="3"/>
  <c r="D14" i="3"/>
  <c r="D28" i="3"/>
  <c r="D34" i="3"/>
  <c r="D11" i="3"/>
  <c r="D40" i="3"/>
  <c r="D26" i="3"/>
  <c r="D21" i="3"/>
  <c r="D12" i="3"/>
  <c r="D24" i="3"/>
  <c r="D27" i="3"/>
  <c r="D38" i="3"/>
  <c r="D23" i="3"/>
  <c r="D9" i="3"/>
  <c r="D35" i="3"/>
  <c r="D22" i="3"/>
  <c r="D20" i="3"/>
  <c r="D33" i="3"/>
  <c r="D37" i="3"/>
  <c r="D10" i="3"/>
  <c r="D39" i="3"/>
  <c r="D18" i="3"/>
  <c r="D31" i="3"/>
  <c r="D30" i="3"/>
  <c r="D16" i="3"/>
  <c r="D36" i="3"/>
  <c r="D32" i="3"/>
  <c r="D17" i="3"/>
  <c r="D15" i="3"/>
  <c r="D29" i="3"/>
  <c r="D13" i="3"/>
  <c r="D19" i="3"/>
  <c r="D25" i="3"/>
  <c r="O7" i="2"/>
  <c r="C2" i="3" l="1"/>
  <c r="O8" i="2"/>
  <c r="O9" i="2"/>
  <c r="O10" i="2" s="1"/>
  <c r="O11" i="2" s="1"/>
  <c r="O12" i="2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/>
  <c r="O26" i="2" s="1"/>
  <c r="O27" i="2"/>
  <c r="O28" i="2"/>
  <c r="O29" i="2"/>
  <c r="O30" i="2"/>
  <c r="O31" i="2"/>
  <c r="O32" i="2"/>
  <c r="O33" i="2"/>
  <c r="O34" i="2"/>
  <c r="O35" i="2"/>
  <c r="O36" i="2"/>
  <c r="O37" i="2"/>
  <c r="O38" i="2" s="1"/>
  <c r="O39" i="2"/>
  <c r="O40" i="2"/>
  <c r="O41" i="2"/>
  <c r="O42" i="2"/>
  <c r="O43" i="2"/>
  <c r="O44" i="2"/>
  <c r="O45" i="2"/>
  <c r="O46" i="2"/>
  <c r="O47" i="2"/>
  <c r="O48" i="2"/>
  <c r="O49" i="2"/>
  <c r="O50" i="2" s="1"/>
  <c r="O51" i="2"/>
  <c r="O52" i="2"/>
  <c r="O53" i="2"/>
  <c r="O54" i="2"/>
  <c r="O55" i="2"/>
  <c r="O56" i="2"/>
  <c r="O57" i="2"/>
  <c r="O58" i="2"/>
  <c r="O59" i="2"/>
  <c r="O60" i="2"/>
  <c r="O61" i="2"/>
  <c r="O62" i="2" s="1"/>
  <c r="O63" i="2"/>
  <c r="O64" i="2"/>
  <c r="O65" i="2"/>
  <c r="O66" i="2"/>
  <c r="O67" i="2"/>
  <c r="O68" i="2"/>
  <c r="O69" i="2"/>
  <c r="O70" i="2"/>
  <c r="O71" i="2"/>
  <c r="O72" i="2"/>
  <c r="O73" i="2"/>
  <c r="O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U5" authorId="0" shapeId="0" xr:uid="{B80C63B8-700D-4E7E-9FB8-516CBC77C5A7}">
      <text>
        <r>
          <rPr>
            <b/>
            <sz val="9"/>
            <color indexed="81"/>
            <rFont val="Tahoma"/>
            <family val="2"/>
          </rPr>
          <t>B.KSNB:</t>
        </r>
        <r>
          <rPr>
            <sz val="9"/>
            <color indexed="81"/>
            <rFont val="Tahoma"/>
            <family val="2"/>
          </rPr>
          <t xml:space="preserve">
Nhân viên chủ động phân bổ lại Doanh số theo từng cá nhân, dịch vụ</t>
        </r>
      </text>
    </comment>
  </commentList>
</comments>
</file>

<file path=xl/sharedStrings.xml><?xml version="1.0" encoding="utf-8"?>
<sst xmlns="http://schemas.openxmlformats.org/spreadsheetml/2006/main" count="6163" uniqueCount="2273">
  <si>
    <t>No.</t>
  </si>
  <si>
    <t>Position</t>
  </si>
  <si>
    <t>Service Implementation</t>
  </si>
  <si>
    <t>Service Group</t>
  </si>
  <si>
    <t>Product Name</t>
  </si>
  <si>
    <t>Quantity</t>
  </si>
  <si>
    <t>Amount (Base)</t>
  </si>
  <si>
    <t>TÊN KHÁCH HÀNG</t>
  </si>
  <si>
    <t>Mã Booking</t>
  </si>
  <si>
    <t>Loại Phẫu thuật</t>
  </si>
  <si>
    <t>Nhóm Dịch vụ Cấp 2 
(Chọn hoặc Ctrl+M)</t>
  </si>
  <si>
    <t>Tên Dịch vụ/Sản phẩm 
(Nhấn Ctrl+M để mở hộp tìm kiếm tên DV/SP)</t>
  </si>
  <si>
    <t>Số lượng</t>
  </si>
  <si>
    <t>Thứ tự</t>
  </si>
  <si>
    <t>Nguồn Booking</t>
  </si>
  <si>
    <t>Phân loại mở rộng</t>
  </si>
  <si>
    <t>Mã NV tư vấn</t>
  </si>
  <si>
    <t>Tư vấn viên</t>
  </si>
  <si>
    <t>Bộ Phận tư vấn</t>
  </si>
  <si>
    <t>Chức Danh Tư vấn viên</t>
  </si>
  <si>
    <t>Vai trò tư vấn</t>
  </si>
  <si>
    <t>Ngày thanh toán</t>
  </si>
  <si>
    <t>Đơn vị xử lý</t>
  </si>
  <si>
    <t>Laser</t>
  </si>
  <si>
    <t>XÓA HÌNH XĂM</t>
  </si>
  <si>
    <t>Phẫu thuật</t>
  </si>
  <si>
    <t>Loại thanh toán</t>
  </si>
  <si>
    <t>Thứ tự tư vấn</t>
  </si>
  <si>
    <t>consultant_order</t>
  </si>
  <si>
    <t>Mở rộng_Nâng gói dịch vụ</t>
  </si>
  <si>
    <t xml:space="preserve">BÁO CÁO DOANH SỐ BÁN THƯƠNG HIỆU: </t>
  </si>
  <si>
    <t>ĐƠN VỊ:</t>
  </si>
  <si>
    <t>BRAND</t>
  </si>
  <si>
    <t>BRANCH</t>
  </si>
  <si>
    <t>ĐÔNG Á</t>
  </si>
  <si>
    <t>BỆNH VIỆN THẨM MỸ ĐÔNG Á HỒ CHÍ MINH</t>
  </si>
  <si>
    <t>THẨM MỸ VIỆN ĐÔNG Á BẮC NINH</t>
  </si>
  <si>
    <t>THẨM MỸ VIỆN ĐÔNG Á BÌNH DƯƠNG</t>
  </si>
  <si>
    <t>THẨM MỸ VIỆN ĐÔNG Á BUÔN MÊ THUỘT</t>
  </si>
  <si>
    <t>THẨM MỸ VIỆN ĐÔNG Á CẦN THƠ</t>
  </si>
  <si>
    <t>THẨM MỸ VIỆN ĐÔNG Á ĐÀ NẴNG</t>
  </si>
  <si>
    <t>THẨM MỸ VIỆN ĐÔNG Á HẢI PHÒNG</t>
  </si>
  <si>
    <t>THẨM MỸ VIỆN ĐÔNG Á KIM MÃ</t>
  </si>
  <si>
    <t>THẨM MỸ VIỆN ĐÔNG Á THANH HÓA</t>
  </si>
  <si>
    <t>THẨM MỸ VIỆN ĐÔNG Á VINH</t>
  </si>
  <si>
    <t>BỆNH VIỆN NHA KHOA PARIS</t>
  </si>
  <si>
    <t>PN.HCM.14</t>
  </si>
  <si>
    <t>NHA KHOA PARIS BÀ TRIỆU</t>
  </si>
  <si>
    <t>NHA KHOA PARIS BẮC NINH</t>
  </si>
  <si>
    <t>NHA KHOA PARIS BÌNH DƯƠNG</t>
  </si>
  <si>
    <t>NHA KHOA PARIS BUÔN MÊ THUỘT</t>
  </si>
  <si>
    <t>NHA KHOA PARIS CỘNG HÒA</t>
  </si>
  <si>
    <t>NHA KHOA PARIS ĐÀ NẴNG</t>
  </si>
  <si>
    <t>NHA KHOA PARIS HẢI PHÒNG</t>
  </si>
  <si>
    <t>NHA KHOA PARIS KIM MÃ</t>
  </si>
  <si>
    <t>NHA KHOA PARIS NGUYỄN THÁI HỌC</t>
  </si>
  <si>
    <t>NHA KHOA PARIS QUẢNG NINH</t>
  </si>
  <si>
    <t>NHA KHOA PARIS THÁI THỊNH</t>
  </si>
  <si>
    <t>NHA KHOA PARIS THANH HÓA</t>
  </si>
  <si>
    <t>NHA KHOA PARIS VINH</t>
  </si>
  <si>
    <t>PB.HN.01</t>
  </si>
  <si>
    <t>PB.BN.12</t>
  </si>
  <si>
    <t>PN.BD.09</t>
  </si>
  <si>
    <t>PN.HCM.03</t>
  </si>
  <si>
    <t>PB.DN.07</t>
  </si>
  <si>
    <t>PB.HP.05</t>
  </si>
  <si>
    <t>PB.HN.11</t>
  </si>
  <si>
    <t>PN.HCM.04</t>
  </si>
  <si>
    <t>PB.QN.10</t>
  </si>
  <si>
    <t>PB.HN.08</t>
  </si>
  <si>
    <t>PB.TH.13</t>
  </si>
  <si>
    <t>PB.NA.06</t>
  </si>
  <si>
    <t>DB.BN.09</t>
  </si>
  <si>
    <t>DN.BD.06</t>
  </si>
  <si>
    <t>DN.CT.07</t>
  </si>
  <si>
    <t>DB.DN.05</t>
  </si>
  <si>
    <t>DB.HP.03</t>
  </si>
  <si>
    <t>DB.HN.01</t>
  </si>
  <si>
    <t>DB.TH.10</t>
  </si>
  <si>
    <t>DB.NA.04</t>
  </si>
  <si>
    <t>PARIS</t>
  </si>
  <si>
    <t>BR_ID</t>
  </si>
  <si>
    <t>Đến ngày:</t>
  </si>
  <si>
    <t>Tổng Doanh số:</t>
  </si>
  <si>
    <t>STT</t>
  </si>
  <si>
    <t>Mã Nhân viên</t>
  </si>
  <si>
    <t>Doanh số bán</t>
  </si>
  <si>
    <t>Buổi thứ</t>
  </si>
  <si>
    <t>Phân loại khách hàng</t>
  </si>
  <si>
    <t>MKT_GoogleSearch</t>
  </si>
  <si>
    <t>Tổng phải thu còn lại:</t>
  </si>
  <si>
    <t>Nguồn mở rộng</t>
  </si>
  <si>
    <t>Emp_Unique</t>
  </si>
  <si>
    <t>emp_unique</t>
  </si>
  <si>
    <t>order_emp</t>
  </si>
  <si>
    <t>Order_Emp</t>
  </si>
  <si>
    <t>consultants_id</t>
  </si>
  <si>
    <t>consultants</t>
  </si>
  <si>
    <t>department</t>
  </si>
  <si>
    <t>consulting_role</t>
  </si>
  <si>
    <t>contact_name</t>
  </si>
  <si>
    <t>booking</t>
  </si>
  <si>
    <t>payment_date</t>
  </si>
  <si>
    <t>surgery_type</t>
  </si>
  <si>
    <t>his_service_type</t>
  </si>
  <si>
    <t>Loại Dịch vụ</t>
  </si>
  <si>
    <t>service_category</t>
  </si>
  <si>
    <t>product_name</t>
  </si>
  <si>
    <t>uom_price</t>
  </si>
  <si>
    <t>order_used</t>
  </si>
  <si>
    <t>quantity</t>
  </si>
  <si>
    <t>amount_vnd</t>
  </si>
  <si>
    <t>total_amount_vnd</t>
  </si>
  <si>
    <t>dept_vnd</t>
  </si>
  <si>
    <t>KPI Point</t>
  </si>
  <si>
    <t>Price</t>
  </si>
  <si>
    <t>Product ID</t>
  </si>
  <si>
    <t>uom_id/name</t>
  </si>
  <si>
    <t>Level</t>
  </si>
  <si>
    <t>Time (Minutes)</t>
  </si>
  <si>
    <t>Brand</t>
  </si>
  <si>
    <t>Update Date</t>
  </si>
  <si>
    <t>DDPGMV0001</t>
  </si>
  <si>
    <t>DDPGMV0002</t>
  </si>
  <si>
    <t>DDPGMV0003</t>
  </si>
  <si>
    <t>DDPGMV0004</t>
  </si>
  <si>
    <t>DDPGMV0005</t>
  </si>
  <si>
    <t>DCPKGMV0006</t>
  </si>
  <si>
    <t>DDPGMV0007</t>
  </si>
  <si>
    <t>DDPGMV0008</t>
  </si>
  <si>
    <t>DDPGMV0009</t>
  </si>
  <si>
    <t>DDPGMV0010</t>
  </si>
  <si>
    <t>DTPCMM0001</t>
  </si>
  <si>
    <t>DTPCMM0002</t>
  </si>
  <si>
    <t>DTPCMM0003</t>
  </si>
  <si>
    <t>DTPCMM0004</t>
  </si>
  <si>
    <t>DTPCMM0005</t>
  </si>
  <si>
    <t>DTPCMM0006</t>
  </si>
  <si>
    <t>DTPCMM0007</t>
  </si>
  <si>
    <t>DTPCMM0008</t>
  </si>
  <si>
    <t>DTPCMM0009</t>
  </si>
  <si>
    <t>DTPCMM0010</t>
  </si>
  <si>
    <t>DTPCMM0011</t>
  </si>
  <si>
    <t>DTPCMM0012</t>
  </si>
  <si>
    <t>DTPCMM0013</t>
  </si>
  <si>
    <t>DTPCMM0014</t>
  </si>
  <si>
    <t>DTPCMM0015</t>
  </si>
  <si>
    <t>DCPKCMM0016</t>
  </si>
  <si>
    <t>DTPTMM0001</t>
  </si>
  <si>
    <t>DTPTMM0002</t>
  </si>
  <si>
    <t>DTPTMM0003</t>
  </si>
  <si>
    <t>DTPTMM0004</t>
  </si>
  <si>
    <t>DTPTMM0005</t>
  </si>
  <si>
    <t>DTPTMM0006</t>
  </si>
  <si>
    <t>DTPTMM0007</t>
  </si>
  <si>
    <t>DTPTMM0008</t>
  </si>
  <si>
    <t>DTPTMM0009</t>
  </si>
  <si>
    <t>DTPTMM0010</t>
  </si>
  <si>
    <t>DTPTMM0011</t>
  </si>
  <si>
    <t>DTPTMM0012</t>
  </si>
  <si>
    <t>DTPTMM0013</t>
  </si>
  <si>
    <t>DTPTMM0014</t>
  </si>
  <si>
    <t>DTPTMM0015</t>
  </si>
  <si>
    <t>DTPTMM0016</t>
  </si>
  <si>
    <t>DTPTMM0017</t>
  </si>
  <si>
    <t>DTPTMM0018</t>
  </si>
  <si>
    <t>DTPTMM0019</t>
  </si>
  <si>
    <t>DCPKTMM0020</t>
  </si>
  <si>
    <t>DTPTMM0021</t>
  </si>
  <si>
    <t>DTPTMM0022</t>
  </si>
  <si>
    <t>DTPTMM0023</t>
  </si>
  <si>
    <t>DDPCHM0001</t>
  </si>
  <si>
    <t>DDPCHM0002</t>
  </si>
  <si>
    <t>DDPCHM0003</t>
  </si>
  <si>
    <t>DDPCHM0004</t>
  </si>
  <si>
    <t>DDPCHM0005</t>
  </si>
  <si>
    <t>DDPCHM0006</t>
  </si>
  <si>
    <t>DTPCHM0007</t>
  </si>
  <si>
    <t>DTPCHM0008</t>
  </si>
  <si>
    <t>DDPCHM0009</t>
  </si>
  <si>
    <t>DDPCHM0010</t>
  </si>
  <si>
    <t>DDPCHM0011</t>
  </si>
  <si>
    <t>DDPCHM0012</t>
  </si>
  <si>
    <t>DDPCHM0013</t>
  </si>
  <si>
    <t>DDPCHM0014</t>
  </si>
  <si>
    <t>DDPCHM0015</t>
  </si>
  <si>
    <t>DDPCHM0016</t>
  </si>
  <si>
    <t>DDPCHM0017</t>
  </si>
  <si>
    <t>DTPCHM0018</t>
  </si>
  <si>
    <t>DTPCHM0019</t>
  </si>
  <si>
    <t>DTPCHM0020</t>
  </si>
  <si>
    <t>DTPCHM0021</t>
  </si>
  <si>
    <t>DCPKCHM0022</t>
  </si>
  <si>
    <t>DDPTTD0001</t>
  </si>
  <si>
    <t>DDPTTD0002</t>
  </si>
  <si>
    <t>DDPTTD0003</t>
  </si>
  <si>
    <t>DDPTTD0004</t>
  </si>
  <si>
    <t>DTPTTD0005</t>
  </si>
  <si>
    <t>DTPTMT0001</t>
  </si>
  <si>
    <t>DTPTMT0002</t>
  </si>
  <si>
    <t>DTPTMT0003</t>
  </si>
  <si>
    <t>DTPTMT0004</t>
  </si>
  <si>
    <t>DTPTMT0005</t>
  </si>
  <si>
    <t>DTPTMT0006</t>
  </si>
  <si>
    <t>DTPTMT0007</t>
  </si>
  <si>
    <t>DTPTMT0008</t>
  </si>
  <si>
    <t>DTPTMT0009</t>
  </si>
  <si>
    <t>DDPCMF0001</t>
  </si>
  <si>
    <t>DDPCMF0002</t>
  </si>
  <si>
    <t>DDPCMF0003</t>
  </si>
  <si>
    <t>DDPCMF0004</t>
  </si>
  <si>
    <t>DDPCMF0005</t>
  </si>
  <si>
    <t>DDPPNM0001</t>
  </si>
  <si>
    <t>DDPPNM0002</t>
  </si>
  <si>
    <t>DDPPNM0003</t>
  </si>
  <si>
    <t>DDPPNN0001</t>
  </si>
  <si>
    <t>DDPPNN0002</t>
  </si>
  <si>
    <t>DDPPNN0003</t>
  </si>
  <si>
    <t>DDPPNN0004</t>
  </si>
  <si>
    <t>DDPPNN0005</t>
  </si>
  <si>
    <t>DDPPNN0006</t>
  </si>
  <si>
    <t>DDPPNN0007</t>
  </si>
  <si>
    <t>DDPPNN0008</t>
  </si>
  <si>
    <t>DDPPNN0009</t>
  </si>
  <si>
    <t>DDPPNN0010</t>
  </si>
  <si>
    <t>DDPPNN0011</t>
  </si>
  <si>
    <t>DDPPNN0012</t>
  </si>
  <si>
    <t>DDPPNN0013</t>
  </si>
  <si>
    <t>DDPPNN0014</t>
  </si>
  <si>
    <t>DDPPNN0015</t>
  </si>
  <si>
    <t>DTPPNN0016</t>
  </si>
  <si>
    <t>DTPPNN0017</t>
  </si>
  <si>
    <t>DTPPNN0018</t>
  </si>
  <si>
    <t>DTPPNN0019</t>
  </si>
  <si>
    <t>DTPPNN0020</t>
  </si>
  <si>
    <t>DDPPNN0022</t>
  </si>
  <si>
    <t>DDPPNN0023</t>
  </si>
  <si>
    <t>DDPPNN0024</t>
  </si>
  <si>
    <t>DCPKPNN0021</t>
  </si>
  <si>
    <t>DDPPBC0001</t>
  </si>
  <si>
    <t>DTPHTU0001</t>
  </si>
  <si>
    <t>DCPKHTU0002</t>
  </si>
  <si>
    <t>DTPPTS0001</t>
  </si>
  <si>
    <t>DTPPTS0002</t>
  </si>
  <si>
    <t>DTPPTS0003</t>
  </si>
  <si>
    <t>DTPPTS0004</t>
  </si>
  <si>
    <t>DTPPTK0001</t>
  </si>
  <si>
    <t>DTPPTK0002</t>
  </si>
  <si>
    <t>DTPPTK0003</t>
  </si>
  <si>
    <t>DTPPTK0004</t>
  </si>
  <si>
    <t>DTPPTK0005</t>
  </si>
  <si>
    <t>DTPPTK0006</t>
  </si>
  <si>
    <t>DTPPTK0007</t>
  </si>
  <si>
    <t>DTPPTK0008</t>
  </si>
  <si>
    <t>DTPPTK0009</t>
  </si>
  <si>
    <t>DTPPTK0010</t>
  </si>
  <si>
    <t>DTPPTK0011</t>
  </si>
  <si>
    <t>DTPPTK0012</t>
  </si>
  <si>
    <t>DDPPTK0013</t>
  </si>
  <si>
    <t>DDPPTK0014</t>
  </si>
  <si>
    <t>DTPPTK0015</t>
  </si>
  <si>
    <t>DTPTML0001</t>
  </si>
  <si>
    <t>DTPTML0002</t>
  </si>
  <si>
    <t>DTPDRT0001</t>
  </si>
  <si>
    <t>DTPDRT0002</t>
  </si>
  <si>
    <t>DTPDRT0003</t>
  </si>
  <si>
    <t>DTPDRT0004</t>
  </si>
  <si>
    <t>DTPDRT0005</t>
  </si>
  <si>
    <t>DDTDRT0007</t>
  </si>
  <si>
    <t>DDTDRT0009</t>
  </si>
  <si>
    <t>DTHTSM0001</t>
  </si>
  <si>
    <t>DTHTSM0002</t>
  </si>
  <si>
    <t>DTHTSM0003</t>
  </si>
  <si>
    <t>DTHTSM0004</t>
  </si>
  <si>
    <t>DTHTSM0005</t>
  </si>
  <si>
    <t>DTHTSM0007</t>
  </si>
  <si>
    <t>DTHTSM0009</t>
  </si>
  <si>
    <t>DTHTSM0011</t>
  </si>
  <si>
    <t>DTHCMB0001</t>
  </si>
  <si>
    <t>DTHCMB0002</t>
  </si>
  <si>
    <t>DTHCDM0001</t>
  </si>
  <si>
    <t>DTHCDM0002</t>
  </si>
  <si>
    <t>DTHCDM0003</t>
  </si>
  <si>
    <t>DTHCDM0004</t>
  </si>
  <si>
    <t>DTHCDM0005</t>
  </si>
  <si>
    <t>DTHCDM0006</t>
  </si>
  <si>
    <t>DTHCDM0007</t>
  </si>
  <si>
    <t>DTHCDM0008</t>
  </si>
  <si>
    <t>DTHCDM0009</t>
  </si>
  <si>
    <t>DTHCDM0010</t>
  </si>
  <si>
    <t>DTHCDM0011</t>
  </si>
  <si>
    <t>DTHCLH0001</t>
  </si>
  <si>
    <t>DTHCLH0002</t>
  </si>
  <si>
    <t>DTHCLH0004</t>
  </si>
  <si>
    <t>DTHCLH0006</t>
  </si>
  <si>
    <t>DTHCLH0010</t>
  </si>
  <si>
    <t>DTHCLH0012</t>
  </si>
  <si>
    <t>DTHCTH0001</t>
  </si>
  <si>
    <t>DTHCTH0002</t>
  </si>
  <si>
    <t>DTHCTH0003</t>
  </si>
  <si>
    <t>DTHCTH0004</t>
  </si>
  <si>
    <t>DTHCTH0008</t>
  </si>
  <si>
    <t>DTHCTH0015</t>
  </si>
  <si>
    <t>DTHCTH0016</t>
  </si>
  <si>
    <t>DTHCTH0017</t>
  </si>
  <si>
    <t>DTHCTH0018</t>
  </si>
  <si>
    <t>DTHCTH0019</t>
  </si>
  <si>
    <t>DTHCTH0023</t>
  </si>
  <si>
    <t>DTHCTH0025</t>
  </si>
  <si>
    <t>DTHCTH0027</t>
  </si>
  <si>
    <t>DTHCTH0029</t>
  </si>
  <si>
    <t>DTHCTH0030</t>
  </si>
  <si>
    <t>DTHCTH0031</t>
  </si>
  <si>
    <t>DTHBTL0001</t>
  </si>
  <si>
    <t>DTHBTL0002</t>
  </si>
  <si>
    <t>DTHBTL0003</t>
  </si>
  <si>
    <t>DTHBTL0004</t>
  </si>
  <si>
    <t>DTHBTL0005</t>
  </si>
  <si>
    <t>DTHBTL0006</t>
  </si>
  <si>
    <t>DTHBTL0007</t>
  </si>
  <si>
    <t>DTHBTL0008</t>
  </si>
  <si>
    <t>DTHTHF0002</t>
  </si>
  <si>
    <t>DTHTHF0004</t>
  </si>
  <si>
    <t>DTHTHF0006</t>
  </si>
  <si>
    <t>DTHTHF0008</t>
  </si>
  <si>
    <t>DTHTTM0001</t>
  </si>
  <si>
    <t>DTHTTM0002</t>
  </si>
  <si>
    <t>DTHTTM0003</t>
  </si>
  <si>
    <t>DTHTTM0004</t>
  </si>
  <si>
    <t>DTHTTM0005</t>
  </si>
  <si>
    <t>DTHCDC0001</t>
  </si>
  <si>
    <t>DTHCDC0002</t>
  </si>
  <si>
    <t>DTHCDC0003</t>
  </si>
  <si>
    <t>DTHCDC0004</t>
  </si>
  <si>
    <t>DTHCDC0005</t>
  </si>
  <si>
    <t>DTHCDC0006</t>
  </si>
  <si>
    <t>DTHCDC0007</t>
  </si>
  <si>
    <t>DTHCDC0008</t>
  </si>
  <si>
    <t>DTHCDC0009</t>
  </si>
  <si>
    <t>DTHCDC0010</t>
  </si>
  <si>
    <t>DTHCDC0011</t>
  </si>
  <si>
    <t>DTHCDC0012</t>
  </si>
  <si>
    <t>DTHCDC0013</t>
  </si>
  <si>
    <t>DTHCDC0014</t>
  </si>
  <si>
    <t>DTHCDC0015</t>
  </si>
  <si>
    <t>DTHCDC0016</t>
  </si>
  <si>
    <t>DTHDTH0002</t>
  </si>
  <si>
    <t>DTHDTH0004</t>
  </si>
  <si>
    <t>DTHDVN0001</t>
  </si>
  <si>
    <t>DTHDVN0003</t>
  </si>
  <si>
    <t>DDTDTM0009</t>
  </si>
  <si>
    <t>DDTDTM0010</t>
  </si>
  <si>
    <t>DDTDTM0012</t>
  </si>
  <si>
    <t>DDTDTM0016</t>
  </si>
  <si>
    <t>DDTDTM0018</t>
  </si>
  <si>
    <t>DDTDTM0020</t>
  </si>
  <si>
    <t>DDTDTM0021</t>
  </si>
  <si>
    <t>DDTDTM0022</t>
  </si>
  <si>
    <t>DDTDTM0023</t>
  </si>
  <si>
    <t>DDTDTM0025</t>
  </si>
  <si>
    <t>DDTDTM0027</t>
  </si>
  <si>
    <t>DDTDTM0029</t>
  </si>
  <si>
    <t>DDTDTM0031</t>
  </si>
  <si>
    <t>DDTDTN0002</t>
  </si>
  <si>
    <t>DDTDTN0004</t>
  </si>
  <si>
    <t>DDTDTN0006</t>
  </si>
  <si>
    <t>DDTDTN0010</t>
  </si>
  <si>
    <t>DDTDTN0012</t>
  </si>
  <si>
    <t>DDTDTN0014</t>
  </si>
  <si>
    <t>DDTDTN0016</t>
  </si>
  <si>
    <t>DDTDTN0025</t>
  </si>
  <si>
    <t>DDTTTN0001</t>
  </si>
  <si>
    <t>DDTTTN0002</t>
  </si>
  <si>
    <t>DDTTTN0003</t>
  </si>
  <si>
    <t>DDTTTN0004</t>
  </si>
  <si>
    <t>DDTTTN0005</t>
  </si>
  <si>
    <t>DDTTTN0006</t>
  </si>
  <si>
    <t>DDTDDM0001</t>
  </si>
  <si>
    <t>DDTDTT0002</t>
  </si>
  <si>
    <t>DDTDTT0004</t>
  </si>
  <si>
    <t>DDTDTT0006</t>
  </si>
  <si>
    <t>DDTDTT0008</t>
  </si>
  <si>
    <t>DDTDTT0010</t>
  </si>
  <si>
    <t>DDTDTT0012</t>
  </si>
  <si>
    <t>DDTDTT0014</t>
  </si>
  <si>
    <t>DDTDTT0016</t>
  </si>
  <si>
    <t>DDTDTT0018</t>
  </si>
  <si>
    <t>DDTDTT0020</t>
  </si>
  <si>
    <t>DDTDSL0002</t>
  </si>
  <si>
    <t>DDTDSL0004</t>
  </si>
  <si>
    <t>DDTDSL0006</t>
  </si>
  <si>
    <t>DDTDSL0007</t>
  </si>
  <si>
    <t>DDTDSL0008</t>
  </si>
  <si>
    <t>DDTDSL0009</t>
  </si>
  <si>
    <t>DDTDSL0010</t>
  </si>
  <si>
    <t>DDTDSL0011</t>
  </si>
  <si>
    <t>DDTDSL0012</t>
  </si>
  <si>
    <t>DDTDSM0002</t>
  </si>
  <si>
    <t>DDTDSM0004</t>
  </si>
  <si>
    <t>DDTDSM0006</t>
  </si>
  <si>
    <t>DDTDSM0008</t>
  </si>
  <si>
    <t>DDTDSM0010</t>
  </si>
  <si>
    <t>DDTDSM0012</t>
  </si>
  <si>
    <t>DDTDSM0014</t>
  </si>
  <si>
    <t>DDTDSM0016</t>
  </si>
  <si>
    <t>DDTDSM0018</t>
  </si>
  <si>
    <t>DDTDSM0020</t>
  </si>
  <si>
    <t>DDTDSM0022</t>
  </si>
  <si>
    <t>DDTDBV0001</t>
  </si>
  <si>
    <t>DDTDSD0002</t>
  </si>
  <si>
    <t>DDTDSD0004</t>
  </si>
  <si>
    <t>DDTDSD0006</t>
  </si>
  <si>
    <t>DDTDSD0008</t>
  </si>
  <si>
    <t>DDTDTB0001</t>
  </si>
  <si>
    <t>DDTUTB0001</t>
  </si>
  <si>
    <t>DDTDCB0002</t>
  </si>
  <si>
    <t>DDTDCB0004</t>
  </si>
  <si>
    <t>DDTDCB0006</t>
  </si>
  <si>
    <t>DDTDCB0008</t>
  </si>
  <si>
    <t>DDTDCB0010</t>
  </si>
  <si>
    <t>DDTDCB0012</t>
  </si>
  <si>
    <t>DDTDCB0014</t>
  </si>
  <si>
    <t>DDTDMT0001</t>
  </si>
  <si>
    <t>DDTDMT0002</t>
  </si>
  <si>
    <t>DDTDMT0003</t>
  </si>
  <si>
    <t>DDTDMT0004</t>
  </si>
  <si>
    <t>DDTDMT0005</t>
  </si>
  <si>
    <t>DDTTNR0001</t>
  </si>
  <si>
    <t>DDTTNR0002</t>
  </si>
  <si>
    <t>DDTTNR0003</t>
  </si>
  <si>
    <t>DDTTNR0004</t>
  </si>
  <si>
    <t>DDTTGM0002</t>
  </si>
  <si>
    <t>DDTTGM0004</t>
  </si>
  <si>
    <t>DDTTGM0006</t>
  </si>
  <si>
    <t>DDTTGM0008</t>
  </si>
  <si>
    <t>DSPAPXT0001</t>
  </si>
  <si>
    <t>DSPAPXT0002</t>
  </si>
  <si>
    <t>DSPAPXT0003</t>
  </si>
  <si>
    <t>DSPAPXT0004</t>
  </si>
  <si>
    <t>DSPAPXT0005</t>
  </si>
  <si>
    <t>DSPAPXT0006</t>
  </si>
  <si>
    <t>DSPAPXT0007</t>
  </si>
  <si>
    <t>DSPAPXT0008</t>
  </si>
  <si>
    <t>DSPAPXT0009</t>
  </si>
  <si>
    <t>DSPAPXT0010</t>
  </si>
  <si>
    <t>DSPAPXT0011</t>
  </si>
  <si>
    <t>DSPAPXT0012</t>
  </si>
  <si>
    <t>DSPAPXT0013</t>
  </si>
  <si>
    <t>DSPAPXT0014</t>
  </si>
  <si>
    <t>DSPAPXT0015</t>
  </si>
  <si>
    <t>DSPAPXT0016</t>
  </si>
  <si>
    <t>DSPAPXT0017</t>
  </si>
  <si>
    <t>DSPAPXT0018</t>
  </si>
  <si>
    <t>DSPAPXT0019</t>
  </si>
  <si>
    <t>DSPAPXT0020</t>
  </si>
  <si>
    <t>DDTXMM0001</t>
  </si>
  <si>
    <t>DDTXMM0002</t>
  </si>
  <si>
    <t>DDTXMM0003</t>
  </si>
  <si>
    <t>DDTXMM0004</t>
  </si>
  <si>
    <t>DDTXMM0005</t>
  </si>
  <si>
    <t>DDTXHK0002</t>
  </si>
  <si>
    <t>DDTXHK0004</t>
  </si>
  <si>
    <t>DDTXHK0006</t>
  </si>
  <si>
    <t>DDTXHK0008</t>
  </si>
  <si>
    <t>DDTXHK0010</t>
  </si>
  <si>
    <t>DDTXHK0012</t>
  </si>
  <si>
    <t>DDTXHK0014</t>
  </si>
  <si>
    <t>DDTXHK0016</t>
  </si>
  <si>
    <t>DDTXHK0018</t>
  </si>
  <si>
    <t>DDTXHC0001</t>
  </si>
  <si>
    <t>DDTXHC0002</t>
  </si>
  <si>
    <t>DDTXHC0003</t>
  </si>
  <si>
    <t>DDTXHC0004</t>
  </si>
  <si>
    <t>DDTXHC0005</t>
  </si>
  <si>
    <t>DDTXHC0006</t>
  </si>
  <si>
    <t>DTHDRD0002</t>
  </si>
  <si>
    <t>DTHDRD0004</t>
  </si>
  <si>
    <t>DTHDRD0006</t>
  </si>
  <si>
    <t>DSPATLD0002</t>
  </si>
  <si>
    <t>DSPATLD0004</t>
  </si>
  <si>
    <t>DSPATLD0006</t>
  </si>
  <si>
    <t>DSPATLD0008</t>
  </si>
  <si>
    <t>DSPATLD0010</t>
  </si>
  <si>
    <t>DSPATLD0012</t>
  </si>
  <si>
    <t>DSPATLD0014</t>
  </si>
  <si>
    <t>DSPATLD0016</t>
  </si>
  <si>
    <t>DSPATLD0018</t>
  </si>
  <si>
    <t>DSPATLD0020</t>
  </si>
  <si>
    <t>DSPATLD0022</t>
  </si>
  <si>
    <t>DSPATLD0024</t>
  </si>
  <si>
    <t>DSPATLD0026</t>
  </si>
  <si>
    <t>DSPATLD0028</t>
  </si>
  <si>
    <t>DSPATLD0030</t>
  </si>
  <si>
    <t>DSPATLD0032</t>
  </si>
  <si>
    <t>DSPATLD0034</t>
  </si>
  <si>
    <t>DSPATLD0036</t>
  </si>
  <si>
    <t>DSPATLD0038</t>
  </si>
  <si>
    <t>DSPATLD0040</t>
  </si>
  <si>
    <t>DSPAMGB0002</t>
  </si>
  <si>
    <t>DSPAMGB0004</t>
  </si>
  <si>
    <t>DSPAMGB0006</t>
  </si>
  <si>
    <t>DSPAMGB0008</t>
  </si>
  <si>
    <t>DSPAMGB0010</t>
  </si>
  <si>
    <t>DSPAMTD0004</t>
  </si>
  <si>
    <t>DSPAMTD0008</t>
  </si>
  <si>
    <t>DSPAMTD0010</t>
  </si>
  <si>
    <t>DSPATTR0002</t>
  </si>
  <si>
    <t>DCPKCPK0001</t>
  </si>
  <si>
    <t>DCPKCPK0002</t>
  </si>
  <si>
    <t>DCPKCPK0003</t>
  </si>
  <si>
    <t>DCPKCPK0004</t>
  </si>
  <si>
    <t>DCPKCPK0005</t>
  </si>
  <si>
    <t>DCPKCPK0006</t>
  </si>
  <si>
    <t>DCPKCPK0007</t>
  </si>
  <si>
    <t>DCPKCPK0008</t>
  </si>
  <si>
    <t>DAPBCPK0007</t>
  </si>
  <si>
    <t>DAPBCPK0006</t>
  </si>
  <si>
    <t>DASPDVK0006</t>
  </si>
  <si>
    <t>DDTDTM0003</t>
  </si>
  <si>
    <t>DSPAMTD0002</t>
  </si>
  <si>
    <t>DDTDTN0026</t>
  </si>
  <si>
    <t>DDTDSL0013</t>
  </si>
  <si>
    <t>DCPKCPK0009</t>
  </si>
  <si>
    <t>DCPKCPK0010</t>
  </si>
  <si>
    <t>DCPKCPK0011</t>
  </si>
  <si>
    <t>DCPKCPK0012</t>
  </si>
  <si>
    <t>DCPKCPK0013</t>
  </si>
  <si>
    <t>DCPKCPK0014</t>
  </si>
  <si>
    <t>DCPKCPK0015</t>
  </si>
  <si>
    <t>DDTDTN0029</t>
  </si>
  <si>
    <t>DCPKCPK0023</t>
  </si>
  <si>
    <t>DTHBTL0009</t>
  </si>
  <si>
    <t>Bụng trên</t>
  </si>
  <si>
    <t>Bụng dưới</t>
  </si>
  <si>
    <t>Vùng khác: eo/bắp tay/lưng/nách/vai/hông/nọng cằm/má (giá trên 1 vùng)</t>
  </si>
  <si>
    <t>Bắp chân</t>
  </si>
  <si>
    <t>Đùi</t>
  </si>
  <si>
    <t>Phụ phí sửa lại - nhóm Giảm mỡ</t>
  </si>
  <si>
    <t>Giảm mỡ bụng toàn thể + Tạo hình 6 múi</t>
  </si>
  <si>
    <t>Căng da bụng mini</t>
  </si>
  <si>
    <t>Căng da bụng toàn thể/Bắp tay/bắp chân</t>
  </si>
  <si>
    <t>Căng da đùi</t>
  </si>
  <si>
    <t>Bấm mí Hàn Quốc</t>
  </si>
  <si>
    <t>Bấm mí Dr Park</t>
  </si>
  <si>
    <t>Cắt mí Double Eyelift</t>
  </si>
  <si>
    <t>Cắt mí Natural Eyes</t>
  </si>
  <si>
    <t>Lấy mỡ nội soi mí trên/dưới</t>
  </si>
  <si>
    <t>Tạo khóe mắt trong/ngoài</t>
  </si>
  <si>
    <t>Nâng cung mày</t>
  </si>
  <si>
    <t>Nâng cung mày có phun xăm</t>
  </si>
  <si>
    <t>Xóa rãnh lệ</t>
  </si>
  <si>
    <t>Cấy/ghép mỡ mí trên/dưới</t>
  </si>
  <si>
    <t>Chỉnh hình sụp mí bẩm sinh (treo chỉ)</t>
  </si>
  <si>
    <t>Treo hạ cơ nâng mi</t>
  </si>
  <si>
    <t>Chỉnh hình trễ mí dưới (do phẫu thuật hỏng, sẹo do tai nạn)</t>
  </si>
  <si>
    <t>Chỉnh hình mắt khó</t>
  </si>
  <si>
    <t>Tháo bỏ nếp mí cũ</t>
  </si>
  <si>
    <t>Phụ phí sửa lại - Nhóm Cắt mí</t>
  </si>
  <si>
    <t>Nâng mũi Hàn quốc</t>
  </si>
  <si>
    <t>Nâng mũi Bọc sụn</t>
  </si>
  <si>
    <t>Nâng mũi A-Shape</t>
  </si>
  <si>
    <t>Nâng mũi Bán cấu trúc S Line/L Line</t>
  </si>
  <si>
    <t>Nâng mũi cấu trúc Model</t>
  </si>
  <si>
    <t>Nâng mũi Cấu trúc Chỉnh xương</t>
  </si>
  <si>
    <t>Nâng mũi Cấu trúc S Line/L Line (Nano Form)</t>
  </si>
  <si>
    <t>Nâng mũi Cấu trúc S Line/L Line - Bán sụn sườn (Sụn nhân tạo + Sụn sườn)</t>
  </si>
  <si>
    <t>Nâng mũi Cấu trúc S Line/L Line - Bán sụn sườn Nano Form (Sụn Nano Form + Sụn sườn)</t>
  </si>
  <si>
    <t>Nâng mũi Cấu trúc S Line/L Line - Cấu trúc Sụn sườn tự thân 100%</t>
  </si>
  <si>
    <t>Nâng mũi Chỉnh hình mũi phức tạp (Tai nạn, dị dạng, mũi hỏng biến chứng sau chỉnh sửa nhiều lần)</t>
  </si>
  <si>
    <t>Tháo chất liệu mũi</t>
  </si>
  <si>
    <t>Thu nhỏ cánh mũi (Cuộn/cắt cánh mũi)</t>
  </si>
  <si>
    <t>Chỉnh xương mũi (to, gồ, bè…) kết hợp</t>
  </si>
  <si>
    <t>Cắt bỏ sẹo bao sơ và súc rửa mũi bị viêm kết hợp</t>
  </si>
  <si>
    <t>Tạo hình/thu nhỏ đầu mũi/cánh mũi kết hợp</t>
  </si>
  <si>
    <t>Bóc tách chỉ mũi/silicon/filler kết hợp</t>
  </si>
  <si>
    <t>Chỉnh lệch vách ngăn nhẹ kết hợp</t>
  </si>
  <si>
    <t>Chỉnh lệch vách ngăn nặng kết hợp</t>
  </si>
  <si>
    <t>Phụ phí sửa lại - Nhóm Nâng mũi</t>
  </si>
  <si>
    <t>Nâng mũi cấu trúc A-Shape</t>
  </si>
  <si>
    <t>Nâng mũi Nanoform Plus</t>
  </si>
  <si>
    <t>Nâng mũi Nanoform Plus Bán sụn sườn</t>
  </si>
  <si>
    <t>Gọt hàm Vline</t>
  </si>
  <si>
    <t>Gọt hàm + Trượt cằm</t>
  </si>
  <si>
    <t>Gọt hàm + Hạ gò má</t>
  </si>
  <si>
    <t>Gọt hàm + Hạ gò má + Trượt cằm</t>
  </si>
  <si>
    <t>Hạ gò má</t>
  </si>
  <si>
    <t>Trượt/gọt cằm</t>
  </si>
  <si>
    <t>Độn cằm chất liệu thường</t>
  </si>
  <si>
    <t>Độn cằm chất liệu đặc biệt</t>
  </si>
  <si>
    <t>Chỉnh hình hàm hô móm 1 hàm</t>
  </si>
  <si>
    <t>Chỉnh hình hàm hô móm 2 hàm</t>
  </si>
  <si>
    <t>Chỉnh hình hàm hô móm 2 hàm (tiền hàm) - BS chỉ định</t>
  </si>
  <si>
    <t>Chỉnh hình hàm hô móm 2 hàm + Trượt cằm</t>
  </si>
  <si>
    <t>Chỉnh hàm hô móm 2 hàm, ghép xương (hở hàm ếch)</t>
  </si>
  <si>
    <t>Chỉnh hình hàm mặt phức tạp 2 hàm + Cằm</t>
  </si>
  <si>
    <t>Ghép chất liệu Y sinh PEEK vùng cằm</t>
  </si>
  <si>
    <t>Ghép chất liệu Y sinh PEEK vùng Hàm</t>
  </si>
  <si>
    <t>Ghép xương cằm kết hợp</t>
  </si>
  <si>
    <t>Nâng gò má bằng chất liệu độn</t>
  </si>
  <si>
    <t>Chữa cười hở lợi</t>
  </si>
  <si>
    <t>Tháo chất liệu cằm</t>
  </si>
  <si>
    <t>Tạo cằm chẻ</t>
  </si>
  <si>
    <t>Phụ phí sửa lại - Nhóm Cằm - Hàm</t>
  </si>
  <si>
    <t>Độn trán bằng chất liệu</t>
  </si>
  <si>
    <t>Gọt trán (nhô, cao)</t>
  </si>
  <si>
    <t>Ghép chất liệu Y sinh PEEK vùng Trán</t>
  </si>
  <si>
    <t>Ghép chất liệu Y sinh PEEK vùng Thái dương</t>
  </si>
  <si>
    <t>Độn thái dương bằng chất liệu</t>
  </si>
  <si>
    <t>Thu mỏng môi (1 môi)</t>
  </si>
  <si>
    <t>Tạo môi hình trái tim</t>
  </si>
  <si>
    <t>Tạo môi chẻ</t>
  </si>
  <si>
    <t>Tạo khóe môi cười</t>
  </si>
  <si>
    <t>Cấy mỡ môi trên/dưới</t>
  </si>
  <si>
    <t>Sửa sẹo môi mức 1</t>
  </si>
  <si>
    <t>Sửa sẹo môi mức 2</t>
  </si>
  <si>
    <t>Sửa sẹo môi mức 3</t>
  </si>
  <si>
    <t>Sửa sẹo môi mức 4</t>
  </si>
  <si>
    <t>Cấy mỡ Bio Fat mông/ngực 1 lần</t>
  </si>
  <si>
    <t>Cấy mỡ Bio Fat mông/ngực trọn gói (1 lần cấy chính + 1 lần cấy dặm)</t>
  </si>
  <si>
    <t>Cấy mỡ Bio Fat hõm mông (kết hợp hút mỡ)</t>
  </si>
  <si>
    <t>Cấy mỡ Bio Fat ngực (kết hợp hút mỡ)</t>
  </si>
  <si>
    <t>Cấy mỡ Bio Fat mu bàn tay/chân</t>
  </si>
  <si>
    <t>Nâng mông bằng túi Nano</t>
  </si>
  <si>
    <t>Nâng mông bằng túi Nano + Hút mỡ eo + Cấy mỡ hõm mông</t>
  </si>
  <si>
    <t>Tháo túi độn mông</t>
  </si>
  <si>
    <t>Nâng ngực Y-Shape</t>
  </si>
  <si>
    <t>Nâng ngực túi Nano không chip</t>
  </si>
  <si>
    <t>Nâng ngực túi Nano có chip</t>
  </si>
  <si>
    <t>Nâng ngực túi Nano Chip linh hoạt</t>
  </si>
  <si>
    <t>Nâng ngực túi Nano Chip linh hoạt + Cấy mỡ Bio Fat</t>
  </si>
  <si>
    <t>Nâng ngực túi gel tròn Mentor/Allergan…</t>
  </si>
  <si>
    <t>Nâng ngực túi gel giọt nước Mentor/Allergan…</t>
  </si>
  <si>
    <t>Nâng ngực Nano không chip + Treo ngực sa trễ + Thu quầng</t>
  </si>
  <si>
    <t>Nâng ngực Nano có chip + Treo ngực sa trễ + Thu quầng</t>
  </si>
  <si>
    <t>Nâng ngực túi Nano Chip linh hoạt + Treo ngực sa trễ + Thu quầng</t>
  </si>
  <si>
    <t>Treo ngực sa trễ + Thu quầng</t>
  </si>
  <si>
    <t>Thu gọn vú + Treo ngực sa trễ + Thu quầng</t>
  </si>
  <si>
    <t>Cắt tuyến vú độ 1 (Cắt bỏ tuyến)</t>
  </si>
  <si>
    <t>Cắt tuyến vú độ 2 (Cắt bỏ tuyến + Thu quầng + Thu đầu ti)</t>
  </si>
  <si>
    <t>Cắt tuyến vú độ 3 (Cắt bỏ tuyến + Thu quầng + Thu đầu ti + Treo ngực + Ghép đầu ti)</t>
  </si>
  <si>
    <t>Thu nhỏ, tạo hình đầu ti</t>
  </si>
  <si>
    <t>Cắt tuyến vú phụ</t>
  </si>
  <si>
    <t>Kéo núm vú tụt</t>
  </si>
  <si>
    <t>Thu nhỏ quầng vú</t>
  </si>
  <si>
    <t>Tháo túi nâng ngực</t>
  </si>
  <si>
    <t>Nâng ngực túi Gel tròn nhám Mentor</t>
  </si>
  <si>
    <t>Nâng ngực túi gel tròn trơn Mentor MemoryGel Extra</t>
  </si>
  <si>
    <t>Nâng ngực túi giãn da Mentor</t>
  </si>
  <si>
    <t>Phụ phí sửa lại - Nhóm Nâng ngực</t>
  </si>
  <si>
    <t>Phẫu thuật thu gọn cơ bắp chân</t>
  </si>
  <si>
    <t>Ultra Dry – Giảm mùi &amp; giảm tiết mồ hôi</t>
  </si>
  <si>
    <t>Phụ phí sửa lại - Nhóm Hút tuyến</t>
  </si>
  <si>
    <t>Cắt bỏ sẹo xấu do phẫu thuật mức 1</t>
  </si>
  <si>
    <t>Cắt bỏ sẹo xấu do phẫu thuật mức 2</t>
  </si>
  <si>
    <t>Cắt bỏ sẹo xấu do phẫu thuật mức 3</t>
  </si>
  <si>
    <t>Cắt bỏ sẹo xấu do phẫu thuật mức 4</t>
  </si>
  <si>
    <t>Phẫu thuật nốt ruồi mức 1 (1 nốt)</t>
  </si>
  <si>
    <t>Phẫu thuật nốt ruồi mức 2 (1 nốt)</t>
  </si>
  <si>
    <t>Thu gọn lỗ đeo khuyên tai rộng (2 bên)</t>
  </si>
  <si>
    <t>Cắt bao quy đầu</t>
  </si>
  <si>
    <t>Phẫu thuật cắt u mức 1</t>
  </si>
  <si>
    <t>Phẫu thuật cắt u mức 2</t>
  </si>
  <si>
    <t>Phẫu thuật cắt u mức 3</t>
  </si>
  <si>
    <t>Phẫu thuật cắt u mức 4</t>
  </si>
  <si>
    <t>Lấy Silicon (mặt/ngực...) mức 1</t>
  </si>
  <si>
    <t>Lấy Silicon (mặt/ngực...) mức 2</t>
  </si>
  <si>
    <t>Lấy Silicon (mặt/ngực...) mức 3</t>
  </si>
  <si>
    <t>Lấy Silicon (mặt/ngực...) mức 4</t>
  </si>
  <si>
    <t>Phẫu thuật điều trị liệt mặt</t>
  </si>
  <si>
    <t>Gọt nhỏ Adam's Apple (Yết hầu)</t>
  </si>
  <si>
    <t>Thu tai vểnh</t>
  </si>
  <si>
    <t>Tạo má lúm đồng tiền (một bên)</t>
  </si>
  <si>
    <t>Tháo má lúm</t>
  </si>
  <si>
    <t>Bio Hair Transplant Cấp độ 1: 500 nang tóc</t>
  </si>
  <si>
    <t>Bio Hair Transplant Cấp độ 2: 800 nang tóc</t>
  </si>
  <si>
    <t>Bio Hair Transplant Cấp độ 3: 1,000 nang tóc</t>
  </si>
  <si>
    <t>Bio Hair Transplant Cấp độ 4: 1,200 nang tóc</t>
  </si>
  <si>
    <t>Bio Hair Transplant Cấp độ 5: 1,400 nang tóc</t>
  </si>
  <si>
    <t>Cấy tinh chất Meso Hair điều trị rụng tóc (1 lần)</t>
  </si>
  <si>
    <t>Gói Bio Hair (1 lần)</t>
  </si>
  <si>
    <t>Thu môi bé</t>
  </si>
  <si>
    <t>Thu nhỏ âm đạo</t>
  </si>
  <si>
    <t>Tạo hình âm đạo</t>
  </si>
  <si>
    <t>Thu môi lớn</t>
  </si>
  <si>
    <t>Cấy mỡ Bio Fat tầng sinh môn</t>
  </si>
  <si>
    <t>Laser Vinson thẩm mỹ bên trong &amp; ngoài (1 lần)</t>
  </si>
  <si>
    <t>Laser Vinson thẩm mỹ bên ngoài vùng kín (1 lần)</t>
  </si>
  <si>
    <t>Laser Vinson thẩm mỹ bên trong vùng kín (âm đạo) (1 lần)</t>
  </si>
  <si>
    <t>Cấy mỡ mặt BioGen - 1 lần/Vùng (Thái dương/rãnh mũi ,má/Trán/Má)</t>
  </si>
  <si>
    <t>Cấy mỡ mặt BioGen - trọn gói (1 lần cấy chính + 1 lần dặm) (Thái dương/rãnh mũi, má/Trán/Má)</t>
  </si>
  <si>
    <t>Căng da giữa mặt + Cắt mí dưới Natural Eyes</t>
  </si>
  <si>
    <t>Căng da vùng thái dương</t>
  </si>
  <si>
    <t>Căng da nội soi vùng trán</t>
  </si>
  <si>
    <t>Hạ đường chân tóc</t>
  </si>
  <si>
    <t>Căng da nội soi vùng cổ</t>
  </si>
  <si>
    <t>Căng da mặt</t>
  </si>
  <si>
    <t>Căng da toàn bộ mặt + cổ</t>
  </si>
  <si>
    <t>Căng da mặt + Cấy mỡ Biogen toàn mặt (từ 3 Vùng trở lên)</t>
  </si>
  <si>
    <t>Căng da mặt + cổ + Cấy mỡ Cấy mỡ Biogen toàn mặt (từ 3 Vùng trở lên)</t>
  </si>
  <si>
    <t>Căng da mặt bằng chỉ sinh học</t>
  </si>
  <si>
    <t>Căng da mặt bằng chỉ kết hợp (Gọt hàm/hạ gò má/trượt cằm)</t>
  </si>
  <si>
    <t>Tiêm trẻ hóa xóa nếp nhăn Dermatox (HA fusion + botox)</t>
  </si>
  <si>
    <t>Cấy tinh chất trẻ hóa da căng bóng O2 Skin (Volite juverdurm) 2cc/mặt</t>
  </si>
  <si>
    <t>Chống lão hóa, xóa nếp nhăn CN tự thân Bio Young (1 lần)</t>
  </si>
  <si>
    <t>Cấy tinh chất trẻ hóa da &amp; xóa nhăn Dermafill (HA fusion) (1 lần)</t>
  </si>
  <si>
    <t>Trẻ hóa da bằng tinh chất Ipeel Wrinkle lift/Wrinkle lift FORTE (1 lần)</t>
  </si>
  <si>
    <t>Cấy tinh chất chống lão hóa CN Bio Anti-Aging (XFC) (1 lần)</t>
  </si>
  <si>
    <t>Trị liệu trẻ hóa tươi mới hồi sinh tuần hoàn vi mô da</t>
  </si>
  <si>
    <t>Trị liệu trẻ hóa tái tạo tăng cường hồi sinh tuần hoàn vi mô da</t>
  </si>
  <si>
    <t>Trị liệu trẻ hóa tái tạo chuyên sâu hồi sinh tuần hoàn vi mô da</t>
  </si>
  <si>
    <t>Trị liệu siêu trẻ hóa tái tạo hồi sinh tuần hoàn vi mô da</t>
  </si>
  <si>
    <t>Trị liệu cấp ẩm Aqua skin</t>
  </si>
  <si>
    <t>Điện di trẻ hóa da</t>
  </si>
  <si>
    <t>Chăm sóc da mặt &amp; trẻ hóa da bằng công nghệ RF</t>
  </si>
  <si>
    <t>Trị liệu giảm kích ứng tức thì</t>
  </si>
  <si>
    <t>Gói 4 lần (1buổi vi tảo + 2 buỏi peel (20/40) + 1 buổi tảo và feel 40</t>
  </si>
  <si>
    <t>Nano Collagen Gói 6 lần (1b đầu vi tảo + 1 buổi Peel 20 + 1b peel 40 + 3b vi tảo + peel 40)</t>
  </si>
  <si>
    <t>Tinh chất phục hồi da tổn thương (1 lần)</t>
  </si>
  <si>
    <t>Gói cơ bản Aqua skin (Lần)</t>
  </si>
  <si>
    <t>Gói Nâng cao Yuki Collagen (lần)</t>
  </si>
  <si>
    <t>Gói chuyên sâu Nano Collagen (Lần)</t>
  </si>
  <si>
    <t>Nano Collagen Gói 3 lần ( 1 lần tinh chất Tảo + 1 lần Peel 50% Image + 1 lần Peel(20/40) Diego)</t>
  </si>
  <si>
    <t>Nano Collagen Gói 6 lần ( 2 lần tinh chất Tảo + 2 lần Peel 50% Image + 2 lần Peel (20/40) Diego)</t>
  </si>
  <si>
    <t>Tiêm Botuline thu nhỏ tuyến mồ hôi nách</t>
  </si>
  <si>
    <t>Tiêm Botuline làm thon gọn khuôn mặt, thu nhỏ 2 góc hàm</t>
  </si>
  <si>
    <t>Tiêm Botuline xóa nếp nhăn cau mày/đuôi mắt</t>
  </si>
  <si>
    <t>Tiêm Botuline xóa nếp nhăn trán</t>
  </si>
  <si>
    <t>Tiêm Botuline xóa nếp nhăn mí dưới/vùng mũi</t>
  </si>
  <si>
    <t>Tiêm Botuline botox cười hở lợi</t>
  </si>
  <si>
    <t>Tiêm giải filler</t>
  </si>
  <si>
    <t>Tiêm Juvederm (2 năm) - 1cc</t>
  </si>
  <si>
    <t>Trẻ hóa da, nâng cơ xóa nhăn bằng công nghệ Tempsure (1 lần)</t>
  </si>
  <si>
    <t>Trẻ hóa da vùng mắt bằng công nghệ HIFU (1 lần)</t>
  </si>
  <si>
    <t>Trẻ hóa da vùng mặt/cổ bằng công nghệ HIFU (1 lần)</t>
  </si>
  <si>
    <t>Trẻ hóa da vùng mặt &amp; cổ bằng công nghệ HIFU (1 lần)</t>
  </si>
  <si>
    <t>Thermage CPT trẻ hóa vùng mắt (450)</t>
  </si>
  <si>
    <t>Thermage CPT trẻ hóa vùng mặt cổ (1200)</t>
  </si>
  <si>
    <t>Thermage FLX trẻ hóa vùng mắt</t>
  </si>
  <si>
    <t>Thermage FLX trẻ hóa vùng mặt cổ</t>
  </si>
  <si>
    <t>Thermage FLX săn chắc bụng/đùi</t>
  </si>
  <si>
    <t>Căng chỉ rãnh mũi má - Lão hóa ít</t>
  </si>
  <si>
    <t>Căng chỉ rãnh mũi má - Lão hóa Vừa</t>
  </si>
  <si>
    <t>Căng chỉ rãnh mũi má - Lão hóa Nhiều</t>
  </si>
  <si>
    <t>Căng chỉ trán - Lão hóa ít</t>
  </si>
  <si>
    <t>Căng chỉ trán - Lão hóa Vừa</t>
  </si>
  <si>
    <t>Căng chỉ trán - Lão hóa Nhiều</t>
  </si>
  <si>
    <t>Căng chỉ thái dương - Lão hóa ít</t>
  </si>
  <si>
    <t>Căng chỉ thái dương - Lão hóa Vừa</t>
  </si>
  <si>
    <t>Căng chỉ thái dương - Lão hóa Nhiều</t>
  </si>
  <si>
    <t>Căng chỉ toàn mặt - Lão hóa ít</t>
  </si>
  <si>
    <t>Căng chỉ toàn mặt - Lão hóa Vừa</t>
  </si>
  <si>
    <t>Căng chỉ toàn mặt - Lão hóa Nhiều</t>
  </si>
  <si>
    <t>Căng chỉ mắt - Lão hóa ít</t>
  </si>
  <si>
    <t>Nâng mũi bằng chỉ</t>
  </si>
  <si>
    <t>Căng chỉ mắt - Lão hóa Vừa</t>
  </si>
  <si>
    <t>Căng chỉ mắt - Lão hóa Nhiều</t>
  </si>
  <si>
    <t>Trẻ hóa da se khít lỗ chân lông bằng CN Laser Firming 1/2 mặt/mũi (1 lần)</t>
  </si>
  <si>
    <t>Trẻ hóa da se khít lỗ chân lông bằng CN Laser Firming cả mặt (1 lần)</t>
  </si>
  <si>
    <t>Làm hồng nhũ hoa (không bao gồm SP)</t>
  </si>
  <si>
    <t>Xóa xăm nhũ hoa (1 lần)</t>
  </si>
  <si>
    <t>Lấy mụn bọc, giảm sưng tấy bằng laser CO2 siêu xung (1 nốt) (1 lần)</t>
  </si>
  <si>
    <t>Điều trị mụn không thâm công nghệ Acne Plus</t>
  </si>
  <si>
    <t>Chăm sóc da mụn Acne Remove (1 lần)</t>
  </si>
  <si>
    <t>Điều trị mụn bằng công nghệ Acne Remove vùng ngực - Mặt (1 lần)</t>
  </si>
  <si>
    <t>Điều trị mụn bằng công nghệ Acne remove cả lưng (1 lần)</t>
  </si>
  <si>
    <t>Điều trị mụn bằng công nghệ Acne remove 1/2 lưng (1 lần)</t>
  </si>
  <si>
    <t>Điều trị mụn bằng công nghệ Acne Peel vùng ngực</t>
  </si>
  <si>
    <t>Điều trị mụn bằng công nghệ Acne Peel cả lưng</t>
  </si>
  <si>
    <t>Điều trị mụn bằng công nghệ Acne Peel 1/2 lưng</t>
  </si>
  <si>
    <t>Gói Bio Acne Trial (1 lần)</t>
  </si>
  <si>
    <t>Gói Bio Acne Basic (1 lần)</t>
  </si>
  <si>
    <t>Gói Bio Acne Advance (1 lần)</t>
  </si>
  <si>
    <t>Gói Bio Acne VIP (1 lần)</t>
  </si>
  <si>
    <t>Meso Melasma - Trị Nám (1 lần)</t>
  </si>
  <si>
    <t>Meso - Phục hồi (1 lần) - Peel 30</t>
  </si>
  <si>
    <t>Meso - Trắng sáng (1 lần) - tiêm tinh chất</t>
  </si>
  <si>
    <t>Gói Bio Melasma Basic (1 lần)</t>
  </si>
  <si>
    <t>Gói Bio Melasma Advance (1 lần)</t>
  </si>
  <si>
    <t>Gói Bio Melasma VIP (1 lần)</t>
  </si>
  <si>
    <t>Điều trị nám bằng CN Melas Reno mức (&gt;2 vùng, TB - nặng, rộng) (1 lần)</t>
  </si>
  <si>
    <t>Gói chuyên sâu Nano Melasma (căng chỉ + 4 lần meso)</t>
  </si>
  <si>
    <t>Điều trị tàn nhang &lt;= 10 nốt</t>
  </si>
  <si>
    <t>Điều trị tàn nhang 1/2 má hoặc 1/4 mặt hoặc &lt;= 20 nốt</t>
  </si>
  <si>
    <t>Điều trị tàn nhang nguyên má hoặc 1/2 mặt hoặc &lt;= 40 nốt</t>
  </si>
  <si>
    <t>Điều trị tàn nhang toàn mặt mật độ thường hoặc &lt;= 80 nốt</t>
  </si>
  <si>
    <t>Điều trị tàn nhang mật độ dày hoặc &gt; 80 nốt</t>
  </si>
  <si>
    <t>Điều trị tàn nhang mật độ dày hoặc &gt; 100 nốt (Giá tính theo nốt)</t>
  </si>
  <si>
    <t>Điều trị đồi mồi (Giá tính/1 cm2)</t>
  </si>
  <si>
    <t>Điều trị thâm vùng mặt bằng công nghệ Ipeel (1 lần)</t>
  </si>
  <si>
    <t>Tiêm giảm thâm quầng mắt Fusion (1 lần)</t>
  </si>
  <si>
    <t>Điều trị thâm vùng mặt bằng laser từ 1 đến 5 cm2 (1 lần)</t>
  </si>
  <si>
    <t>Điều trị thâm vùng mặt bằng laser từ 6 đến 20 cm2 (1 lần)</t>
  </si>
  <si>
    <t>Điều trị thâm vùng mặt bằng laser từ &gt;20 đến 50 cm2 (1 lần)</t>
  </si>
  <si>
    <t>Điều trị thâm vùng mặt bằng laser diện rộng (&gt;50 cm2) - (Giá tính/1 cm2 (1 lần)</t>
  </si>
  <si>
    <t>Điều trị viêm nang lông &amp; trị thâm bằng tinh chất Ipeel các vùng (trừ mặt) mức độ nhẹ, khu trú(1 lần)</t>
  </si>
  <si>
    <t>Điều trị viêm nang lông &amp; trị thâm bằng tinh chất Ipeel các vùng (trừ mặt) mức độ trung bình (1 lần)</t>
  </si>
  <si>
    <t>Điều trị viêm nang lông &amp; trị thâm bằng tinh chất Ipeel các vùng (trừ mặt) mức độ nặng, rộng (1 lần)</t>
  </si>
  <si>
    <t>Điều trị thâm nách bằng CN Laser (1 lần)</t>
  </si>
  <si>
    <t>Điều trị sẹo bằng Smoothing Laser &lt; 10cm (1 lần)</t>
  </si>
  <si>
    <t>Điều trị sẹo bằng Smoothing Laser &lt; 20 cm (1 lần)</t>
  </si>
  <si>
    <t>Điều trị sẹo bằng Smoothing Laser &gt; 30 cm (1 lần)</t>
  </si>
  <si>
    <t>Gói Bio Scar Trial - 2 lần</t>
  </si>
  <si>
    <t>Gói Bio Scar Basic - 4 lần</t>
  </si>
  <si>
    <t>Gói Bio Scar Advance - 6 lần</t>
  </si>
  <si>
    <t>Gói Bio Scar VIP - 8 lần</t>
  </si>
  <si>
    <t>Điều trị sẹo lõm bằng Cấy da &lt;=2cm (Tính theo 1cm2) (1 lần)</t>
  </si>
  <si>
    <t>Điều trị sẹo lõm bằng Cấy da &gt;2cm (Tính theo 1cm2) (1 lần)</t>
  </si>
  <si>
    <t>Đổi màu sắc sẹo lồi theo nốt &lt;= 5cm (1 lần)</t>
  </si>
  <si>
    <t>Đổi màu sắc sẹo lồi theo nốt &gt; 5cm 2 - 10cm2 (1 lần)</t>
  </si>
  <si>
    <t>Đổi màu sắc sẹo lồi theo nốt &gt;10cm2 - 30cm2 (1 lần)</t>
  </si>
  <si>
    <t>Điều trị sẹo lồi bằng phương pháp tiêm &lt;= 1cm (1 lần)</t>
  </si>
  <si>
    <t>Điều trị sẹo lồi bằng phương pháp tiêm &lt;= 2cm (1 lần)</t>
  </si>
  <si>
    <t>Điều trị sẹo lồi bằng phương pháp tiêm &lt;= 4cm (1 lần)</t>
  </si>
  <si>
    <t>Điều trị sẹo lồi bằng phương pháp tiêm &lt;= 8cm (1 lần)</t>
  </si>
  <si>
    <t>Điều trị sẹo lồi bằng phương pháp tiêm &lt;=16cm (1 lần)</t>
  </si>
  <si>
    <t>Điều trị sẹo lồi bằng phương pháp tiêm &lt;=32cm (1 lần)</t>
  </si>
  <si>
    <t>Điều trị sẹo lồi bằng phương pháp tiêm &lt;=64cm (1 lần)</t>
  </si>
  <si>
    <t>Điều trị sẹo lồi bằng phương pháp tiêm &gt; 64cm (1 lần)</t>
  </si>
  <si>
    <t>Điều trị ban vàng bằng laser (Giá/1cm2)</t>
  </si>
  <si>
    <t>Điều trị sẹo nhựa đường mức 1 (1 lần)</t>
  </si>
  <si>
    <t>Điều trị sẹo nhựa đường mức 2 (1 lần)</t>
  </si>
  <si>
    <t>Điều trị sẹo nhựa đường mức 3 (1 lần)</t>
  </si>
  <si>
    <t>Điều trị sẹo nhựa đường mức 4 (1 lần)</t>
  </si>
  <si>
    <t>Điều trị bớt sùi (Giá/1cm2)</t>
  </si>
  <si>
    <t>Điều trị u tuyến bã vùng mũi/cằm (Giá/cm2)</t>
  </si>
  <si>
    <t>Xóa chàm bớt bẩm sinh &lt;= 3cm (1 lần)</t>
  </si>
  <si>
    <t>Xóa chàm bớt bẩm sinh &lt;= 6cm (1 lần)</t>
  </si>
  <si>
    <t>Xóa chàm bớt bẩm sinh &lt;= 9cm (1 lần)</t>
  </si>
  <si>
    <t>Xóa chàm bớt bẩm sinh &lt;= 12cm (1 lần)</t>
  </si>
  <si>
    <t>Xóa chàm bớt bẩm sinh &lt;= 15cm (1 lần)</t>
  </si>
  <si>
    <t>Xóa chàm bớt bẩm sinh &lt;= 30cm (1 lần)</t>
  </si>
  <si>
    <t>Xóa chàm bớt bẩm sinh &gt; 60cm (1 lần)</t>
  </si>
  <si>
    <t>Điều trị mụn thịt/mụn cơm &lt;= 10 nốt</t>
  </si>
  <si>
    <t>Điều trị mụn thịt/mụn cơm &lt;= 20 nốt</t>
  </si>
  <si>
    <t>Điều trị mụn thịt/mụn cơm &lt;= 40 nốt</t>
  </si>
  <si>
    <t>Điều trị mụn thịt/mụn cơm &lt;= 80 nốt</t>
  </si>
  <si>
    <t>Điều trị mụn thịt/mụn cơm &gt; 80 nốt (Giá tính trên 1 nốt)</t>
  </si>
  <si>
    <t>Tẩy nốt ruồi (1 nốt nhỏ)</t>
  </si>
  <si>
    <t>Tẩy nốt ruồi (1 nốt vừa)</t>
  </si>
  <si>
    <t>Tẩy nốt ruồi (1 nốt to)</t>
  </si>
  <si>
    <t>Tẩy nốt ruồi (cả mặt)</t>
  </si>
  <si>
    <t>Giảm mỡ vùng bọng mắt (1 lần)</t>
  </si>
  <si>
    <t>Giảm mỡ vùng nọng cằm (1 lần)</t>
  </si>
  <si>
    <t>Giảm mỡ vùng bụng/đùi/dưới cánh tay Slim Lipo 4D - Mức 1 (1 lần)</t>
  </si>
  <si>
    <t>Giảm mỡ vùng bụng/đùi/dưới cánh tay Slim Lipo 4D - Mức 2 (1 lần)</t>
  </si>
  <si>
    <t>Phun mày tản bột OMBRE công nghệ Hàn Quốc</t>
  </si>
  <si>
    <t>Phun mày hiệu ứng bút chì</t>
  </si>
  <si>
    <t>Phun thêu lông mày, phẩy sợi 6D</t>
  </si>
  <si>
    <t>Phun thêu sửa lông mày xăm cũ, hỏng</t>
  </si>
  <si>
    <t>Phun Môi Collagen</t>
  </si>
  <si>
    <t>Phun môi Nano (Bao gồm cả xử lý thâm)</t>
  </si>
  <si>
    <t>Phun môi sửa lại</t>
  </si>
  <si>
    <t>Phun viền môi</t>
  </si>
  <si>
    <t>Xử lý môi thâm</t>
  </si>
  <si>
    <t>Phun mí mở tròng</t>
  </si>
  <si>
    <t>Phun mí mở tròng + Eyeliner</t>
  </si>
  <si>
    <t>Phun mí mở tròng - sửa lại</t>
  </si>
  <si>
    <t>Phun mí mở tròng + Eyeliner sửa lại</t>
  </si>
  <si>
    <t>Điêu khắc 6D</t>
  </si>
  <si>
    <t>Điêu khắc lông mày nam</t>
  </si>
  <si>
    <t>Điêu khắc Hair stroke</t>
  </si>
  <si>
    <t>Điêu khắc chân tóc/phun tóc mai (Giá/1cm2)</t>
  </si>
  <si>
    <t>Điêu khắc Lông mày sửa lại</t>
  </si>
  <si>
    <t>Xóa mực mày dư bằng mực - mức 1</t>
  </si>
  <si>
    <t>Xóa mực mày dư bằng mực - mức 2</t>
  </si>
  <si>
    <t>Xóa xăm viền môi trên/dưới</t>
  </si>
  <si>
    <t>Xóa xăm cả môi trên + dưới</t>
  </si>
  <si>
    <t>Xóa xăm mí trên/dưới</t>
  </si>
  <si>
    <t>Xóa xăm đuôi/đầu lông mày</t>
  </si>
  <si>
    <t>Xóa xăm lông mày</t>
  </si>
  <si>
    <t>Xóa hình xăm diện tích &lt;= 3 cm - Không sẹo (1 lần)</t>
  </si>
  <si>
    <t>Xóa hình xăm diện tích &lt;= 6 cm - Không sẹo (1 lần)</t>
  </si>
  <si>
    <t>Xóa hình xăm diện tích &lt;= 10 cm - Không sẹo (1 lần)</t>
  </si>
  <si>
    <t>Xóa hình xăm diện tích &lt;= 20 cm - Không sẹo (1 lần)</t>
  </si>
  <si>
    <t>Xóa hình xăm diện tích &lt;= 30 cm - Không sẹo (1 lần)</t>
  </si>
  <si>
    <t>Xóa hình xăm diện tích &lt;= 40 cm - Không sẹo (1 lần)</t>
  </si>
  <si>
    <t>Xóa hình xăm diện tích &lt;= 60 cm - Không sẹo (1 lần)</t>
  </si>
  <si>
    <t>Xóa hình xăm diện tích &lt;= 80 cm - Không sẹo (1 lần)</t>
  </si>
  <si>
    <t>Xóa hình xăm diện tích &gt; 100 cm - Không sẹo (1 lần)</t>
  </si>
  <si>
    <t>Xóa hình xăm có sẹo &lt; 5 cm2</t>
  </si>
  <si>
    <t>Xóa hình xăm có sẹo 5 - 20 cm2</t>
  </si>
  <si>
    <t>Xóa hình xăm có sẹo 21cm &gt; 50cm2</t>
  </si>
  <si>
    <t>Xóa hình xăm có sẹo 51cm - 80 cm2</t>
  </si>
  <si>
    <t>Xóa hình xăm có sẹo 81 cm2 -150 cm2</t>
  </si>
  <si>
    <t>Xóa hình xăm có sẹo &gt; 150 cm2 (DV trọn gói, Giá tính theo cm2)</t>
  </si>
  <si>
    <t>Điều trị rạn da mức 1 (từ 1 cm -&gt; 10 cm)/vùng (1 lần)</t>
  </si>
  <si>
    <t>Điều trị rạn da mức 1 (từ &gt; 10 cm -&gt; 20 cm)/vùng (1 lần)</t>
  </si>
  <si>
    <t>Điều trị rạn da mức 1 (từ &gt; 20 cm trở lên/Vùng (1 lần)</t>
  </si>
  <si>
    <t>Triệt lông chân (1/2 chân) (1 lần)</t>
  </si>
  <si>
    <t>Triệt lông chân (Cả chân) (1 lần)</t>
  </si>
  <si>
    <t>Triệt lông tay (1/2 tay) (1 lần)</t>
  </si>
  <si>
    <t>Triệt lông tay (Cả tay) (1 lần)</t>
  </si>
  <si>
    <t>Triệt lông nách (1 lần)</t>
  </si>
  <si>
    <t>Triệt ria mép (1 lần)</t>
  </si>
  <si>
    <t>Triệt lông bikini (1 lần)</t>
  </si>
  <si>
    <t>Triệt lông vùng mặt (1 lần)</t>
  </si>
  <si>
    <t>Triệt lông vùng mặt + ria mép (1 lần)</t>
  </si>
  <si>
    <t>Triệt lông vùng ngực (Diện tích nhỏ) (1 lần)</t>
  </si>
  <si>
    <t>Triệt lông vùng ngực (Diện tích lớn) (1 lần)</t>
  </si>
  <si>
    <t>Triệt râu cằm (1 lần)</t>
  </si>
  <si>
    <t>Triệt râu 2 bên quai nón (1 lần)</t>
  </si>
  <si>
    <t>Triệt lông lưng (Diện tích nhỏ) (1 lần)</t>
  </si>
  <si>
    <t>Triệt lông lưng (Diện tích lớn) (1 lần)</t>
  </si>
  <si>
    <t>Triệt lông bụng (Diện tích nhỏ) (1 lần)</t>
  </si>
  <si>
    <t>Triệt lông bụng (Diện tích lớn) (1 lần)</t>
  </si>
  <si>
    <t>Triệt lông ngón chân/ngón tay (1 lần)</t>
  </si>
  <si>
    <t>Triệt lông bàn chân/lông ti (1 lần)</t>
  </si>
  <si>
    <t>Triệt lông toàn thân (1 lần)</t>
  </si>
  <si>
    <t>Massage hóa lỏng vùng giảm mỡ (1 lần)</t>
  </si>
  <si>
    <t>Giảm béo Slim lipo vùng bụng + eo/đùi/cả lưng (1 lần)</t>
  </si>
  <si>
    <t>Giảm béo Slim lipo vùng dưới cánh tay/hông/vai/mỡ vai &amp; lưng (1 lần)</t>
  </si>
  <si>
    <t>Massage săn chắc sau PT giảm mỡ vùng bụng + eo/đùi/cả lưng (1 lần)</t>
  </si>
  <si>
    <t>Massage săn chắc sau PT giảm mỡ vùng dưới cánh tay/hông/vai/mỡ vai &amp; lưng (1 lần)</t>
  </si>
  <si>
    <t>Massage Body Aroma Relaxing (1 lần)</t>
  </si>
  <si>
    <t>Massage Cổ, Vai, Gáy (1 lần)</t>
  </si>
  <si>
    <t>Tẩy da chết &amp; dưỡng body (1 lần)</t>
  </si>
  <si>
    <t>Tắm trắng Phi thuyền Hi- White 3D theo liệu trình (1 lần)</t>
  </si>
  <si>
    <t>Cắt chỉ khách bên ngoài (mắt, nâng cung, sẹo ...)</t>
  </si>
  <si>
    <t>Cắt chỉ khách bên ngoài (mũi,...)</t>
  </si>
  <si>
    <t>Cắt chỉ khách bên ngoài mức độ 3 (hàm, ngực, mông, tạo hình thành bụng...)</t>
  </si>
  <si>
    <t>Chi phí chuyển từ gây tê sang tiền mê</t>
  </si>
  <si>
    <t>Chi phí từ tiền mê sang gây mê</t>
  </si>
  <si>
    <t>Chi phí từ gây tê sang gây mê</t>
  </si>
  <si>
    <t>Chi phí yêu cầu BS mổ gây tê</t>
  </si>
  <si>
    <t>Chi phí yêu cầu BS mổ gây mê</t>
  </si>
  <si>
    <t>Thay băng khách ngoài vùng lớn</t>
  </si>
  <si>
    <t>Thay băng khách ngoài vùng nhỏ</t>
  </si>
  <si>
    <t>Gội đầu chuyên sâu</t>
  </si>
  <si>
    <t>Acne - Peel</t>
  </si>
  <si>
    <t>Massage mặt cơ bản</t>
  </si>
  <si>
    <t>Meso - Peel (1 lần) - Điều trị nám</t>
  </si>
  <si>
    <t>Bio Scar - 1 lần</t>
  </si>
  <si>
    <t>Chi phí phòng lưu (Không người chăm sóc)</t>
  </si>
  <si>
    <t>Chi phí phòng lưu (Có người chăm sóc)</t>
  </si>
  <si>
    <t>Phụ thu - Laser</t>
  </si>
  <si>
    <t>Phụ thu - Spa</t>
  </si>
  <si>
    <t>Phụ thu - Phẫu thuật</t>
  </si>
  <si>
    <t>Phụ thu - Xét nghiệm</t>
  </si>
  <si>
    <t>Xét nghiệm Covid</t>
  </si>
  <si>
    <t>Điều trị chống lão hóa, sáng da bằng CN Yellow Laser</t>
  </si>
  <si>
    <t>Chiếu tia Plasma lạnh (Plasma Med)</t>
  </si>
  <si>
    <t>Nâng ngực túi gel tròn nhám Mentor MemoryGel Extra</t>
  </si>
  <si>
    <t>Tiêm Filler E.P.T.Q Hàn Quốc</t>
  </si>
  <si>
    <t>Vùng</t>
  </si>
  <si>
    <t>Lần</t>
  </si>
  <si>
    <t>Trọn gói</t>
  </si>
  <si>
    <t>Nốt</t>
  </si>
  <si>
    <t>lần</t>
  </si>
  <si>
    <t>1cc</t>
  </si>
  <si>
    <t xml:space="preserve">Lần </t>
  </si>
  <si>
    <t>cm2</t>
  </si>
  <si>
    <t>Cm2</t>
  </si>
  <si>
    <t xml:space="preserve">Nốt </t>
  </si>
  <si>
    <t>24h</t>
  </si>
  <si>
    <t>Phút</t>
  </si>
  <si>
    <t>Spa</t>
  </si>
  <si>
    <t>GIẢM MỠ SLIM LIPO VASER</t>
  </si>
  <si>
    <t>CẮT MÍ</t>
  </si>
  <si>
    <t>NÂNG MŨI</t>
  </si>
  <si>
    <t>CẰM - HÀM</t>
  </si>
  <si>
    <t>TRÁN - THÁI DƯƠNG</t>
  </si>
  <si>
    <t>PHẪU THUẬT MÔI</t>
  </si>
  <si>
    <t>CẤY MỠ TOÀN THÂN - BIO FAT</t>
  </si>
  <si>
    <t>NÂNG MÔNG BẰNG TÚI NANO</t>
  </si>
  <si>
    <t>NÂNG NGỰC</t>
  </si>
  <si>
    <t>BẮP CHÂN</t>
  </si>
  <si>
    <t>HÚT TUYẾN</t>
  </si>
  <si>
    <t>PHẪU THUẬT KHÁC</t>
  </si>
  <si>
    <t>MÁ LÚM</t>
  </si>
  <si>
    <t>TÓC</t>
  </si>
  <si>
    <t>TRẺ HÓA VÙNG KÍN</t>
  </si>
  <si>
    <t>CẤY MỠ MẶT TRẺ HÓA BIO GEN</t>
  </si>
  <si>
    <t>CĂNG DA MẶT TRẺ HÓA</t>
  </si>
  <si>
    <t>SIÊU TRẺ HÓA BIO COLLAGEN</t>
  </si>
  <si>
    <t>TRỊ LIỆU TRẺ HÓA NANO COLLAGEN</t>
  </si>
  <si>
    <t>CHĂM SÓC TRẺ HÓA</t>
  </si>
  <si>
    <t>BOTOX - FILLER</t>
  </si>
  <si>
    <t>TRẺ HÓA (TEMPSURE - HIFU - THERMAGE)</t>
  </si>
  <si>
    <t>NÂNG CƠ TRẺ HÓA BIO LIFT</t>
  </si>
  <si>
    <t>TRẺ HÓA &amp; XÓA NẾP NHĂN, SE KHÍT LỖ CHÂN LÔNG</t>
  </si>
  <si>
    <t>TRẺ HÓA VÙNG NGỰC</t>
  </si>
  <si>
    <t>MỤN</t>
  </si>
  <si>
    <t>TRỊ NÁM</t>
  </si>
  <si>
    <t>TÀN NHANG</t>
  </si>
  <si>
    <t>ĐIỀU TRỊ ĐỒI MỒI</t>
  </si>
  <si>
    <t>ĐIỀU TRỊ THÂM</t>
  </si>
  <si>
    <t>ĐIỀU TRỊ SẸO LÕM</t>
  </si>
  <si>
    <t>ĐIỀU TRỊ SẸO LỒI/ ĐỔI MÀU SẮC SẸO LỒI</t>
  </si>
  <si>
    <t>ĐIỀU TRỊ BAN VÀNG</t>
  </si>
  <si>
    <t>ĐIỀU TRỊ SẸO NHỰA ĐƯỜNG</t>
  </si>
  <si>
    <t>ĐIỀU TRỊ BỚT SÙI</t>
  </si>
  <si>
    <t>ĐIỀU TRỊ U TUYẾN BÃ CN LASER CO2</t>
  </si>
  <si>
    <t>XÓA CHÀM BỚT BẨM SINH</t>
  </si>
  <si>
    <t>ĐIỀU TRỊ MỤN THỊT &amp; MỤN CƠM</t>
  </si>
  <si>
    <t>TẨY NỐT RUỒI</t>
  </si>
  <si>
    <t>CẤY TINH CHẤT GIẢM MỠ SLIM LIPO 4D</t>
  </si>
  <si>
    <t>PHUN XĂM</t>
  </si>
  <si>
    <t>XÓA XĂM</t>
  </si>
  <si>
    <t>ĐIỀU TRỊ RẠN DA</t>
  </si>
  <si>
    <t>TRIỆT LÔNG BẰNG CÔNG NGHỆ DIODE LASER</t>
  </si>
  <si>
    <t>MASSAGE GIẢM BÉO SLIM LIPO</t>
  </si>
  <si>
    <t>MASSAGE &amp; TẨY DA CHẾT</t>
  </si>
  <si>
    <t>TẮM TRẮNG</t>
  </si>
  <si>
    <t>CHI PHÍ</t>
  </si>
  <si>
    <t>CHĂM SÓC THƯ GIÃN</t>
  </si>
  <si>
    <t>Dong A</t>
  </si>
  <si>
    <t>PNBRCO0001</t>
  </si>
  <si>
    <t>PNCDHA0001</t>
  </si>
  <si>
    <t>PNCDHA0002</t>
  </si>
  <si>
    <t>PNCDHA0004</t>
  </si>
  <si>
    <t>PNCDHA0003</t>
  </si>
  <si>
    <t>PNDTNC0001</t>
  </si>
  <si>
    <t>PNDTNC0002</t>
  </si>
  <si>
    <t>PNDTNC0003</t>
  </si>
  <si>
    <t>PNDTNC0004</t>
  </si>
  <si>
    <t>PNDTNC0005</t>
  </si>
  <si>
    <t>PNDTNC0006</t>
  </si>
  <si>
    <t>PNDTNC0007</t>
  </si>
  <si>
    <t>PNDTNC0008</t>
  </si>
  <si>
    <t>PNDTNC0009</t>
  </si>
  <si>
    <t>PNDTNC0010</t>
  </si>
  <si>
    <t>PNDTNC0011</t>
  </si>
  <si>
    <t>PNDTNC0012</t>
  </si>
  <si>
    <t>PNDTNC0013</t>
  </si>
  <si>
    <t>PNDTNC0014</t>
  </si>
  <si>
    <t>PNGSRT0001</t>
  </si>
  <si>
    <t>PNGSRT0002</t>
  </si>
  <si>
    <t>PNGSRT0003</t>
  </si>
  <si>
    <t>PNGSRT0004</t>
  </si>
  <si>
    <t>PNGSRT0005</t>
  </si>
  <si>
    <t>PNGSRT0006</t>
  </si>
  <si>
    <t>PNPTTH0001</t>
  </si>
  <si>
    <t>PNPTTH0002</t>
  </si>
  <si>
    <t>PNPTTH0003</t>
  </si>
  <si>
    <t>PNPTTH0004</t>
  </si>
  <si>
    <t>PNPTTH0005</t>
  </si>
  <si>
    <t>PNPTTH0006</t>
  </si>
  <si>
    <t>PNPTTH0007</t>
  </si>
  <si>
    <t>PNPTTH0008</t>
  </si>
  <si>
    <t>PNPTTH0009</t>
  </si>
  <si>
    <t>PNPTTH0010</t>
  </si>
  <si>
    <t>PNPTTH0011</t>
  </si>
  <si>
    <t>PNPTTH0012</t>
  </si>
  <si>
    <t>PNNRNK0001</t>
  </si>
  <si>
    <t>PNNRNK0002</t>
  </si>
  <si>
    <t>PNNRNK0003</t>
  </si>
  <si>
    <t>PNNRNK0004</t>
  </si>
  <si>
    <t>PNNRNK0005</t>
  </si>
  <si>
    <t>PNNRNK0006</t>
  </si>
  <si>
    <t>PNNRNK0007</t>
  </si>
  <si>
    <t>PNNRNK0008</t>
  </si>
  <si>
    <t>PNNRNK0009</t>
  </si>
  <si>
    <t>PNDTNN0001</t>
  </si>
  <si>
    <t>PNDTNN0002</t>
  </si>
  <si>
    <t>PNDTNN0003</t>
  </si>
  <si>
    <t>PNDTNN0004</t>
  </si>
  <si>
    <t>PNDTNN0005</t>
  </si>
  <si>
    <t>PNDTNN0006</t>
  </si>
  <si>
    <t>PNDTNN0007</t>
  </si>
  <si>
    <t>PNDTNN0008</t>
  </si>
  <si>
    <t>PNDTNN0009</t>
  </si>
  <si>
    <t>PNDTNN0010</t>
  </si>
  <si>
    <t>PNDTNN0011</t>
  </si>
  <si>
    <t>PNDTNN0012</t>
  </si>
  <si>
    <t>PNDTNN0013</t>
  </si>
  <si>
    <t>PNHTRS0001</t>
  </si>
  <si>
    <t>PNHTRS0002</t>
  </si>
  <si>
    <t>PNHTRS0003</t>
  </si>
  <si>
    <t>PNHTRS0004</t>
  </si>
  <si>
    <t>PNHTRS0005</t>
  </si>
  <si>
    <t>PNHTRS0006</t>
  </si>
  <si>
    <t>PNHTRS0007</t>
  </si>
  <si>
    <t>PNHTRS0008</t>
  </si>
  <si>
    <t>PNHTRS0009</t>
  </si>
  <si>
    <t>PNTTRS0001</t>
  </si>
  <si>
    <t>PNTTRS0002</t>
  </si>
  <si>
    <t>PNTTRS0003</t>
  </si>
  <si>
    <t>PNTTRS0004</t>
  </si>
  <si>
    <t>PNPHRS0001</t>
  </si>
  <si>
    <t>PNPHRS0002</t>
  </si>
  <si>
    <t>PNPHRS0003</t>
  </si>
  <si>
    <t>PNPHRS0004</t>
  </si>
  <si>
    <t>PNPHRS0005</t>
  </si>
  <si>
    <t>PNPHRS0006</t>
  </si>
  <si>
    <t>PNPHRS0007</t>
  </si>
  <si>
    <t>PNPHRS0008</t>
  </si>
  <si>
    <t>PNPHRS0009</t>
  </si>
  <si>
    <t>PNPHRS0010</t>
  </si>
  <si>
    <t>PNPHRS0011</t>
  </si>
  <si>
    <t>PNPHRS0012</t>
  </si>
  <si>
    <t>PNPHRS0013</t>
  </si>
  <si>
    <t>PNPHRS0014</t>
  </si>
  <si>
    <t>PNPHRS0015</t>
  </si>
  <si>
    <t>PNPHRS0016</t>
  </si>
  <si>
    <t>PNPHRS0017</t>
  </si>
  <si>
    <t>PNPHRS0018</t>
  </si>
  <si>
    <t>PNPHRS0019</t>
  </si>
  <si>
    <t>PNPHRS0020</t>
  </si>
  <si>
    <t>PNPHRS0021</t>
  </si>
  <si>
    <t>PNPHRS0022</t>
  </si>
  <si>
    <t>PNPHRS0023</t>
  </si>
  <si>
    <t>PNPHRS0024</t>
  </si>
  <si>
    <t>PNPHTI0001</t>
  </si>
  <si>
    <t>PNPHTI0002</t>
  </si>
  <si>
    <t>PNPHTI0003</t>
  </si>
  <si>
    <t>PNPHTI0004</t>
  </si>
  <si>
    <t>PNPHTI0005</t>
  </si>
  <si>
    <t>PNPHTI0006</t>
  </si>
  <si>
    <t>PNPHTI0007</t>
  </si>
  <si>
    <t>PNPHTL0001</t>
  </si>
  <si>
    <t>PNPHTL0002</t>
  </si>
  <si>
    <t>PNPHTL0003</t>
  </si>
  <si>
    <t>PNPHTL0004</t>
  </si>
  <si>
    <t>PNPHTL0005</t>
  </si>
  <si>
    <t>PNPHTL0006</t>
  </si>
  <si>
    <t>PNPHTL0007</t>
  </si>
  <si>
    <t>PNPHTL0008</t>
  </si>
  <si>
    <t>PNPHTL0009</t>
  </si>
  <si>
    <t>PNPHTL0010</t>
  </si>
  <si>
    <t>PNPHTL0011</t>
  </si>
  <si>
    <t>PNPHTL0012</t>
  </si>
  <si>
    <t>PNPHTL0013</t>
  </si>
  <si>
    <t>PNPHTL0014</t>
  </si>
  <si>
    <t>PNPHTL0015</t>
  </si>
  <si>
    <t>PNPHTL0016</t>
  </si>
  <si>
    <t>PNPHTL0017</t>
  </si>
  <si>
    <t>PNPHTL0018</t>
  </si>
  <si>
    <t>PNPHTL0019</t>
  </si>
  <si>
    <t>PNPHTL0020</t>
  </si>
  <si>
    <t>PNPHTL0021</t>
  </si>
  <si>
    <t>PNPHTL0022</t>
  </si>
  <si>
    <t>PNPHTL0023</t>
  </si>
  <si>
    <t>PNPHTL0024</t>
  </si>
  <si>
    <t>PNPHTL0025</t>
  </si>
  <si>
    <t>PNPHTL0026</t>
  </si>
  <si>
    <t>PNPTCG0001</t>
  </si>
  <si>
    <t>PNPTCG0002</t>
  </si>
  <si>
    <t>PNPTCG0003</t>
  </si>
  <si>
    <t>PNPTCG0004</t>
  </si>
  <si>
    <t>PNPTCG0005</t>
  </si>
  <si>
    <t>PNPTCG0006</t>
  </si>
  <si>
    <t>PNPTCG0007</t>
  </si>
  <si>
    <t>PNPTCG0008</t>
  </si>
  <si>
    <t>PNPTXH0001</t>
  </si>
  <si>
    <t>PNPTXH0002</t>
  </si>
  <si>
    <t>PNPTXH0003</t>
  </si>
  <si>
    <t>PNPTXH0004</t>
  </si>
  <si>
    <t>PNPTXH0005</t>
  </si>
  <si>
    <t>PNPTXH0006</t>
  </si>
  <si>
    <t>PNPTXH0007</t>
  </si>
  <si>
    <t>PNPTXH0008</t>
  </si>
  <si>
    <t>PNPTXH0009</t>
  </si>
  <si>
    <t>PNPTXH0010</t>
  </si>
  <si>
    <t>PNPTXH0011</t>
  </si>
  <si>
    <t>PNPTXH0012</t>
  </si>
  <si>
    <t>PNPTXH0013</t>
  </si>
  <si>
    <t>PNPTXH0014</t>
  </si>
  <si>
    <t>PNPTXH0015</t>
  </si>
  <si>
    <t>PNPTXH0016</t>
  </si>
  <si>
    <t>PNPTXH0017</t>
  </si>
  <si>
    <t>PNCHNR0001</t>
  </si>
  <si>
    <t>PNCHNR0002</t>
  </si>
  <si>
    <t>PNCHNR0003</t>
  </si>
  <si>
    <t>PNCHNR0004</t>
  </si>
  <si>
    <t>PNCHNR0005</t>
  </si>
  <si>
    <t>PNCHNR0006</t>
  </si>
  <si>
    <t>PNCHNR0007</t>
  </si>
  <si>
    <t>PNCHNR0008</t>
  </si>
  <si>
    <t>PNCHNR0009</t>
  </si>
  <si>
    <t>PNCHNR0010</t>
  </si>
  <si>
    <t>PNCHNR0011</t>
  </si>
  <si>
    <t>PNCHNR0012</t>
  </si>
  <si>
    <t>PNCHNR0013</t>
  </si>
  <si>
    <t>PNCHNR0014</t>
  </si>
  <si>
    <t>PNCHNR0015</t>
  </si>
  <si>
    <t>PNCHNR0016</t>
  </si>
  <si>
    <t>PNCHNR0017</t>
  </si>
  <si>
    <t>PNCHNR0018</t>
  </si>
  <si>
    <t>PNCHNR0019</t>
  </si>
  <si>
    <t>PNCHNR0020</t>
  </si>
  <si>
    <t>PNCHNR0021</t>
  </si>
  <si>
    <t>PNCHNR0022</t>
  </si>
  <si>
    <t>PNCHNR0023</t>
  </si>
  <si>
    <t>PNCHNR0024</t>
  </si>
  <si>
    <t>PNCHNR0025</t>
  </si>
  <si>
    <t>PNCHNR0026</t>
  </si>
  <si>
    <t>PNCHNR0027</t>
  </si>
  <si>
    <t>PNCHNR0028</t>
  </si>
  <si>
    <t>PNCHNR0029</t>
  </si>
  <si>
    <t>PNCHNR0030</t>
  </si>
  <si>
    <t>PNCHNR0031</t>
  </si>
  <si>
    <t>PNCHNR0032</t>
  </si>
  <si>
    <t>PNCHNR0033</t>
  </si>
  <si>
    <t>PNCHNR0034</t>
  </si>
  <si>
    <t>PNCHNR0035</t>
  </si>
  <si>
    <t>PNCHNR0036</t>
  </si>
  <si>
    <t>PNCHNR0037</t>
  </si>
  <si>
    <t>PNDCCR0001</t>
  </si>
  <si>
    <t>PNDCCR0002</t>
  </si>
  <si>
    <t>PNDCCR0003</t>
  </si>
  <si>
    <t>PNDCCR0004</t>
  </si>
  <si>
    <t>PNDCCR0005</t>
  </si>
  <si>
    <t>PNDCCR0006</t>
  </si>
  <si>
    <t>PNCHHM0001</t>
  </si>
  <si>
    <t>PNCHHM0002</t>
  </si>
  <si>
    <t>PNCHHM0003</t>
  </si>
  <si>
    <t>PNCHHM0004</t>
  </si>
  <si>
    <t>PNCHHM0005</t>
  </si>
  <si>
    <t>PNCHHM0006</t>
  </si>
  <si>
    <t>PNCHHM0007</t>
  </si>
  <si>
    <t>PNCHHM0008</t>
  </si>
  <si>
    <t>PNCHHM0009</t>
  </si>
  <si>
    <t>PNPTHM0010</t>
  </si>
  <si>
    <t>PNPTHM0011</t>
  </si>
  <si>
    <t>PNPTHM0012</t>
  </si>
  <si>
    <t>PNPTHM0013</t>
  </si>
  <si>
    <t>PNPTHM0014</t>
  </si>
  <si>
    <t>PNPTHM0015</t>
  </si>
  <si>
    <t>PNPTHM0016</t>
  </si>
  <si>
    <t>PNPTHM0017</t>
  </si>
  <si>
    <t>PNPTHM0018</t>
  </si>
  <si>
    <t>PNPTHM0019</t>
  </si>
  <si>
    <t>PNPTHM0020</t>
  </si>
  <si>
    <t>PNPTHM0021</t>
  </si>
  <si>
    <t>PNPTHM0022</t>
  </si>
  <si>
    <t>PNPTHM0023</t>
  </si>
  <si>
    <t>PNPTHM0024</t>
  </si>
  <si>
    <t>PNPTHM0025</t>
  </si>
  <si>
    <t>PNPTHM0026</t>
  </si>
  <si>
    <t>PNPTHM0027</t>
  </si>
  <si>
    <t>PNPTHM0028</t>
  </si>
  <si>
    <t>PNPTHM0029</t>
  </si>
  <si>
    <t>PNPTHM0030</t>
  </si>
  <si>
    <t>PNPTHM0031</t>
  </si>
  <si>
    <t>PNPTHM0032</t>
  </si>
  <si>
    <t>PNPTHM0033</t>
  </si>
  <si>
    <t>PNPTHM0034</t>
  </si>
  <si>
    <t>PNPTHM0035</t>
  </si>
  <si>
    <t>PNPTHM0036</t>
  </si>
  <si>
    <t>PNPTHM0037</t>
  </si>
  <si>
    <t>PNPTHM0038</t>
  </si>
  <si>
    <t>PNPTHM0039</t>
  </si>
  <si>
    <t>PNPTHM0040</t>
  </si>
  <si>
    <t>PNPTHM0041</t>
  </si>
  <si>
    <t>PNPTHM0042</t>
  </si>
  <si>
    <t>PNPTHM0043</t>
  </si>
  <si>
    <t>PNPTHM0044</t>
  </si>
  <si>
    <t>PNPTHM0045</t>
  </si>
  <si>
    <t>PNPTHM0046</t>
  </si>
  <si>
    <t>PNPTHM0047</t>
  </si>
  <si>
    <t>PNPTHM0048</t>
  </si>
  <si>
    <t>PNPTHM0049</t>
  </si>
  <si>
    <t>PNPTHM0054</t>
  </si>
  <si>
    <t>PNPTHM0055</t>
  </si>
  <si>
    <t>PNPTHM0056</t>
  </si>
  <si>
    <t>PNPTHM0057</t>
  </si>
  <si>
    <t>PNPTHM0058</t>
  </si>
  <si>
    <t>PNPTHM0059</t>
  </si>
  <si>
    <t>PNCBPS0001</t>
  </si>
  <si>
    <t>PNCBPS0002</t>
  </si>
  <si>
    <t>PNTMNC0001</t>
  </si>
  <si>
    <t>PNTMNC0002</t>
  </si>
  <si>
    <t>PNTMNC0003</t>
  </si>
  <si>
    <t>PNTMNC0004</t>
  </si>
  <si>
    <t>PNTMNC0005</t>
  </si>
  <si>
    <t>PNIPAO0001</t>
  </si>
  <si>
    <t>PNIPAO0002</t>
  </si>
  <si>
    <t>PNIPAO0003</t>
  </si>
  <si>
    <t>PNIPAO0004</t>
  </si>
  <si>
    <t>PNIPAO0005</t>
  </si>
  <si>
    <t>PNIPAO0006</t>
  </si>
  <si>
    <t>PNIPAO0007</t>
  </si>
  <si>
    <t>PNIPAO0008</t>
  </si>
  <si>
    <t>PNIPAO0009</t>
  </si>
  <si>
    <t>PNIPAO0010</t>
  </si>
  <si>
    <t>PNIPAO0011</t>
  </si>
  <si>
    <t>PNIPAO0012</t>
  </si>
  <si>
    <t>DVDKHKHAC004</t>
  </si>
  <si>
    <t>PNPTCG0009</t>
  </si>
  <si>
    <t>Bọc răng Compo 5S</t>
  </si>
  <si>
    <t>Chụp xquang quanh chóp Digital Xray</t>
  </si>
  <si>
    <t>Chụp phim Pano</t>
  </si>
  <si>
    <t>Chụp phim Cepha</t>
  </si>
  <si>
    <t>Chụp phim CT 2 hàm</t>
  </si>
  <si>
    <t>Đánh bóng răng</t>
  </si>
  <si>
    <t>Cạo vôi răng &amp; đánh bóng – Mức độ 1</t>
  </si>
  <si>
    <t>Cạo vôi răng &amp; đánh bóng – Mức độ 2</t>
  </si>
  <si>
    <t>Cạo vôi răng &amp; đánh bóng – Mức độ 3</t>
  </si>
  <si>
    <t>Chăm sóc nha chu &amp; làm sạch sâu EMS mức 1</t>
  </si>
  <si>
    <t>Chăm sóc nha chu &amp; làm sạch sâu EMS mức 2</t>
  </si>
  <si>
    <t>Chăm sóc nha chu &amp; làm sạch sâu EMS mức 3</t>
  </si>
  <si>
    <t>Điều trị viêm nha chu mức 1</t>
  </si>
  <si>
    <t>Điều trị viêm nha chu mức 2</t>
  </si>
  <si>
    <t>Điều trị viêm nha chu mức 3</t>
  </si>
  <si>
    <t>Điều trị nhiễm sắc tố lợi bằng Laser Mức 1 (&lt; = 2 răng)</t>
  </si>
  <si>
    <t>Điều trị nhiễm sắc tố lợi bằng Laser Mức 2 (&lt; = 5 răng)</t>
  </si>
  <si>
    <t>Điều trị nhiễm sắc tố lợi bằng Laser Mức 3 (&gt; = 6 răng)</t>
  </si>
  <si>
    <t>Điều trị viêm loét miệng/nhiệt miệng bằng Lazer</t>
  </si>
  <si>
    <t>Spa teeth 1 tháng</t>
  </si>
  <si>
    <t>Spa teeth 3 tháng</t>
  </si>
  <si>
    <t>Spa teeth 6 tháng</t>
  </si>
  <si>
    <t>Spa teeth 9 tháng</t>
  </si>
  <si>
    <t>Spa teeth 12 tháng</t>
  </si>
  <si>
    <t>Spa teeth Trọn đời</t>
  </si>
  <si>
    <t>Phẫu thuật nha chu làm dài thân răng đơn giản</t>
  </si>
  <si>
    <t>Phẫu thuật nha chu làm dài thân răng phức tạp có mài chỉnh xương ổ răng</t>
  </si>
  <si>
    <t>Phẫu thuật nha chu ghép mô liên kết</t>
  </si>
  <si>
    <t>Phẫu thuật nha chu ghép mô liên kết + biểu mô</t>
  </si>
  <si>
    <t>Phẫu thuật cắt phanh môi</t>
  </si>
  <si>
    <t>Phẫu thuật cắt phanh lưỡi</t>
  </si>
  <si>
    <t>Phẫu thuật nạo áp xe lợi độ 1</t>
  </si>
  <si>
    <t>Phẫu thuật nạo áp xe lợi độ 2</t>
  </si>
  <si>
    <t>Chữa cười hở lợi (2 hàm)</t>
  </si>
  <si>
    <t>Phẫu thuật phanh môi/lưỡi bằng Laser</t>
  </si>
  <si>
    <t>Chữa cười hở lợi bằng Laser (1 răng)</t>
  </si>
  <si>
    <t>Chữa cười hở lợi bằng Laser (1 hàm)</t>
  </si>
  <si>
    <t>Rạch lợi chùm</t>
  </si>
  <si>
    <t>Nhổ răng sữa</t>
  </si>
  <si>
    <t>Nhổ chân răng, răng một chân</t>
  </si>
  <si>
    <t>Nhổ chân răng, răng nhiều chân</t>
  </si>
  <si>
    <t>Nhổ răng hàm nhỏ, lớn (4,5,6,7)</t>
  </si>
  <si>
    <t>Nhổ răng khôn mọc thẳng</t>
  </si>
  <si>
    <t>Nhổ răng khôn mọc lệch (Tiểu phẫu ca khó) mức 1</t>
  </si>
  <si>
    <t>Nhổ răng khôn mọc lệch (Tiểu phẫu ca khó) mức 2 (mọc ngầm)</t>
  </si>
  <si>
    <t>Nhổ răng khôn mọc ngầm (Tiểu phẫu ca khó) mức 3 (mọc ngầm + chân khó)</t>
  </si>
  <si>
    <t>Chốt tủy kim loại</t>
  </si>
  <si>
    <t>Chốt không kim loại</t>
  </si>
  <si>
    <t>Điều trị tủy răng 1 chân (Răng 1,2,3)</t>
  </si>
  <si>
    <t>Điều trị tủy răng 2 chân (Răng 4,5)</t>
  </si>
  <si>
    <t>Điều trị tủy răng nhiều chân (Răng 6,7)</t>
  </si>
  <si>
    <t>Điều trị tủy lại (1 chân – nhiều chân) mức 1</t>
  </si>
  <si>
    <t>Điều trị tủy lại (1 chân – nhiều chân) mức 2</t>
  </si>
  <si>
    <t>Phẫu thuật cắt chóp răng</t>
  </si>
  <si>
    <t>Hỗ trợ điều trị chấn thương răng</t>
  </si>
  <si>
    <t>Điều trị tủy trám 3D 2-3 CHÂN</t>
  </si>
  <si>
    <t>Điều trị tủy trám 3D 1 CHÂN</t>
  </si>
  <si>
    <t>Che tủy bằng Biodentin (Vật liệu sinh học mới)</t>
  </si>
  <si>
    <t>Cắt chóp trám tủy ngược bằng MTA</t>
  </si>
  <si>
    <t>Đắp khểnh</t>
  </si>
  <si>
    <t>Trám tạm Eugenate</t>
  </si>
  <si>
    <t>Trám răng sữa</t>
  </si>
  <si>
    <t>Trám GIC (Glass Inomer Cement) (Trám Fuji)</t>
  </si>
  <si>
    <t>Trám cổ răng</t>
  </si>
  <si>
    <t>Trám răng thẩm mỹ LASER TECH</t>
  </si>
  <si>
    <t>Inlay – Onlay sứ</t>
  </si>
  <si>
    <t>Chụp bảo vệ răng sữa trẻ em</t>
  </si>
  <si>
    <t>Trám xoang loại II mức độ lớn</t>
  </si>
  <si>
    <t>Tẩy trắng răng tại nhà 2 ống thuốc</t>
  </si>
  <si>
    <t>Tẩy trắng răng tại phòng khám Laser Whitening</t>
  </si>
  <si>
    <t>Tẩy trắng răng kết hợp tại nhà 2 ống thuốc &amp; Laser Whitening</t>
  </si>
  <si>
    <t>Lấy dấu máng tẩy trắng (không kèm thuốc) 2 hàm</t>
  </si>
  <si>
    <t>Maket răng thẩm mỹ (kế hoạch xem trước răng thẩm mỹ) 2 hàm</t>
  </si>
  <si>
    <t>Hàm giữ khoảng cho trẻ em (mất răng khi chưa thay răng) 1 hàm</t>
  </si>
  <si>
    <t>Làm răng tạm bằng Luxatem</t>
  </si>
  <si>
    <t>Máng cân bằng cân cơ (1 hàm)</t>
  </si>
  <si>
    <t>Máng chống ê buốt (1 hàm)</t>
  </si>
  <si>
    <t>Máng chống nghiến răng (1 hàm)</t>
  </si>
  <si>
    <t>Đúc cùi giả toàn sứ mức 3</t>
  </si>
  <si>
    <t>Đúc cùi giả toàn sứ mức 4</t>
  </si>
  <si>
    <t>Răng toàn diện kim loại Cr- Co</t>
  </si>
  <si>
    <t>Răng sứ Titan</t>
  </si>
  <si>
    <t>Răng sứ Venus</t>
  </si>
  <si>
    <t>Răng Sứ Roland</t>
  </si>
  <si>
    <t>Răng toàn sứ Emax Zic</t>
  </si>
  <si>
    <t>Răng sứ Cercon</t>
  </si>
  <si>
    <t>Răng sứ Cercon HT – Emax Press</t>
  </si>
  <si>
    <t>Răng sứ BIO Paris của Đức</t>
  </si>
  <si>
    <t>Răng Toàn Sứ Lava Plus -3M ESPE &amp; Emax Zic Cad</t>
  </si>
  <si>
    <t>Răng sứ LISI của Đức</t>
  </si>
  <si>
    <t>Răng toàn sứ thẩm mỹ 4S</t>
  </si>
  <si>
    <t>Răng toàn sứ thẩm mỹ 5S</t>
  </si>
  <si>
    <t>Răng toàn sứ thẩm mỹ Kim cương Paris</t>
  </si>
  <si>
    <t>Răng toàn diện Vàng</t>
  </si>
  <si>
    <t>Veneer sứ Emax, Cercon HT</t>
  </si>
  <si>
    <t>Veneer ultra thin - cao cấp</t>
  </si>
  <si>
    <t>Mão sứ Titan trên Implant</t>
  </si>
  <si>
    <t>Răng sứ Bio Paris của Đức trên Implant</t>
  </si>
  <si>
    <t>Mão Sứ Roland trên Implant</t>
  </si>
  <si>
    <t>Mão toàn sứ Emax Zic trên Implant</t>
  </si>
  <si>
    <t>Mão sứ Cercon trên Implant</t>
  </si>
  <si>
    <t>Mão sứ Cercon HT – Emax Press trên Implant</t>
  </si>
  <si>
    <t>Răng Toàn Sứ Lava Plus -3M ESPE trên Implant</t>
  </si>
  <si>
    <t>Răng nhựa Việt Nam</t>
  </si>
  <si>
    <t>Răng nhựa Mỹ</t>
  </si>
  <si>
    <t>Răng Composite</t>
  </si>
  <si>
    <t>Răng sứ (tháo lắp)</t>
  </si>
  <si>
    <t>Hàm nhựa bán phần (1 hàm)</t>
  </si>
  <si>
    <t>Nền hàm nhựa có lưới (1 hàm)</t>
  </si>
  <si>
    <t>Hàm giả tháo lắp nhựa dẻo (Chưa có răng) – Thay nền hàm (1 hàm)</t>
  </si>
  <si>
    <t>Hàm giả tháo lắp bán phần nhựa mềm Biosoft (Chưa có răng) (1 hàm)</t>
  </si>
  <si>
    <t>Hàm khung Cr – Co (1 hàm)</t>
  </si>
  <si>
    <t>Hàm khung Tital (1 hàm)</t>
  </si>
  <si>
    <t>Hàm khung liên kết Cr – Co (1 hàm)</t>
  </si>
  <si>
    <t>Hàm khung liên kết Tital mắc cài đơn (1 hàm)</t>
  </si>
  <si>
    <t>Hàm khung liên kết Titan mắc cài đôi (1 hàm)</t>
  </si>
  <si>
    <t>Hàm giả toàn hàm, hàm trên (1 hàm)</t>
  </si>
  <si>
    <t>Hàm giả toàn hàm, hàm dưới (1 hàm)</t>
  </si>
  <si>
    <t>Hàm giả tháo lắp cả trên và duới (2 hàm)</t>
  </si>
  <si>
    <t>Sửa hàm nhựa tháo lắp (1 hàm)</t>
  </si>
  <si>
    <t>Đệm hàm</t>
  </si>
  <si>
    <t>Vá hàm gãy (1 hàm)</t>
  </si>
  <si>
    <t>Nâng khớp cắn mức 1</t>
  </si>
  <si>
    <t>Nâng khớp cắn mức 2</t>
  </si>
  <si>
    <t>Đánh lún răng</t>
  </si>
  <si>
    <t>Máng Mango điều trị khớp thái dương hàm (2 hàm)</t>
  </si>
  <si>
    <t>Hàm tháo lắp sứ thế hệ mới sườn PEKKTON phủ sứ NANO có hệ thống kết nối trên implant (1 hàm)</t>
  </si>
  <si>
    <t>Hàm tháo lắp sứ thế hệ mới Ceramco có hệ thống kết nối trên implant (1 hàm)</t>
  </si>
  <si>
    <t>Hàm tháo lắp nhựa siêu nhẹ cường lực Mỹ có hệ thống kết nối trên implant (1 hàm)</t>
  </si>
  <si>
    <t>Trụ Implant Korea chất lượng (Dentium)</t>
  </si>
  <si>
    <t>Trụ implant Pháp (Tekka)</t>
  </si>
  <si>
    <t>Trụ Implant mini tăng cường lưu giữ hàm giả</t>
  </si>
  <si>
    <t>Trụ Implant Straumann SLA Thụy Sĩ</t>
  </si>
  <si>
    <t>Trụ Implant Straumann SLA Active Thụy Sĩ</t>
  </si>
  <si>
    <t>Trụ Implant Straumann SIC Thụy sĩ</t>
  </si>
  <si>
    <t>Trụ Implant Korea chất lượng (Dio)</t>
  </si>
  <si>
    <t>Trụ Implant Mĩ (Dentium)</t>
  </si>
  <si>
    <t>Phẫu thuật nâng xoang kín</t>
  </si>
  <si>
    <t>Phẫu thuật nâng xoang hở</t>
  </si>
  <si>
    <t>Phẫu thuật ghép xương Block (nhỏ)</t>
  </si>
  <si>
    <t>Phẫu thuật ghép xương Block (lớn)</t>
  </si>
  <si>
    <t>Phẫu thuật tạo hình nướu quanh Implant</t>
  </si>
  <si>
    <t>Màng xương nhỏ &lt;nhỏ hơn hoặc bằng 15x20&gt;</t>
  </si>
  <si>
    <t>Màng xương lớn &lt;lớn hơn hoặc bằng 20x25&gt;</t>
  </si>
  <si>
    <t>Bột xương A- OSS 0,25 g</t>
  </si>
  <si>
    <t>Bột xương A- OSS 0,5 g</t>
  </si>
  <si>
    <t>Bột xương tiêu Cerabone 0,5cc</t>
  </si>
  <si>
    <t>Bột xương tiêu Cerabone 01 cc</t>
  </si>
  <si>
    <t>Phẫu thuật ghép mô liên kết</t>
  </si>
  <si>
    <t>Phẫu thuật lấy trụ implant cũ</t>
  </si>
  <si>
    <t>Abutment Custommize Sứ (Âu, Mỹ)</t>
  </si>
  <si>
    <t>Abutment Custommize Sứ (Hàn quốc)</t>
  </si>
  <si>
    <t>Abutment Custommize Titan (Âu, Mỹ)</t>
  </si>
  <si>
    <t>Abutment Custommize Titan (Hàn quốc)</t>
  </si>
  <si>
    <t>Ép máng duy trì chỉnh nha (1 hàm)</t>
  </si>
  <si>
    <t>Lấy dấu máng chỉnh nha (2 hàm)</t>
  </si>
  <si>
    <t>Tạo khoảng răng người lớn</t>
  </si>
  <si>
    <t>hàm giữ khoảng cho trẻ em</t>
  </si>
  <si>
    <t>Trainer Khí Cụ Chỉnh Nha mức 1</t>
  </si>
  <si>
    <t>Trainer Khí Cụ Chỉnh Nha mức 2</t>
  </si>
  <si>
    <t>Khí Cụ Nong Hàm (1 hàm Mỹ)</t>
  </si>
  <si>
    <t>Niềng Răng Tháo Lắp mức 1</t>
  </si>
  <si>
    <t>Niềng Răng Tháo Lắp mức 2</t>
  </si>
  <si>
    <t>Niềng Răng Tháo Lắp mức 3</t>
  </si>
  <si>
    <t>Niềng Răng Mắc Cài Kim Loại Thường</t>
  </si>
  <si>
    <t>Niềng Răng Mắc Cài Kim Loại Thường mức độ khó (nhổ răng lệch lạc nhiều)</t>
  </si>
  <si>
    <t>Niềng Răng Mắc Cài Kim Loại Tự Buộc</t>
  </si>
  <si>
    <t>Niềng Răng Mắc Cài Pha Lê</t>
  </si>
  <si>
    <t>Niềng Răng Mắc Cài Sứ thường</t>
  </si>
  <si>
    <t>Niềng Răng Mắc Cài Sứ Tự Buộc</t>
  </si>
  <si>
    <t>Niềng Răng Khay Trong 3D speed mức 1</t>
  </si>
  <si>
    <t>Niềng Răng Khay Trong 3D speed mức 2</t>
  </si>
  <si>
    <t>Niềng Răng Khay Trong 3D speed mức 3</t>
  </si>
  <si>
    <t>Niềng Răng Khay Trong 3D speed mức 4</t>
  </si>
  <si>
    <t>Niềng Răng Khay Trong 3D speed mức 5</t>
  </si>
  <si>
    <t>Niềng Răng Khay Trong 3D speed mức 6</t>
  </si>
  <si>
    <t>Niềng Răng Khay Trong 3D speed mức 7 (có nhổ răng lệch lạc nhiều)</t>
  </si>
  <si>
    <t>Khí cụ Twin- Block</t>
  </si>
  <si>
    <t>Khí cụ Twin- Block ngược</t>
  </si>
  <si>
    <t>Bộ giữ khoảng cố định</t>
  </si>
  <si>
    <t>Tháo mắc cài hỗ trợ bệnh nhân gắn ở nơi khác (1 hàm)</t>
  </si>
  <si>
    <t>Mini vít hỗ trợ</t>
  </si>
  <si>
    <t>Dựng trục răng mức 1</t>
  </si>
  <si>
    <t>Dựng trục răng mức 2</t>
  </si>
  <si>
    <t>Chỉnh nha răng sữa hồn hợp 1- 2 răng &lt;chỉnh nha trẻ em 1-2 răng&gt;</t>
  </si>
  <si>
    <t>Chỉnh nha răng sữa hồn hợp 1- 2 răng &lt;chỉnh nha người lớn 1-2 răng&gt;</t>
  </si>
  <si>
    <t>Chỉnh nha ưu tiên 01 hàm</t>
  </si>
  <si>
    <t>Chỉnh nha liệu trình 02 hàm</t>
  </si>
  <si>
    <t>Chỉnh nha mới 01 hàm mắc cài kim loại thường</t>
  </si>
  <si>
    <t>Cấy chuyển răng</t>
  </si>
  <si>
    <t>Ép máng duy trì chỉnh nha khay trong Kline (1 hàm)</t>
  </si>
  <si>
    <t>Kim Cương VS2 tự nhiên (1 viên)</t>
  </si>
  <si>
    <t>Kim Cương VS2 nhân tạo (1 viên)</t>
  </si>
  <si>
    <t>Kim Cương SI (1 viên)</t>
  </si>
  <si>
    <t>Đá Nha Khoa (1 viên)</t>
  </si>
  <si>
    <t>Công gắn đá, kim cương trên răng sứ (1 viên)</t>
  </si>
  <si>
    <t>Công gắn đá, kim cương trên răng (thật) (1 viên)</t>
  </si>
  <si>
    <t>Gọt hàm Vline 3D</t>
  </si>
  <si>
    <t>Gọt hàm Vline 3D (sửa lại)</t>
  </si>
  <si>
    <t>Hạ gò má (sửa lại)</t>
  </si>
  <si>
    <t>Nâng gò má bằng chất liệu độn (sửa lại)</t>
  </si>
  <si>
    <t>Chỉnh hình hàm hô móm 1 hàm trên/dưới</t>
  </si>
  <si>
    <t>Chỉnh hình hàm hô móm 1 hàm trên/dưới (sửa lại)</t>
  </si>
  <si>
    <t>Chỉnh hình hàm hô móm 1 hàm trên/dưới khó (Ghép xương/ xoay trục hàm...)</t>
  </si>
  <si>
    <t>Chỉnh hình hàm hô móm 1 hàm trên/dưới khó (Ghép xương/ xoay trục hàm...) (sửa lại)</t>
  </si>
  <si>
    <t>Combo Chỉnh hàm hô móm 2 hàm</t>
  </si>
  <si>
    <t>Combo Chỉnh hàm hô móm 2 hàm (sửa lại)</t>
  </si>
  <si>
    <t>Combo Chỉnh hàm hô móm 2 hàm + Trượt cằm</t>
  </si>
  <si>
    <t>Combo Chỉnh hàm hô móm 2 hàm + Trượt cằm (sửa lại)</t>
  </si>
  <si>
    <t>Phẫu thuật cười hở lợi</t>
  </si>
  <si>
    <t>Phẫu thuật cười hở lợi (sửa lại)</t>
  </si>
  <si>
    <t>Trượt cằm</t>
  </si>
  <si>
    <t>Trượt cằm (sửa lại)</t>
  </si>
  <si>
    <t>Gọt cằm</t>
  </si>
  <si>
    <t>Gọt cằm (sửa lại)</t>
  </si>
  <si>
    <t>Gọt trán</t>
  </si>
  <si>
    <t>Gọt trán (sửa lại)</t>
  </si>
  <si>
    <t>Combo Gọt hàm + Hạ gò má</t>
  </si>
  <si>
    <t>Combo Gọt hàm + Hạ gò má (sửa lại)</t>
  </si>
  <si>
    <t>Combo Gọt hàm + Trượt cằm</t>
  </si>
  <si>
    <t>Combo Gọt hàm + Trượt cằm (sửa lại)</t>
  </si>
  <si>
    <t>Combo Gọt hàm + Hạ gò má + Trượt cằm</t>
  </si>
  <si>
    <t>Combo Gọt hàm + Hạ gò má + Trượt cằm (sửa lại)</t>
  </si>
  <si>
    <t>Combo Gọt hàm + Căng da mặt bằng chỉ</t>
  </si>
  <si>
    <t>Combo Gọt hàm + Căng da mặt bằng chỉ (sửa lại)</t>
  </si>
  <si>
    <t>Combo Hạ gò má + Căng da mặt bằng chỉ</t>
  </si>
  <si>
    <t>Combo Hạ gò má + Căng da mặt bằng chỉ (sửa lại)</t>
  </si>
  <si>
    <t>Độn cằm Hàn Quốc (Chất liệu thông thường)</t>
  </si>
  <si>
    <t>Độn cằm Hàn Quốc (Chất liệu thông thường) (sửa lại)</t>
  </si>
  <si>
    <t>Độn cằm Hàn Quốc (Chất liệu đặc biệt)</t>
  </si>
  <si>
    <t>Độn cằm Hàn Quốc (Chất liệu đặc biệt) (sửa lại)</t>
  </si>
  <si>
    <t>Độn thái dương</t>
  </si>
  <si>
    <t>Độn thái dương (sửa lại)</t>
  </si>
  <si>
    <t>Độn trán</t>
  </si>
  <si>
    <t>Độn trán (sửa lại)</t>
  </si>
  <si>
    <t>Tạo cằm chẻ (sửa lại)</t>
  </si>
  <si>
    <t>Ghép xương gò má</t>
  </si>
  <si>
    <t>Ghép xương gò má (sửa lại)</t>
  </si>
  <si>
    <t>Ghép xương hàm trên (Kết hợp phẫu thuật hàm, mũi sứt môi hở hàm ếch)</t>
  </si>
  <si>
    <t>Ghép xương hàm trên (Kết hợp phẫu thuật hàm, mũi sứt môi hở hàm ếch) (sửa lại)</t>
  </si>
  <si>
    <t>Ghép xương hàm trên (Làm riêng lẻ, không kết hợp)</t>
  </si>
  <si>
    <t>Ghép xương hàm trên (Làm riêng lẻ, không kết hợp) (sửa lại)</t>
  </si>
  <si>
    <t>Phẫu thuật hàm hô (Tiền hàm)</t>
  </si>
  <si>
    <t>Phẫu thuật hàm hô (Tiền hàm) Sửa lại</t>
  </si>
  <si>
    <t>Combo Phẫu thuật hàm hô (Tiền hàm)</t>
  </si>
  <si>
    <t>Combo Phẫu thuật hàm hô (Tiền hàm) Sửa lại</t>
  </si>
  <si>
    <t>Combo Phẫu thuật hàm hô (Tiền hàm) + Trượt cằm</t>
  </si>
  <si>
    <t>Combo Phẫu thuật hàm hô (Tiền hàm) + Trượt cằm (Sửa lại)</t>
  </si>
  <si>
    <t>Perfect smile basic (Chỉnh nha MCSTB + tạo hình nướu + tạo môi trái tim + tạo má lúm + tạo khóe cười)</t>
  </si>
  <si>
    <t>Perfect smile basic (Răng sứ Roland 28R + tạo hình nướu  + tạo môi trái tim + tạo má lúm + tạo khóe cười)</t>
  </si>
  <si>
    <t>Tiêm filler môi hình trái tim</t>
  </si>
  <si>
    <t>Phẫu thuật tạo môi hình trái tim</t>
  </si>
  <si>
    <t>Tạo hình nướu (tạo khoản sinh học mới)</t>
  </si>
  <si>
    <t>Thu môi dày</t>
  </si>
  <si>
    <t>Tạo khóe cười</t>
  </si>
  <si>
    <t>DENTIUM KOREAN ALL ON 4 (1 hàm)</t>
  </si>
  <si>
    <t>DENTIUM KOREAN ALL ON 6 (1 hàm)</t>
  </si>
  <si>
    <t>DENTIUM USA ALL ON 4 (1 hàm)</t>
  </si>
  <si>
    <t>DENTIUM USA ALL ON 6 (1 hàm)</t>
  </si>
  <si>
    <t>STRAWMANN -SLA- TSI - SIC ALL ON 4 (1 hàm)</t>
  </si>
  <si>
    <t>STRAWMANN -SLA- TSI - SIC ALL ON 6 (1 hàm)</t>
  </si>
  <si>
    <t>STRAWMANN -ACTIVE- TSI - ALL ON 4 (1 hàm)</t>
  </si>
  <si>
    <t>STRAWMANN -ACTIVE- TSI - ALL ON 6 (1 hàm)</t>
  </si>
  <si>
    <t>DIO KOREAN ALL ON 4 (1 hàm)</t>
  </si>
  <si>
    <t>DIO KOREAN ALL ON 6 (1 hàm)</t>
  </si>
  <si>
    <t>TEKKA FRANCE ALL ON 4 (1 hàm)</t>
  </si>
  <si>
    <t>TEKKA FRANCE ALL ON 6 (1 hàm)</t>
  </si>
  <si>
    <t>Phụ thu - Nha khoa</t>
  </si>
  <si>
    <t>Trụ Implant ETK</t>
  </si>
  <si>
    <t>BỌC RĂNG COMPOSITE</t>
  </si>
  <si>
    <t>CHẨN ĐOÁN HÌNH ẢNH</t>
  </si>
  <si>
    <t>ĐIỀU TRỊ NHA CHU</t>
  </si>
  <si>
    <t>GÓI SPA RĂNG (SPA TEETH)</t>
  </si>
  <si>
    <t>NHỔ RĂNG</t>
  </si>
  <si>
    <t>ĐIỀU TRỊ NỘI NHA</t>
  </si>
  <si>
    <t>HÀN TRÁM RĂNG</t>
  </si>
  <si>
    <t>TẨY TRẮNG RĂNG</t>
  </si>
  <si>
    <t>PHỤC HÌNH RĂNG SỨ CỐ ĐỊNH THẨM MỸ</t>
  </si>
  <si>
    <t>PHỤC HÌNH TRÊN IMPLANT</t>
  </si>
  <si>
    <t>PHỤC HÌNH THÁO LẮP</t>
  </si>
  <si>
    <t>PHẪU THUẬT CẤY GHÉP IMPLANT</t>
  </si>
  <si>
    <t xml:space="preserve">PHẪU THUẬT XƯƠNG HÀM </t>
  </si>
  <si>
    <t>CHỈNH NHA NIỀNG RĂNG</t>
  </si>
  <si>
    <t>ĐÍNH KIM CƯƠNG VÀO RĂNG</t>
  </si>
  <si>
    <t>PHẪU THUẬT CHỈNH HÌNH HÀM MẶT</t>
  </si>
  <si>
    <t>COMBO PERFECT SMILE (NỤ CƯỜI HOÀN HẢO)</t>
  </si>
  <si>
    <t>THẨM MỸ NỤ CƯỜI</t>
  </si>
  <si>
    <t>ALL - ON</t>
  </si>
  <si>
    <t>CHI PHÍ KHÁC</t>
  </si>
  <si>
    <t>Răng</t>
  </si>
  <si>
    <t>Gói</t>
  </si>
  <si>
    <t>Trụ</t>
  </si>
  <si>
    <t>Khối</t>
  </si>
  <si>
    <t>Màng</t>
  </si>
  <si>
    <t>Bộ</t>
  </si>
  <si>
    <t>CC</t>
  </si>
  <si>
    <t>Paris</t>
  </si>
  <si>
    <t>Nha</t>
  </si>
  <si>
    <t>3D SCULPT AMPOULE- intensive firming concentrate-15ml/h (tinh chất làm săn chắc tăng cường)</t>
  </si>
  <si>
    <t>Aderma Epitheliale A.H 40ml</t>
  </si>
  <si>
    <t>AFTER-SUN SHOWER GEL body Gel tắm phục hồi da sau đi nắng (250ml/hộp)</t>
  </si>
  <si>
    <t>Ageless total Intense Brightering serum 29.6ml</t>
  </si>
  <si>
    <t>Agless(total retinol-A) 28.4 gam</t>
  </si>
  <si>
    <t>Aknicare Cleanser 200ml</t>
  </si>
  <si>
    <t>Aknicare cream 50ml 1'S ( hộp 50ml)</t>
  </si>
  <si>
    <t>Aknicare treatment lotion 25ml</t>
  </si>
  <si>
    <t>Ampoulle Hyaluronic Max 3 (ống tinh chất Max 3- 15 ống/hộp)</t>
  </si>
  <si>
    <t>Ampulle acne control 2ml ( ống tinh chất) (15 ống/hộp)</t>
  </si>
  <si>
    <t>Anti age micro-Renewal cream (kem chống lão hóa tái tạo vi mô da) 50ml/hộp</t>
  </si>
  <si>
    <t>Anti-aging Hydrogel Sheet Mask (Mặt nạ sinh học chống lão hóa)</t>
  </si>
  <si>
    <t>Áo ngực Mỹ size L</t>
  </si>
  <si>
    <t>Áo ngực Mỹ size M</t>
  </si>
  <si>
    <t>Áo ngực Mỹ size S</t>
  </si>
  <si>
    <t>Áo ngực Thái size L (có đai)</t>
  </si>
  <si>
    <t>Áo ngực Thái size M (có đai)</t>
  </si>
  <si>
    <t>Áo ngực Thái size S (có đai)</t>
  </si>
  <si>
    <t>Aroma white - 300gam (Tẩy da chết)</t>
  </si>
  <si>
    <t>Aroma Whitte body lotion(Sữa dưỡng 480ml)</t>
  </si>
  <si>
    <t>Astringent tonic( da thường đến da dầu) HH - 200ml/hộp</t>
  </si>
  <si>
    <t>Avodat (30 viên/hộp)</t>
  </si>
  <si>
    <t>BAIN BLANC 200ml (Gel vệ sinh giảm sắc tố)</t>
  </si>
  <si>
    <t>Bain De Soie - 200ml - Vệ sinh giữ ẩm mỗi ngày</t>
  </si>
  <si>
    <t>Bàn Chải Kẽ</t>
  </si>
  <si>
    <t>Băng vô trùng không thấm nước STERILE ADPLEX (Non-pad) 6cm x 7cm ( Hộp 100 miếng)</t>
  </si>
  <si>
    <t>Băng vô trùng không thấm nước STERILE ADPLEX (With-pad) 10cm x 12cm (Hộp 50 miếng)</t>
  </si>
  <si>
    <t>Băng vô trùng không thấm nước STERILE ADPLEX (With-pad) 6cm x 7cm (Hộp 50 miếng)</t>
  </si>
  <si>
    <t>Baume Blanc - kem dưỡng trắng sáng - 30ml/lọ</t>
  </si>
  <si>
    <t>Baume De Beaute - 50ml/lọ - Kem lụa nuôi dưỡng và tái tạo sau tổn thương</t>
  </si>
  <si>
    <t>Biotin HD (Vitamin H+multivitamin) 100v/h</t>
  </si>
  <si>
    <t>Biotin HT (Vitamin E+L-cystine+Royal jelly)(50v/hộp)</t>
  </si>
  <si>
    <t>Biotin tóc (20 viên/hộp)</t>
  </si>
  <si>
    <t>BIPHASIC MICELLAR MAKEUP REMOVER (Dung dịch tẩy trang - 400ml/hộp)</t>
  </si>
  <si>
    <t>Body spa Imgaed 170 gam ( dưỡng body spa)</t>
  </si>
  <si>
    <t>Brightening Caviar Cream 50ml</t>
  </si>
  <si>
    <t>BRUME DÉO &amp; SOIN 30ml (Xịt khử mùi và điều trị mùi)</t>
  </si>
  <si>
    <t>Cefuroxime (Zinacef) 750mg</t>
  </si>
  <si>
    <t>Chỉ nha khoa Oral - B (Chỉ Tơ)</t>
  </si>
  <si>
    <t>CICA-CERAMIDES CREAM - Kem dưỡng tăng cường collagen (50 ml/hộp)</t>
  </si>
  <si>
    <t>Clamming tonic ( nước HH dịu da kích ứng) - 200ml</t>
  </si>
  <si>
    <t>Cleasing gel fluid -200ml ( Dặc trị cho da kích ứng, 
nhạy cảm)</t>
  </si>
  <si>
    <t>Contratubex</t>
  </si>
  <si>
    <t>DAILY PROTECTIVE FLUID SPF50 PA++++ high protection</t>
  </si>
  <si>
    <t>Daily ultimate protection Moisturizer SPF 50 - 91 gam (CN Image)</t>
  </si>
  <si>
    <t>DEEP CLEANSING GEL - Gel làm sạch sâu (150 ml/ tuýp)</t>
  </si>
  <si>
    <t>Dermabalance Mask (Mặt nạ kháng khuẩn, kháng viêm) 75ml/tuýp</t>
  </si>
  <si>
    <t>Dermacept RX EC eye cream (kem dưỡng vùng mắt 24g/tuýp)</t>
  </si>
  <si>
    <t>Dermacept RX Foaming Wash (sữa rửa mặt dạng bọt 160ml/chai)</t>
  </si>
  <si>
    <t>DHEA (thuốc uống đẹp da) (100v/h)</t>
  </si>
  <si>
    <t>Diago - 3in1 Total Body Cream-Dưỡng thể 3trong1 200ml/chai</t>
  </si>
  <si>
    <t>Diago – Vials Super Plump- Plumping concent ( 7 ống /hộp)</t>
  </si>
  <si>
    <t>DIAGO_Vials Energy Mĩ-Energising Concen (7 ống/hộp)</t>
  </si>
  <si>
    <t>Diago-Bộ trị liệu trắng sáng trong 28ngày-Brightening-anti dark spots-anti-age</t>
  </si>
  <si>
    <t>Diago-Combined acid Peel- Tẩy da chết toàn thân dạng axit tổng hợp 400ml/hộp</t>
  </si>
  <si>
    <t>DIAGO–Skin Renewal Serum–(Số 3)Huyết thanh tai sinh cho da lão hóa,nhăn(15ml/H)</t>
  </si>
  <si>
    <t>Dibetalic (Salicylic acid + betamethason dipropionat) 15g</t>
  </si>
  <si>
    <t>Differin</t>
  </si>
  <si>
    <t>Định hình bụng Marena LGA</t>
  </si>
  <si>
    <t>Định hình bụng Marena LGA-XL</t>
  </si>
  <si>
    <t>Định hình bụng qua gối LGM – size L</t>
  </si>
  <si>
    <t>Định hình bụng qua gối LGM – size XL</t>
  </si>
  <si>
    <t>Định hình bụng và mông (dài trên gối) Marena LGS</t>
  </si>
  <si>
    <t>Định hình bụng và mông LGS-S</t>
  </si>
  <si>
    <t>Định hình mông (dài trên gối) Marena LW-LGS</t>
  </si>
  <si>
    <t>Định hình tay ( dài 3/4 cánh tay) SM-M</t>
  </si>
  <si>
    <t>Định hình tay ( dài 3/4 cánh tay) SM-S</t>
  </si>
  <si>
    <t>Định hình tay (dài ¾ cánh tay) Marena SM</t>
  </si>
  <si>
    <t>Dưỡng môi Herizme</t>
  </si>
  <si>
    <t>Dưỡng môi Naris (10g/h)</t>
  </si>
  <si>
    <t>Dưỡng môi Vitamin A + D Vasakine 5g/gói</t>
  </si>
  <si>
    <t>Endocare Ampoulos 7 ống/h</t>
  </si>
  <si>
    <t>Endocare Aquafoam Gentle cleansing Wash (SRM Endocare) - 125 ml/hộp</t>
  </si>
  <si>
    <t>Endocare C Ferulic edafence 30 ml/hộp</t>
  </si>
  <si>
    <t>Endocare concentrate (Serum phục hồi lão hóa - 7 ống/hộp)</t>
  </si>
  <si>
    <t>Endocare creame - 30 ml</t>
  </si>
  <si>
    <t>Endocare gel cream 30 Ml</t>
  </si>
  <si>
    <t>Endocare serum - 30 ml</t>
  </si>
  <si>
    <t>Epiduo ( Thuốc trị mụn - 15g/tuýp)</t>
  </si>
  <si>
    <t>Eryfluid 30 ml</t>
  </si>
  <si>
    <t>Erylik (Gel bôi ngoài da)- 30g /tuýp</t>
  </si>
  <si>
    <t>ESSENCE DE JOIE 100ml (Gel dưỡng ẩm và tái tạo cho người khô hạn do lối sống)</t>
  </si>
  <si>
    <t>Farzincol 10mg</t>
  </si>
  <si>
    <t>Gel chườm đá (10 cái/dây)</t>
  </si>
  <si>
    <t>Gel kin bôi (Chlorhexindine 0,2%)(36 g/tuýp)</t>
  </si>
  <si>
    <t>Gen bụng lưng SEBHA size L</t>
  </si>
  <si>
    <t>Gen bụng lưng SEBHA size S</t>
  </si>
  <si>
    <t>Gen bụng lưng SFBHA2</t>
  </si>
  <si>
    <t>Gen bụng Thái size M</t>
  </si>
  <si>
    <t>Gold mask (Mặt nạ vàng) 1 kg</t>
  </si>
  <si>
    <t>GR SUN- NutroxSun 100mg (Viên uống trắng sáng) 60 viên/H</t>
  </si>
  <si>
    <t>GR SUN- NutroxSun 100mg (Viên uống trắng sáng) 30 viên/H</t>
  </si>
  <si>
    <t>HA Cream - 28g/lọ</t>
  </si>
  <si>
    <t>HA Plus 100ml</t>
  </si>
  <si>
    <t>HA Plus 300ml</t>
  </si>
  <si>
    <t>Hair Care set (Bộ dưỡng tóc)</t>
  </si>
  <si>
    <t>Hair Revitalizing conditioner ( dầu xả hàn quốc)</t>
  </si>
  <si>
    <t>Hair revitalizing Shampo ( dầu gội Hàn Quốc)</t>
  </si>
  <si>
    <t>Hair revitalizing Solution ( dầu dưỡng hàn quốc)</t>
  </si>
  <si>
    <t>Heilocare 360 Gel Oil Free SPF50 50ml</t>
  </si>
  <si>
    <t>Heliocare advanced gel SPF 50 ml (CN Heliocare Gel)</t>
  </si>
  <si>
    <t>Heliocare oil-free Compact SPF50 fair (Kem nền chống nắng)</t>
  </si>
  <si>
    <t>Heliocare Oral - 60 caps (uống chống nắng)</t>
  </si>
  <si>
    <t>Heliocare purewhite radian CE cap 60's ( uống trắng sáng)</t>
  </si>
  <si>
    <t>Heliocare Ultra gel SPF 90 (50ml/hộp)</t>
  </si>
  <si>
    <t>Hiru scar post acne -10g</t>
  </si>
  <si>
    <t>HOUR RENEWAL ANTI-AGE CREAM Kem dưỡng 24H Tái tạo chống lão hóa (Da khô, yếu, bong tróc) - 50 ml/ h</t>
  </si>
  <si>
    <t>HOUR REVITALISING ANTI-AGE CREAM (Kem dưỡng 24H Hồi sinh chống lão hóa (Da thường) - 50ml/ hộp)"</t>
  </si>
  <si>
    <t>Hũ đẹp (ovan)</t>
  </si>
  <si>
    <t>Hũ đựng aderma (Hũ hồng nhỏ)</t>
  </si>
  <si>
    <t>Hũ nhỏ Ultrasun After Sun &amp; Post Laser - Dưỡng chất làm lạnh, làm dịu sau laser (hũ 5ml)</t>
  </si>
  <si>
    <t>Hush&amp;Hush DeeplyRooted Viên khỏe tóc (120v/h)</t>
  </si>
  <si>
    <t>Hush&amp;Hush Skin Capsule Brighten+</t>
  </si>
  <si>
    <t>Hush&amp;Hush TimeCapsule Viên trẻ hóa (60v/h)</t>
  </si>
  <si>
    <t>Hyaluronic MAX 3 cream soft ( làm mềm chuyên sâu) - 50ml/hộp</t>
  </si>
  <si>
    <t>Hyaluronic MAX 3 moisture power - 30ml/hộp</t>
  </si>
  <si>
    <t>I-Image Ageless Total Pure Hyaluronic Filler 30ml</t>
  </si>
  <si>
    <t>I-Image I Mask hydrating hydrogel sheet mask</t>
  </si>
  <si>
    <t>I-Image The Max stem cell creme 48gr</t>
  </si>
  <si>
    <t>ILUMA Intense Brightening Cleanser-118ml (Sữa Rửa Mặt Làm Sáng Da)</t>
  </si>
  <si>
    <t>Iluma Intense Brightening Crème-48g (Kem làm trắng sáng da)</t>
  </si>
  <si>
    <t>Iluma Intense Brightening Exfoliating cleanser (SRM dạng kem) 113g/tuýp</t>
  </si>
  <si>
    <t>ILUMA Intense Brightening Eye Crème (15ml)</t>
  </si>
  <si>
    <t>Iluma Intense Brightening Serum (30ml/hộp)</t>
  </si>
  <si>
    <t>Ilumina lightening serum - 30 ml</t>
  </si>
  <si>
    <t>Image _ Dermica - Acnezon (10 ống/hộp)</t>
  </si>
  <si>
    <t>IMAGE MD Restoring Daily Defense Moisturizer SPF 50 – New - 59ml (Kem Chống Nắng Chống Lão Hoá Da)</t>
  </si>
  <si>
    <t>Image MD Restoring Overnight Retinol Masque (Mặt nạ ngủ đêm trẻ hóa da) (50ml/h)</t>
  </si>
  <si>
    <t>IMAGE MD Restoring Post Treatment Lip Enhancement SPF 15 – 15ml (Gel Chống Nắng Và Bảo Vệ Môi)</t>
  </si>
  <si>
    <t>Image MD Restoring Retinol Booster(Kem Retinol Trẻ Hoá Da, Mờ Sẹo Thâm) (30ml/h)</t>
  </si>
  <si>
    <t>IMAGE MD Restoring Retinol Creme With ADT Technology –New 30ml/hộp (Kem Retinol công nghệ ADT trẻ hoá,mờ thâm nám)</t>
  </si>
  <si>
    <t>IMAGE MD Restoring Youth Serum With ADT Technology – New- 30ml (Serum Trẻ Hoá Da)</t>
  </si>
  <si>
    <t>Image_Iluma Intense facial Illuminator(serum dưỡng sáng da giảm đốm nâu,da nám)(30ml/h)</t>
  </si>
  <si>
    <t>Intensive sebum-Normalising concentrate - Tinh chất điều tiết bã nhờn 15ml/chai</t>
  </si>
  <si>
    <t>IRESCUE post treatment recovery balm (57gr)</t>
  </si>
  <si>
    <t>Isotretinoin (Noinsel) 10mg (30 viên/ hộp)</t>
  </si>
  <si>
    <t>Isotretinoin (Thyanti) 10mg (30 viên/ hộp)</t>
  </si>
  <si>
    <t>Kem bôi Keracnyl</t>
  </si>
  <si>
    <t>Kem dưỡng đêm body O'beskin - 120ml/Hộp</t>
  </si>
  <si>
    <t>Kem dưỡng ngày body O'beskin - 120ml/Hộp</t>
  </si>
  <si>
    <t>Kem dưỡng trắng Luxury 30ml</t>
  </si>
  <si>
    <t>Kem kiềm dầu Ducray - 30ml</t>
  </si>
  <si>
    <t>Kem massage hương hoa quả MASSAGE CREAM - 150 ml/hộp</t>
  </si>
  <si>
    <t>Keo dán hàm Fixident 68g</t>
  </si>
  <si>
    <t>Kim vital (lắp súng tiêm trẻ hóa)</t>
  </si>
  <si>
    <t>LCE Balm (15ml/lọ) - gel chống thâm phù nề và làm lành vết thương</t>
  </si>
  <si>
    <t>L-Cystine 500mg (uống)</t>
  </si>
  <si>
    <t>Lọ đựng zin c</t>
  </si>
  <si>
    <t>Locacid (tretinoin) 0.05% 30gr</t>
  </si>
  <si>
    <t>Loose Powder (Phấn bột)</t>
  </si>
  <si>
    <t>Lotuphil (Chai 125ml)</t>
  </si>
  <si>
    <t>Luxury perfume perfect white 1kg (Kem dưỡng trắng)</t>
  </si>
  <si>
    <t>Malu wilz Apulle after sun repiar 2ml ( ống tinh chất maluwilz) ( 15 ống/ hộp)</t>
  </si>
  <si>
    <t>Malu wilz cleansing Hydro tonic ( Nước hoa hồng da thường đến da khô) 200ml/hộp</t>
  </si>
  <si>
    <t>Malu wilz Energie complex 7ml vitamin c) ( huyết thanh)</t>
  </si>
  <si>
    <t>Malu wilz Energie Refining Cream 50ml (Dưỡng đêm NÁM)</t>
  </si>
  <si>
    <t>Malu wilz Multi Vitamin Complex - 30ml (Dưỡng ngày NÁM)</t>
  </si>
  <si>
    <t>Malu wilz Soft cleasing milk - 200ml
( SRM da khô)</t>
  </si>
  <si>
    <t>Maluwilz Astrigent Tonic - 200 ml</t>
  </si>
  <si>
    <t>Maluwilz Calming Tonic -200 ml</t>
  </si>
  <si>
    <t>Maluwilz Fi'xn fresh 75ml (xịt khoáng)</t>
  </si>
  <si>
    <t>Maluwilz Gentle cleansing foam (75ml)</t>
  </si>
  <si>
    <t>MaluwilzFirming Revitalizer 50ml</t>
  </si>
  <si>
    <t>Máng tẩy</t>
  </si>
  <si>
    <t>Máng Tẩy Mềm (Hộp/25 Miếng)</t>
  </si>
  <si>
    <t>Mặt nạ gel chườm mắt nóng/lạnh</t>
  </si>
  <si>
    <t>Máy tăm nước cầm tay Panasonic EW1511</t>
  </si>
  <si>
    <t>Máy tăm nước du lịch - WaterJet Flosser Cordless Advanced</t>
  </si>
  <si>
    <t>Megaduo (acid azelaic &amp; AHA) 15gr</t>
  </si>
  <si>
    <t>MFIII PE SoftGels Advanced Formula 30v/hộp</t>
  </si>
  <si>
    <t>Mibiti Nu-White ( kem làm hồng nhũ hoa)</t>
  </si>
  <si>
    <t>MICELLAR CLEANSING MILK (Sữa rửa mặt - 250 ml/ tuýp)</t>
  </si>
  <si>
    <t>MICELLAR CLEANSING MILK (Sữa rửa mặt - 400 ml/ tuýp)</t>
  </si>
  <si>
    <t>MICELLAR CLEANSING WATER -Dung dịch làm sạch dạng nước (200 ml/chai)</t>
  </si>
  <si>
    <t>Moisture Lip Balm SPF10 (Son dưỡng)</t>
  </si>
  <si>
    <t>Multi Vitamin (200V/hộp)</t>
  </si>
  <si>
    <t>Muối tẩy Hikato - 450 gam</t>
  </si>
  <si>
    <t>NaNo LuXe MD 20ml</t>
  </si>
  <si>
    <t>Neoretin gel cream SPF 50</t>
  </si>
  <si>
    <t>Neoretin serum booster Fluid 30ml</t>
  </si>
  <si>
    <t>Neostrata Pigment Controller - 50ml</t>
  </si>
  <si>
    <t>Neostrata spot treatment Gel 15G</t>
  </si>
  <si>
    <t>Neostrata ultra brig hten. cleanse 100ml (SRM neotra)</t>
  </si>
  <si>
    <t>Neotone - 30ml</t>
  </si>
  <si>
    <t>Neotra Iluminatingserum - 30ml</t>
  </si>
  <si>
    <t>Neotra Pigmentcontroller - 30ml</t>
  </si>
  <si>
    <t>New Light Ampoule-intensive illuminating concentrate (tinh chất làm trắng da tăng cường) 15ml/chai</t>
  </si>
  <si>
    <t>Newtridium antihair lass spampo(dầu gội) (250ml/chai)</t>
  </si>
  <si>
    <t>Newtridiun antihair lass lotion(dầu dưỡng) (250ml/chai)</t>
  </si>
  <si>
    <t>Nizoral (Dầu gội 100ml )</t>
  </si>
  <si>
    <t>Nizoral (Dầu gội 50ml )</t>
  </si>
  <si>
    <t>Nước hoa hồng ES -500ml</t>
  </si>
  <si>
    <t>Nước súc miệng KIN 250ml</t>
  </si>
  <si>
    <t>O’beskin ngày (120ml )</t>
  </si>
  <si>
    <t>Optiskin (100 cái/hộp)</t>
  </si>
  <si>
    <t>Orlistat (Orlitax) 120mg (60V/H)</t>
  </si>
  <si>
    <t>Ormedic Balancing Facial Cleanser (177ml/h) (SRM cân bằng da)</t>
  </si>
  <si>
    <t>ORMEDIC Balancing Gel Masque-59ml-(Mặt Nạ Mát Dịu, Giảm Nhạy Cảm, Kích Ứng Tức Thì)</t>
  </si>
  <si>
    <t>Ormedic balancing lip enhancement 7gam ( Dưỡng môi image)</t>
  </si>
  <si>
    <t>Ormedic Sheer Pink Lip Enhance Complex - (Son dưỡng môi cho ánh hồng nhẹ chiết xuất từ thiên nhiên.)</t>
  </si>
  <si>
    <t>Oxygen serum chai 30ml</t>
  </si>
  <si>
    <t>PLUMPING HYALU-MASK - Mặt nạ thêm ẩm (200ml/hộp)</t>
  </si>
  <si>
    <t>PLUMPING HYALU-MASK (Mặt nạ thêm ẩm căng mọng da) (75 ml/hộp)"</t>
  </si>
  <si>
    <t>PREPARATORY EXFOLIATING LOTION - Dưỡng đệm trước trị liệu peel vi tảo (300ml/hộp)</t>
  </si>
  <si>
    <t>PREVENTION+ Daily Hydrating Moisturizer SPF30 -91g (Kem Chống Nắng Dành Cho Da Khô)</t>
  </si>
  <si>
    <t>PREVENTION+ Daily Matte Moisturizer SPF32 (91g)</t>
  </si>
  <si>
    <t>Q10 Energizer</t>
  </si>
  <si>
    <t>Quần gen bụng - mông - đùi size M</t>
  </si>
  <si>
    <t>Quần gen bụng-mông- đùi size L</t>
  </si>
  <si>
    <t>Quần gen bụng-mông- đùi size S</t>
  </si>
  <si>
    <t>Quần gen cả chân size XL</t>
  </si>
  <si>
    <t>Quần gen đùi size L</t>
  </si>
  <si>
    <t>Quần gen đùi size M</t>
  </si>
  <si>
    <t>Quần gen đùi size S</t>
  </si>
  <si>
    <t>Quần gen đùi size XL</t>
  </si>
  <si>
    <t>Quần gen Thái nửa chân size M</t>
  </si>
  <si>
    <t>Quần gen Thái nửa chân size XL</t>
  </si>
  <si>
    <t>REBALANCING SERUM - Huyết thanh . (15ml/lọ)</t>
  </si>
  <si>
    <t>REGENERATING EXFOLIATING TONIC - Nước cân bằng tái tạo da AHA 5% (200 ml/hộp)</t>
  </si>
  <si>
    <t>REGENERATING SERUM - RETINOL - Huyết thanh (15 ml/lọ)</t>
  </si>
  <si>
    <t>REVITALISING TONIC (Nước cân bằng da - 250 ml/chai)</t>
  </si>
  <si>
    <t>Sáp Chỉnh Nha (5 thanh nhỏ - 9gr/hộp)</t>
  </si>
  <si>
    <t>Scar -10 gam</t>
  </si>
  <si>
    <t>SEBUM-NORMALISING CREAM SPF 15 - Kem điều tiết dầu và bã nhờn ban ngày (40 ml/hộp)</t>
  </si>
  <si>
    <t>Sensi Kin 250</t>
  </si>
  <si>
    <t>Silicone Gel Sheeting (miếng dán HCN 3.6*15cm)</t>
  </si>
  <si>
    <t>Skin Capsule Clear + (Viên uống dành cho da mụn 60V/h)</t>
  </si>
  <si>
    <t>Skrzypo vita (Beauty 40 viên/h)</t>
  </si>
  <si>
    <t>Slimming hot gel 1kg (Kem massage bụng)</t>
  </si>
  <si>
    <t>Smas peptide silk mask(Mặt nạ HA) - Mặt nạ sau laser</t>
  </si>
  <si>
    <t>SOOTHING CREAM FOR COUPEROSE SPF15 -Kem làm dịu cho da giãn tĩnh mạch (50ml/hộp)</t>
  </si>
  <si>
    <t>SOS (tinh cất cấp cứu làn da, giảm kích ứng tức thì) (24ống*3ml/hộp)</t>
  </si>
  <si>
    <t>SRM Keracnyl - 200ml</t>
  </si>
  <si>
    <t>SRM Neostrata Clarifying Facial Cleanser 200 ml</t>
  </si>
  <si>
    <t>SRM yves rocher 125ml (Vàng)</t>
  </si>
  <si>
    <t>STOP RED AMPOULE - Tinh chất làm dịu và giảm đỏ tăng cường (15 ml/ chai)</t>
  </si>
  <si>
    <t>Sữa rửa mặt cân bằng da Ormedic Balancing Facial Cleanser (355ml/hộp)</t>
  </si>
  <si>
    <t>Super slim USA (60 viên/hộp)</t>
  </si>
  <si>
    <t>SUPER-MOISTURISING CREAM - Kem siêu dưỡng ẩm ( Body) (250ml/hộp)</t>
  </si>
  <si>
    <t>Tẩy da chết tái tạo da và cung cấp oxy OXYGENATING SCRUB (75 ml/hộp)</t>
  </si>
  <si>
    <t>Tẩy Trắng Ban Đêm Tại Nhà 22% (Hộp /5 Tuýp)</t>
  </si>
  <si>
    <t>Tẩy Trắng Tại Nhà 15% (1 hộp = 1 tuýp)</t>
  </si>
  <si>
    <t>Tẩy Trắng Tại Nhà 20%</t>
  </si>
  <si>
    <t>Tetracylin(1%/5g) (10 tuýp/lốc)</t>
  </si>
  <si>
    <t>The Max Contoun gel cream 50 ml</t>
  </si>
  <si>
    <t>The MAX stem cell eye crème 15ml/tuýp</t>
  </si>
  <si>
    <t>The Max stem Cell Facial cleanser (118ml/hộp)-SRM phục hồi và nuôi dưỡng da</t>
  </si>
  <si>
    <t>The MAX Stem Cell Serum (30ml)</t>
  </si>
  <si>
    <t>The Max Wrinkle Smoother 15 ml</t>
  </si>
  <si>
    <t>Time Out (tinh chất bảo vệ, tái tạo và thư dãn làn da) (3ống*3ml/hộp)</t>
  </si>
  <si>
    <t>TPCN Dehema (giảm sưng nề)</t>
  </si>
  <si>
    <t>TRILOGY - 3 STAGE ANTI-AGE TREATMENT**(Bộ tinh chất chống lão hóa 3 cấp độ) (3*10ml)"</t>
  </si>
  <si>
    <t>Túi chườm mắt</t>
  </si>
  <si>
    <t>Túi chườm tròn d10cm</t>
  </si>
  <si>
    <t>Ultimate lifting eye cream 15ml. 
2650 trong sét tbg</t>
  </si>
  <si>
    <t>Ultimate power elixir -30ml.
3199 trong sét tbg</t>
  </si>
  <si>
    <t>ULTRA GENTLE 24-HOUR NUTRICREAM -Kem tăng cường dưỡng chất 24h (50 ml/hộp)</t>
  </si>
  <si>
    <t>Ultra Repair serum - 60ml</t>
  </si>
  <si>
    <t>Ultrasun After Sun &amp; Post Laser - Dưỡng chất làm lạnh, làm dịu sau laser (75ml/tuýp)</t>
  </si>
  <si>
    <t>Urgo Algoplaque (miếng dán sẹo dãn 10x10)</t>
  </si>
  <si>
    <t>Urgo Somaderm-L 10x10cm</t>
  </si>
  <si>
    <t>Urgo strips</t>
  </si>
  <si>
    <t>Vasalin dưỡng môi</t>
  </si>
  <si>
    <t>Vật liệu Silicone Y tế bảo vệ vết sẹo Dermasof Silk dạng Serum (30ml/h)</t>
  </si>
  <si>
    <t>Viên trắng da White Ex II (270v/h)</t>
  </si>
  <si>
    <t>Viên uống trị nám</t>
  </si>
  <si>
    <t>Viên uống Vitamin C-Ca (300v/hộp)</t>
  </si>
  <si>
    <t>Vinatid</t>
  </si>
  <si>
    <t>Vital C Hydrating Antioxidant A C Serum (30ml/hộp) - Serum chống oxy hóa</t>
  </si>
  <si>
    <t>Vital C Hydrating Enzyme Masque 57gam (Mặt nạ)</t>
  </si>
  <si>
    <t>Vital C Hydrating Enzyme Masque professional 170gam (Mặt nạ)</t>
  </si>
  <si>
    <t>VITAL C Hydrating Facial Mist -68ml/hộp</t>
  </si>
  <si>
    <t>Vital C Hydrating Hand &amp; Body Lotion 170g/tuýp</t>
  </si>
  <si>
    <t>Vital C Hydrating Intense Moisturizer (50 ML)</t>
  </si>
  <si>
    <t>Vital C Hydrating Overnight Masque 57gam (Mặt nạ)</t>
  </si>
  <si>
    <t>VITAL C Hydrating Water Burst - New – 59ml (Serum Khóa nước cho da)</t>
  </si>
  <si>
    <t>Vital C serum 50ml</t>
  </si>
  <si>
    <t>Vitamin C điện di -60ml</t>
  </si>
  <si>
    <t>Whintim Intimate Lightening (100 ml/hộp) - Kem làm hồng nhũ hoa</t>
  </si>
  <si>
    <t>Xeragel (10g/tuýp)</t>
  </si>
  <si>
    <t>Xịt khoáng Avene 300ml</t>
  </si>
  <si>
    <t>Xịt khoáng Avene 50ml</t>
  </si>
  <si>
    <t>Yana Colagen - 474 ml</t>
  </si>
  <si>
    <t>Zin C ( 250 viên / lọ)</t>
  </si>
  <si>
    <t>MP000004</t>
  </si>
  <si>
    <t>MP000006</t>
  </si>
  <si>
    <t>MP000007</t>
  </si>
  <si>
    <t>MP000008</t>
  </si>
  <si>
    <t>MP000010</t>
  </si>
  <si>
    <t>MP000011</t>
  </si>
  <si>
    <t>MP000012</t>
  </si>
  <si>
    <t>MP000013</t>
  </si>
  <si>
    <t>MP000015</t>
  </si>
  <si>
    <t>MP000016</t>
  </si>
  <si>
    <t>MP000017</t>
  </si>
  <si>
    <t>MP000018</t>
  </si>
  <si>
    <t>HH000001</t>
  </si>
  <si>
    <t>HH000002</t>
  </si>
  <si>
    <t>HH000003</t>
  </si>
  <si>
    <t>HH000005</t>
  </si>
  <si>
    <t>HH000006</t>
  </si>
  <si>
    <t>HH000007</t>
  </si>
  <si>
    <t>MP000024</t>
  </si>
  <si>
    <t>MP000025</t>
  </si>
  <si>
    <t>MP000027</t>
  </si>
  <si>
    <t>TH000002</t>
  </si>
  <si>
    <t>MP000029</t>
  </si>
  <si>
    <t>MP000030</t>
  </si>
  <si>
    <t>VT000040</t>
  </si>
  <si>
    <t>VT000064</t>
  </si>
  <si>
    <t>HH000009</t>
  </si>
  <si>
    <t>VT000065</t>
  </si>
  <si>
    <t>MP000031</t>
  </si>
  <si>
    <t>MP000032</t>
  </si>
  <si>
    <t>TP000001</t>
  </si>
  <si>
    <t>TP000002</t>
  </si>
  <si>
    <t>TP000003</t>
  </si>
  <si>
    <t>MP000034</t>
  </si>
  <si>
    <t>MP000038</t>
  </si>
  <si>
    <t>MP000039</t>
  </si>
  <si>
    <t>MP000040</t>
  </si>
  <si>
    <t>TH000081</t>
  </si>
  <si>
    <t>VT000315</t>
  </si>
  <si>
    <t>MP000043</t>
  </si>
  <si>
    <t>MP000044</t>
  </si>
  <si>
    <t>MP000045</t>
  </si>
  <si>
    <t>TH000182</t>
  </si>
  <si>
    <t>MP000054</t>
  </si>
  <si>
    <t>MP000055</t>
  </si>
  <si>
    <t>MP000056</t>
  </si>
  <si>
    <t>MP000057</t>
  </si>
  <si>
    <t>MP000058</t>
  </si>
  <si>
    <t>MP000059</t>
  </si>
  <si>
    <t>TP000005</t>
  </si>
  <si>
    <t>MP000066</t>
  </si>
  <si>
    <t>MP000067</t>
  </si>
  <si>
    <t>MP000068</t>
  </si>
  <si>
    <t>MP000069</t>
  </si>
  <si>
    <t>MP000070</t>
  </si>
  <si>
    <t>MP000072</t>
  </si>
  <si>
    <t>TH000184</t>
  </si>
  <si>
    <t>TH000185</t>
  </si>
  <si>
    <t>HH000016</t>
  </si>
  <si>
    <t>HH000017</t>
  </si>
  <si>
    <t>HH000018</t>
  </si>
  <si>
    <t>HH000019</t>
  </si>
  <si>
    <t>HH000021</t>
  </si>
  <si>
    <t>HH000022</t>
  </si>
  <si>
    <t>HH000024</t>
  </si>
  <si>
    <t>HH000025</t>
  </si>
  <si>
    <t>HH000026</t>
  </si>
  <si>
    <t>HH000027</t>
  </si>
  <si>
    <t>MP000076</t>
  </si>
  <si>
    <t>MP000077</t>
  </si>
  <si>
    <t>MP000078</t>
  </si>
  <si>
    <t>MP000080</t>
  </si>
  <si>
    <t>MP000081</t>
  </si>
  <si>
    <t>MP000082</t>
  </si>
  <si>
    <t>MP000083</t>
  </si>
  <si>
    <t>MP000084</t>
  </si>
  <si>
    <t>MP000085</t>
  </si>
  <si>
    <t>MP000086</t>
  </si>
  <si>
    <t>MP000091</t>
  </si>
  <si>
    <t>TH000092</t>
  </si>
  <si>
    <t>TH000093</t>
  </si>
  <si>
    <t>MP000092</t>
  </si>
  <si>
    <t>TH000027</t>
  </si>
  <si>
    <t>VT000779</t>
  </si>
  <si>
    <t>VT000783</t>
  </si>
  <si>
    <t>HH000030</t>
  </si>
  <si>
    <t>HH000032</t>
  </si>
  <si>
    <t>HH000034</t>
  </si>
  <si>
    <t>HH000038</t>
  </si>
  <si>
    <t>MP000105</t>
  </si>
  <si>
    <t>TP000026</t>
  </si>
  <si>
    <t>TP000007</t>
  </si>
  <si>
    <t>MP000111</t>
  </si>
  <si>
    <t>MP000112</t>
  </si>
  <si>
    <t>MP000113</t>
  </si>
  <si>
    <t>VT000850</t>
  </si>
  <si>
    <t>HH000040</t>
  </si>
  <si>
    <t>HH000041</t>
  </si>
  <si>
    <t>HH000042</t>
  </si>
  <si>
    <t>MP000114</t>
  </si>
  <si>
    <t>MP000115</t>
  </si>
  <si>
    <t>MP000117</t>
  </si>
  <si>
    <t>MP000118</t>
  </si>
  <si>
    <t>MP000119</t>
  </si>
  <si>
    <t>MP000120</t>
  </si>
  <si>
    <t>MP000121</t>
  </si>
  <si>
    <t>MP000122</t>
  </si>
  <si>
    <t>MP000123</t>
  </si>
  <si>
    <t>VT000885</t>
  </si>
  <si>
    <t>VT000886</t>
  </si>
  <si>
    <t>MP000406</t>
  </si>
  <si>
    <t>MP000125</t>
  </si>
  <si>
    <t>TP000008</t>
  </si>
  <si>
    <t>MP000126</t>
  </si>
  <si>
    <t>MP000128</t>
  </si>
  <si>
    <t>MP000129</t>
  </si>
  <si>
    <t>MP000148</t>
  </si>
  <si>
    <t>MP000149</t>
  </si>
  <si>
    <t>MP000152</t>
  </si>
  <si>
    <t>MP000153</t>
  </si>
  <si>
    <t>MP000154</t>
  </si>
  <si>
    <t>MP000155</t>
  </si>
  <si>
    <t>MP000156</t>
  </si>
  <si>
    <t>MP000157</t>
  </si>
  <si>
    <t>MP000158</t>
  </si>
  <si>
    <t>MP000403</t>
  </si>
  <si>
    <t>MP000159</t>
  </si>
  <si>
    <t>MP000405</t>
  </si>
  <si>
    <t>MP000160</t>
  </si>
  <si>
    <t>MP000404</t>
  </si>
  <si>
    <t>MP000409</t>
  </si>
  <si>
    <t>MP000161</t>
  </si>
  <si>
    <t>MP000402</t>
  </si>
  <si>
    <t>MP000164</t>
  </si>
  <si>
    <t>MP000166</t>
  </si>
  <si>
    <t>TH000187</t>
  </si>
  <si>
    <t>TH000188</t>
  </si>
  <si>
    <t>MP000170</t>
  </si>
  <si>
    <t>MP000173</t>
  </si>
  <si>
    <t>MP000174</t>
  </si>
  <si>
    <t>MP000175</t>
  </si>
  <si>
    <t>MP000176</t>
  </si>
  <si>
    <t>MP000181</t>
  </si>
  <si>
    <t>VT000962</t>
  </si>
  <si>
    <t>VT001062</t>
  </si>
  <si>
    <t>MP000185</t>
  </si>
  <si>
    <t>TH000189</t>
  </si>
  <si>
    <t>VT001078</t>
  </si>
  <si>
    <t>TH000190</t>
  </si>
  <si>
    <t>MP000187</t>
  </si>
  <si>
    <t>MP000188</t>
  </si>
  <si>
    <t>MP000189</t>
  </si>
  <si>
    <t>MP000190</t>
  </si>
  <si>
    <t>MP000191</t>
  </si>
  <si>
    <t>MP000192</t>
  </si>
  <si>
    <t>MP000193</t>
  </si>
  <si>
    <t>MP000194</t>
  </si>
  <si>
    <t>MP000195</t>
  </si>
  <si>
    <t>MP000197</t>
  </si>
  <si>
    <t>MP000199</t>
  </si>
  <si>
    <t>MP000212</t>
  </si>
  <si>
    <t>MP000213</t>
  </si>
  <si>
    <t>MP000221</t>
  </si>
  <si>
    <t>VT001132</t>
  </si>
  <si>
    <t>VT001134</t>
  </si>
  <si>
    <t>HH000044</t>
  </si>
  <si>
    <t>HH000046</t>
  </si>
  <si>
    <t>HH000047</t>
  </si>
  <si>
    <t>MP000226</t>
  </si>
  <si>
    <t>TP000010</t>
  </si>
  <si>
    <t>MP000228</t>
  </si>
  <si>
    <t>MP000229</t>
  </si>
  <si>
    <t>MP000230</t>
  </si>
  <si>
    <t>MP000231</t>
  </si>
  <si>
    <t>MP000232</t>
  </si>
  <si>
    <t>TP000012</t>
  </si>
  <si>
    <t>HH000048</t>
  </si>
  <si>
    <t>MP000236</t>
  </si>
  <si>
    <t>MP000238</t>
  </si>
  <si>
    <t>MP000239</t>
  </si>
  <si>
    <t>MP000240</t>
  </si>
  <si>
    <t>MP000241</t>
  </si>
  <si>
    <t>MP000242</t>
  </si>
  <si>
    <t>MP000244</t>
  </si>
  <si>
    <t>MP000245</t>
  </si>
  <si>
    <t>MP000246</t>
  </si>
  <si>
    <t>MP000248</t>
  </si>
  <si>
    <t>MP000250</t>
  </si>
  <si>
    <t>MP000251</t>
  </si>
  <si>
    <t>TH000064</t>
  </si>
  <si>
    <t>TH000063</t>
  </si>
  <si>
    <t>MP000255</t>
  </si>
  <si>
    <t>HH000049</t>
  </si>
  <si>
    <t>MP000261</t>
  </si>
  <si>
    <t>VT001673</t>
  </si>
  <si>
    <t>TH000241</t>
  </si>
  <si>
    <t>MP000263</t>
  </si>
  <si>
    <t>MP000265</t>
  </si>
  <si>
    <t>MP000266</t>
  </si>
  <si>
    <t>MP000267</t>
  </si>
  <si>
    <t>MP000268</t>
  </si>
  <si>
    <t>MP000274</t>
  </si>
  <si>
    <t>MP000275</t>
  </si>
  <si>
    <t>MP000276</t>
  </si>
  <si>
    <t>MP000278</t>
  </si>
  <si>
    <t>MP000279</t>
  </si>
  <si>
    <t>MP000283</t>
  </si>
  <si>
    <t>HH000050</t>
  </si>
  <si>
    <t>HH000051</t>
  </si>
  <si>
    <t>HH000052</t>
  </si>
  <si>
    <t>HH000054</t>
  </si>
  <si>
    <t>HH000055</t>
  </si>
  <si>
    <t>HH000056</t>
  </si>
  <si>
    <t>HH000057</t>
  </si>
  <si>
    <t>HH000058</t>
  </si>
  <si>
    <t>HH000060</t>
  </si>
  <si>
    <t>HH000061</t>
  </si>
  <si>
    <t>MP000285</t>
  </si>
  <si>
    <t>MP000290</t>
  </si>
  <si>
    <t>MP000291</t>
  </si>
  <si>
    <t>MP000297</t>
  </si>
  <si>
    <t>VT001751</t>
  </si>
  <si>
    <t>MP000314</t>
  </si>
  <si>
    <t>MP000315</t>
  </si>
  <si>
    <t>HH000066</t>
  </si>
  <si>
    <t>HH000067</t>
  </si>
  <si>
    <t>TP000024</t>
  </si>
  <si>
    <t>TP000015</t>
  </si>
  <si>
    <t>VT001767</t>
  </si>
  <si>
    <t>MP000319</t>
  </si>
  <si>
    <t>MP000322</t>
  </si>
  <si>
    <t>MP000324</t>
  </si>
  <si>
    <t>MP000329</t>
  </si>
  <si>
    <t>MP000330</t>
  </si>
  <si>
    <t>MP000333</t>
  </si>
  <si>
    <t>MP000335</t>
  </si>
  <si>
    <t>MP000336</t>
  </si>
  <si>
    <t>TP000016</t>
  </si>
  <si>
    <t>MP000339</t>
  </si>
  <si>
    <t>MP000343</t>
  </si>
  <si>
    <t>HH000068</t>
  </si>
  <si>
    <t>VT001803</t>
  </si>
  <si>
    <t>VT001804</t>
  </si>
  <si>
    <t>TH000111</t>
  </si>
  <si>
    <t>MP000355</t>
  </si>
  <si>
    <t>MP000356</t>
  </si>
  <si>
    <t>MP000357</t>
  </si>
  <si>
    <t>MP000359</t>
  </si>
  <si>
    <t>MP000360</t>
  </si>
  <si>
    <t>MP000361</t>
  </si>
  <si>
    <t>TP000017</t>
  </si>
  <si>
    <t>MP000365</t>
  </si>
  <si>
    <t>HH000069</t>
  </si>
  <si>
    <t>HH000070</t>
  </si>
  <si>
    <t>MP000368</t>
  </si>
  <si>
    <t>MP000369</t>
  </si>
  <si>
    <t>MP000370</t>
  </si>
  <si>
    <t>MP000371</t>
  </si>
  <si>
    <t>MP000374</t>
  </si>
  <si>
    <t>HH000071</t>
  </si>
  <si>
    <t>HH000072</t>
  </si>
  <si>
    <t>VT001919</t>
  </si>
  <si>
    <t>MP000375</t>
  </si>
  <si>
    <t>HH000073</t>
  </si>
  <si>
    <t>TP000018</t>
  </si>
  <si>
    <t>TP000019</t>
  </si>
  <si>
    <t>TP000020</t>
  </si>
  <si>
    <t>VT001927</t>
  </si>
  <si>
    <t>MP000377</t>
  </si>
  <si>
    <t>MP000378</t>
  </si>
  <si>
    <t>MP000379</t>
  </si>
  <si>
    <t>MP000408</t>
  </si>
  <si>
    <t>MP000380</t>
  </si>
  <si>
    <t>MP000381</t>
  </si>
  <si>
    <t>MP000382</t>
  </si>
  <si>
    <t>MP000383</t>
  </si>
  <si>
    <t>MP000384</t>
  </si>
  <si>
    <t>MP000386</t>
  </si>
  <si>
    <t>MP000388</t>
  </si>
  <si>
    <t>HH000074</t>
  </si>
  <si>
    <t>MP000391</t>
  </si>
  <si>
    <t>MP000392</t>
  </si>
  <si>
    <t>TP000021</t>
  </si>
  <si>
    <t>TP000023</t>
  </si>
  <si>
    <t>Hộp</t>
  </si>
  <si>
    <t>ml</t>
  </si>
  <si>
    <t>Hộp 250 ml</t>
  </si>
  <si>
    <t>gam</t>
  </si>
  <si>
    <t>Ống</t>
  </si>
  <si>
    <t>Miếng</t>
  </si>
  <si>
    <t>Cái</t>
  </si>
  <si>
    <t>Hộp 480 ml</t>
  </si>
  <si>
    <t>Viên</t>
  </si>
  <si>
    <t>Tuýp</t>
  </si>
  <si>
    <t>Lọ</t>
  </si>
  <si>
    <t>Hộp 50 ml</t>
  </si>
  <si>
    <t>m</t>
  </si>
  <si>
    <t>Chai</t>
  </si>
  <si>
    <t>Hộp 400 ml</t>
  </si>
  <si>
    <t>Tuýp 15g</t>
  </si>
  <si>
    <t>Chiếc</t>
  </si>
  <si>
    <t>Hộp 125 ml</t>
  </si>
  <si>
    <t>Lọ 110 ml</t>
  </si>
  <si>
    <t>Lọ 150 ml</t>
  </si>
  <si>
    <t>Lọ 60 ml</t>
  </si>
  <si>
    <t>Hũ</t>
  </si>
  <si>
    <t>Hộp 120 ml</t>
  </si>
  <si>
    <t>Tuýp 30 ml</t>
  </si>
  <si>
    <t>Lọ 200 ml</t>
  </si>
  <si>
    <t>Chai 75 ml</t>
  </si>
  <si>
    <t>Cặp</t>
  </si>
  <si>
    <t>Tuýp 450g</t>
  </si>
  <si>
    <t>Hộp 15g</t>
  </si>
  <si>
    <t>Lọ 100 ml</t>
  </si>
  <si>
    <t>Hộp 75 ml</t>
  </si>
  <si>
    <t>Hộp 200 ml</t>
  </si>
  <si>
    <t>Tuýp 125 ml</t>
  </si>
  <si>
    <t>Ống 15 ml</t>
  </si>
  <si>
    <t>Hộp 118 ml</t>
  </si>
  <si>
    <t>Hộp 15 ml</t>
  </si>
  <si>
    <t>Hộp 30 ml</t>
  </si>
  <si>
    <t>Lọ 474 ml</t>
  </si>
  <si>
    <t>Sản phẩm</t>
  </si>
  <si>
    <t>SẢN PHẨM</t>
  </si>
  <si>
    <t>PHẪU THUẬT TẠO HÌNH NHA CHU</t>
  </si>
  <si>
    <t>Mã Dịch vụ</t>
  </si>
  <si>
    <t>extensive_source_classification</t>
  </si>
  <si>
    <t>source_extend</t>
  </si>
  <si>
    <t>source</t>
  </si>
  <si>
    <t>type_data_partner</t>
  </si>
  <si>
    <t>payment _type</t>
  </si>
  <si>
    <t>default_code</t>
  </si>
  <si>
    <t>MKT_Banner</t>
  </si>
  <si>
    <t>MKT_Coccoc</t>
  </si>
  <si>
    <t>MKT_Facebook</t>
  </si>
  <si>
    <t>MKT_Facebook_Lead</t>
  </si>
  <si>
    <t>MKT_GoogleDisplay</t>
  </si>
  <si>
    <t>MKT_Hotline</t>
  </si>
  <si>
    <t>MKT_Web/Seo</t>
  </si>
  <si>
    <t>MKT_TikTok/Viber/livechat</t>
  </si>
  <si>
    <t>MKT_Youtube</t>
  </si>
  <si>
    <t>MKT_Zalo</t>
  </si>
  <si>
    <t>MKT_Voucher/Event/Trade</t>
  </si>
  <si>
    <t>MKT_Hợp tác doanh nghiệp</t>
  </si>
  <si>
    <t>Seeding_Social</t>
  </si>
  <si>
    <t>MKT_KH thành công quay lại</t>
  </si>
  <si>
    <t>CN_Voucher/Event/Trade</t>
  </si>
  <si>
    <t>CN_Hợp tác doanh nghiệp</t>
  </si>
  <si>
    <t>CN_KH thành công quay lại</t>
  </si>
  <si>
    <t>Vãng lai_Nhận diện thương hiệu</t>
  </si>
  <si>
    <t>CTV_Bên ngoài (Sale&amp;MKT)</t>
  </si>
  <si>
    <t>CTV_Bên ngoài (Chi nhánh)</t>
  </si>
  <si>
    <t>CTV_Nội bộ_Bác sĩ</t>
  </si>
  <si>
    <t>CTV_Nội bộ_CBNV</t>
  </si>
  <si>
    <t>CTV_Khách hàng hợp tác</t>
  </si>
  <si>
    <t>Data_Mua ngoài</t>
  </si>
  <si>
    <t>Data_Khai thác chéo thương hiệu</t>
  </si>
  <si>
    <t>CBNV Tập đoàn SCI</t>
  </si>
  <si>
    <t>Người nhà CBNV</t>
  </si>
  <si>
    <t>CBNV_Bạn bè/họ hàng/người thân</t>
  </si>
  <si>
    <t>Khách đối ngoại</t>
  </si>
  <si>
    <t>KH giới thiệu KH</t>
  </si>
  <si>
    <t>Thuê phòng mổ_Thương hiệu Tập đoàn</t>
  </si>
  <si>
    <t>Thuê phòng mổ_Bên ngoài</t>
  </si>
  <si>
    <t>Thuê phòng mổ_Bác sĩ nội bộ</t>
  </si>
  <si>
    <t>Source</t>
  </si>
  <si>
    <t>Mở rộng_Dịch vụ trong Phòng/Bộ phận</t>
  </si>
  <si>
    <t>Mở rộng_Dịch vụ ngoài Phòng/Bộ phận</t>
  </si>
  <si>
    <t>Extensive Source Classification</t>
  </si>
  <si>
    <t>San pham</t>
  </si>
  <si>
    <t>paid_vnd</t>
  </si>
  <si>
    <t>BÁO CÁO DOANH SỐ THÁNG</t>
  </si>
  <si>
    <t>Ngày</t>
  </si>
  <si>
    <t>Thứ trong tuần</t>
  </si>
  <si>
    <t>Trám răng</t>
  </si>
  <si>
    <t>Nhổ răng</t>
  </si>
  <si>
    <t>Nội nha</t>
  </si>
  <si>
    <t>Phục hình</t>
  </si>
  <si>
    <t>LT Phục hình</t>
  </si>
  <si>
    <t>Tẩy trắng</t>
  </si>
  <si>
    <t>Chỉnh nha</t>
  </si>
  <si>
    <t>Implant</t>
  </si>
  <si>
    <t>LT Implant</t>
  </si>
  <si>
    <t>Dịch vụ khác</t>
  </si>
  <si>
    <t>Nha chu</t>
  </si>
  <si>
    <t>LT Chỉnh nha</t>
  </si>
  <si>
    <t>Đính kim cương</t>
  </si>
  <si>
    <t>Hình ảnh</t>
  </si>
  <si>
    <t>Mã khách hàng</t>
  </si>
  <si>
    <t>code_customer</t>
  </si>
  <si>
    <t>Tổng Doanh số</t>
  </si>
  <si>
    <r>
      <t xml:space="preserve">Tổng tiền ban đầu </t>
    </r>
    <r>
      <rPr>
        <b/>
        <i/>
        <sz val="11"/>
        <color theme="0"/>
        <rFont val="Calibri"/>
        <family val="2"/>
        <scheme val="minor"/>
      </rPr>
      <t>(nghìn đồng)</t>
    </r>
  </si>
  <si>
    <r>
      <t xml:space="preserve">Tổng tiền đã trả 
</t>
    </r>
    <r>
      <rPr>
        <b/>
        <i/>
        <sz val="11"/>
        <color theme="0"/>
        <rFont val="Calibri"/>
        <family val="2"/>
        <scheme val="minor"/>
      </rPr>
      <t>(nghìn đồng)</t>
    </r>
  </si>
  <si>
    <r>
      <t xml:space="preserve">Số tiền phải thu còn lại </t>
    </r>
    <r>
      <rPr>
        <b/>
        <i/>
        <sz val="11"/>
        <color theme="0"/>
        <rFont val="Calibri"/>
        <family val="2"/>
        <scheme val="minor"/>
      </rPr>
      <t>(nghìn đồng)</t>
    </r>
  </si>
  <si>
    <r>
      <t xml:space="preserve">Tiền thu 
</t>
    </r>
    <r>
      <rPr>
        <b/>
        <i/>
        <sz val="11"/>
        <color theme="0"/>
        <rFont val="Calibri"/>
        <family val="2"/>
        <scheme val="minor"/>
      </rPr>
      <t>(nghìn đồng)</t>
    </r>
  </si>
  <si>
    <r>
      <t xml:space="preserve">Phân bổ Doanh số 
</t>
    </r>
    <r>
      <rPr>
        <b/>
        <i/>
        <sz val="11"/>
        <color theme="0"/>
        <rFont val="Calibri"/>
        <family val="2"/>
        <scheme val="minor"/>
      </rPr>
      <t>(nghìn đồng)</t>
    </r>
  </si>
  <si>
    <t>Phòng ban tạo Booking</t>
  </si>
  <si>
    <t>CBNV</t>
  </si>
  <si>
    <t>Vãng lai</t>
  </si>
  <si>
    <t>CTV</t>
  </si>
  <si>
    <t>Bán Sản phẩm</t>
  </si>
  <si>
    <t>NOTE KH LÀM 2 DV TRỞ LÊN</t>
  </si>
  <si>
    <t>SỐ KH TRÊN 2 DV TRỞ LÊN</t>
  </si>
  <si>
    <t>KH đặt cọc tại Hội thảo</t>
  </si>
  <si>
    <t>Tổng KH tư vấn</t>
  </si>
  <si>
    <t>DOANH SỐ THEO NHÓM DỊCH VỤ</t>
  </si>
  <si>
    <t>Sales &amp; Marketing</t>
  </si>
  <si>
    <t>Số booking(cskh)_số khách đến_số khách thành công_booking hôm sau</t>
  </si>
  <si>
    <t>DOANH SỐ THEO NGUỒN KHÁCH HÀNG</t>
  </si>
  <si>
    <t>/ 2022</t>
  </si>
  <si>
    <t>Nhóm nguồn khác</t>
  </si>
  <si>
    <t xml:space="preserve">Từ ngày: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</si>
</sst>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rgb="FF006666"/>
      <name val="Calibri"/>
      <family val="2"/>
      <scheme val="minor"/>
    </font>
    <font>
      <b/>
      <sz val="20"/>
      <color rgb="FF006666"/>
      <name val="Calibri"/>
      <family val="2"/>
      <scheme val="minor"/>
    </font>
    <font>
      <b/>
      <sz val="16"/>
      <color rgb="FF006666"/>
      <name val="Calibri"/>
      <family val="2"/>
      <scheme val="minor"/>
    </font>
    <font>
      <b/>
      <i/>
      <sz val="12"/>
      <color rgb="FF006666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4"/>
      <color rgb="FF007777"/>
      <name val="Calibri"/>
      <family val="2"/>
      <scheme val="minor"/>
    </font>
    <font>
      <b/>
      <sz val="16"/>
      <color rgb="FF007777"/>
      <name val="Calibri"/>
      <family val="2"/>
      <scheme val="minor"/>
    </font>
    <font>
      <sz val="14"/>
      <color rgb="FF007777"/>
      <name val="Calibri"/>
      <family val="2"/>
      <scheme val="minor"/>
    </font>
    <font>
      <b/>
      <sz val="13"/>
      <color rgb="FFFF66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6600"/>
      <name val="Times New Roman"/>
      <family val="1"/>
    </font>
    <font>
      <b/>
      <sz val="11"/>
      <color rgb="FF0066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3" fontId="1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3" fontId="12" fillId="4" borderId="0" xfId="0" applyNumberFormat="1" applyFont="1" applyFill="1" applyAlignment="1">
      <alignment horizontal="left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164" fontId="0" fillId="0" borderId="0" xfId="1" applyFont="1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3" fontId="1" fillId="5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8" fillId="2" borderId="2" xfId="0" applyNumberFormat="1" applyFont="1" applyFill="1" applyBorder="1" applyAlignment="1">
      <alignment vertical="center"/>
    </xf>
    <xf numFmtId="3" fontId="18" fillId="2" borderId="3" xfId="0" applyNumberFormat="1" applyFont="1" applyFill="1" applyBorder="1" applyAlignment="1">
      <alignment vertical="center"/>
    </xf>
    <xf numFmtId="3" fontId="21" fillId="2" borderId="3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3" fontId="19" fillId="2" borderId="1" xfId="0" applyNumberFormat="1" applyFont="1" applyFill="1" applyBorder="1" applyAlignment="1">
      <alignment horizontal="center" vertical="center"/>
    </xf>
    <xf numFmtId="3" fontId="19" fillId="2" borderId="1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quotePrefix="1" applyNumberFormat="1" applyFont="1" applyBorder="1" applyAlignment="1">
      <alignment horizontal="center" vertical="center"/>
    </xf>
    <xf numFmtId="14" fontId="18" fillId="0" borderId="1" xfId="0" quotePrefix="1" applyNumberFormat="1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3" fontId="19" fillId="6" borderId="1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3" fontId="18" fillId="7" borderId="1" xfId="0" applyNumberFormat="1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3" fontId="18" fillId="6" borderId="2" xfId="0" applyNumberFormat="1" applyFont="1" applyFill="1" applyBorder="1" applyAlignment="1">
      <alignment horizontal="center" vertical="center"/>
    </xf>
    <xf numFmtId="3" fontId="18" fillId="6" borderId="3" xfId="0" applyNumberFormat="1" applyFont="1" applyFill="1" applyBorder="1" applyAlignment="1">
      <alignment horizontal="center" vertical="center"/>
    </xf>
    <xf numFmtId="3" fontId="18" fillId="6" borderId="4" xfId="0" applyNumberFormat="1" applyFont="1" applyFill="1" applyBorder="1" applyAlignment="1">
      <alignment horizontal="center" vertical="center"/>
    </xf>
    <xf numFmtId="3" fontId="18" fillId="7" borderId="2" xfId="0" applyNumberFormat="1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18" fillId="7" borderId="4" xfId="0" applyFont="1" applyFill="1" applyBorder="1" applyAlignment="1">
      <alignment vertical="center"/>
    </xf>
    <xf numFmtId="3" fontId="21" fillId="6" borderId="3" xfId="0" applyNumberFormat="1" applyFont="1" applyFill="1" applyBorder="1" applyAlignment="1">
      <alignment horizontal="center" vertical="center"/>
    </xf>
    <xf numFmtId="3" fontId="20" fillId="0" borderId="0" xfId="0" applyNumberFormat="1" applyFont="1" applyAlignment="1">
      <alignment vertical="center"/>
    </xf>
    <xf numFmtId="3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9" fillId="0" borderId="0" xfId="0" applyNumberFormat="1" applyFont="1" applyAlignment="1">
      <alignment vertical="center"/>
    </xf>
    <xf numFmtId="3" fontId="23" fillId="0" borderId="1" xfId="0" applyNumberFormat="1" applyFont="1" applyBorder="1" applyAlignment="1">
      <alignment vertical="center"/>
    </xf>
    <xf numFmtId="3" fontId="25" fillId="0" borderId="1" xfId="0" applyNumberFormat="1" applyFont="1" applyBorder="1" applyAlignment="1">
      <alignment vertical="center"/>
    </xf>
    <xf numFmtId="3" fontId="26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3" fontId="23" fillId="2" borderId="1" xfId="0" applyNumberFormat="1" applyFont="1" applyFill="1" applyBorder="1" applyAlignment="1">
      <alignment horizontal="center" vertical="center"/>
    </xf>
    <xf numFmtId="3" fontId="23" fillId="6" borderId="1" xfId="0" applyNumberFormat="1" applyFont="1" applyFill="1" applyBorder="1" applyAlignment="1">
      <alignment horizontal="center" vertical="center" wrapText="1"/>
    </xf>
    <xf numFmtId="3" fontId="24" fillId="7" borderId="1" xfId="0" applyNumberFormat="1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34">
    <dxf>
      <numFmt numFmtId="3" formatCode="#,##0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9" tint="0.79998168889431442"/>
      </font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</dxf>
    <dxf>
      <font>
        <color rgb="FF009999"/>
      </font>
    </dxf>
    <dxf>
      <font>
        <color rgb="FFFF7C80"/>
      </font>
    </dxf>
    <dxf>
      <font>
        <color rgb="FF009999"/>
      </font>
    </dxf>
    <dxf>
      <font>
        <color rgb="FFFF7C80"/>
      </font>
    </dxf>
    <dxf>
      <font>
        <color rgb="FFCC6600"/>
      </font>
    </dxf>
    <dxf>
      <font>
        <color rgb="FF002060"/>
      </font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4" formatCode="#,##0.00"/>
    </dxf>
    <dxf>
      <numFmt numFmtId="0" formatCode="General"/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CCFFCC"/>
      <color rgb="FFFF6600"/>
      <color rgb="FFFF9933"/>
      <color rgb="FF007777"/>
      <color rgb="FFFF7C80"/>
      <color rgb="FF009999"/>
      <color rgb="FF006699"/>
      <color rgb="FF0066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EC7B8-21C3-4D60-9420-8949917C3FB5}" name="COMPANIES" displayName="COMPANIES" ref="S2:V26" totalsRowShown="0" headerRowDxfId="32">
  <autoFilter ref="S2:V26" xr:uid="{834FE85D-BE7A-418B-85CA-3746B74AF301}"/>
  <tableColumns count="4">
    <tableColumn id="1" xr3:uid="{FDB69ED9-2656-4C10-BD1D-425ECC7225B1}" name="No." dataDxfId="31"/>
    <tableColumn id="2" xr3:uid="{4870072C-BD0E-46A9-AC40-96861FF81598}" name="BRAND"/>
    <tableColumn id="3" xr3:uid="{39625FA9-CDC0-43F6-9161-628B42A7490C}" name="BR_ID"/>
    <tableColumn id="4" xr3:uid="{636F566C-BF9A-4A71-9247-6AC3EF9CF1E0}" name="BRANCH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4B759-3C46-48B7-B94E-1693CB359450}" name="PRICE_LIST" displayName="PRICE_LIST" ref="A2:M970" totalsRowShown="0" headerRowDxfId="30">
  <autoFilter ref="A2:M970" xr:uid="{BFC4B759-3C46-48B7-B94E-1693CB359450}"/>
  <tableColumns count="13">
    <tableColumn id="1" xr3:uid="{171EC83D-26FC-4BF6-84BD-1945B22B145C}" name="No." dataDxfId="29">
      <calculatedColumnFormula>no.</calculatedColumnFormula>
    </tableColumn>
    <tableColumn id="2" xr3:uid="{BDC33AB9-F958-433B-A20F-2026F22C29D7}" name="Product Name"/>
    <tableColumn id="3" xr3:uid="{9BCA8A51-C84D-4592-B8DE-F26BC775E2BC}" name="KPI Point" dataDxfId="28"/>
    <tableColumn id="4" xr3:uid="{6AF02F67-025F-44AC-9CBC-DD209C07F69A}" name="Price" dataCellStyle="Comma [0]"/>
    <tableColumn id="5" xr3:uid="{7EBF9074-FCFC-427C-B781-B3E05EF99829}" name="Product ID"/>
    <tableColumn id="6" xr3:uid="{71AA22E2-76A0-4CA0-9E92-F662AB3F42FF}" name="uom_id/name"/>
    <tableColumn id="7" xr3:uid="{F6E3D2A0-76E3-478A-B91D-8ECA973948FA}" name="Quantity" dataDxfId="27"/>
    <tableColumn id="8" xr3:uid="{79A9A60A-B69F-48F5-9D20-FEEE8903ECCB}" name="Level" dataDxfId="26"/>
    <tableColumn id="9" xr3:uid="{ACCA8675-B99F-4985-8336-8D1B74A50877}" name="Time (Minutes)" dataDxfId="25"/>
    <tableColumn id="10" xr3:uid="{28AA602D-4610-4D85-B7B3-A111EC3BC599}" name="Service Implementation"/>
    <tableColumn id="11" xr3:uid="{D866DEF0-062C-4662-AE05-53DF15F7234F}" name="Service Group"/>
    <tableColumn id="12" xr3:uid="{51691F63-EF14-4BB4-81A5-824921EDA248}" name="Brand"/>
    <tableColumn id="13" xr3:uid="{3C178BA7-FF42-4E39-9440-6117CDE99AC9}" name="Update Date" dataDxfId="2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0C81A3-9AAF-4FCF-9A3D-132DEEE0E973}" name="SERVICE_CAT" displayName="SERVICE_CAT" ref="O2:P74" totalsRowShown="0" headerRowDxfId="23">
  <autoFilter ref="O2:P74" xr:uid="{610C81A3-9AAF-4FCF-9A3D-132DEEE0E973}"/>
  <tableColumns count="2">
    <tableColumn id="1" xr3:uid="{E7A44C20-2845-428B-92D3-3589524783F2}" name="No." dataDxfId="22">
      <calculatedColumnFormula>no.</calculatedColumnFormula>
    </tableColumn>
    <tableColumn id="2" xr3:uid="{02B94DCE-1A27-4124-9C45-C02F467276F0}" name="Service Grou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0B83A4-229C-4882-82F2-70EA364E62DE}" name="SOURCES" displayName="SOURCES" ref="X2:Y36" totalsRowShown="0" headerRowDxfId="21">
  <autoFilter ref="X2:Y36" xr:uid="{D10B83A4-229C-4882-82F2-70EA364E62DE}"/>
  <tableColumns count="2">
    <tableColumn id="1" xr3:uid="{E19400D1-F7BD-480C-9282-E7E233808C08}" name="No." dataDxfId="20"/>
    <tableColumn id="2" xr3:uid="{AC67DDD3-F45C-4DCB-9FAE-EE5B6EFBDD99}" name="Sourc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5B07E2-3602-4C80-9225-2C0FC5638D5A}" name="EXTCLASS" displayName="EXTCLASS" ref="AA2:AB5" totalsRowShown="0">
  <autoFilter ref="AA2:AB5" xr:uid="{465B07E2-3602-4C80-9225-2C0FC5638D5A}"/>
  <tableColumns count="2">
    <tableColumn id="1" xr3:uid="{B19395C8-52EB-4D42-A3B3-61039F423B50}" name="No." dataDxfId="19"/>
    <tableColumn id="2" xr3:uid="{552434E0-03ED-4A36-8150-748A2EDA463C}" name="Extensive Source Classification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54D2C0-A1AB-44D1-AF85-E0B3B928F88C}" name="Table2" displayName="Table2" ref="A4:D40" totalsRowShown="0" headerRowDxfId="5" dataDxfId="4">
  <autoFilter ref="A4:D40" xr:uid="{1054D2C0-A1AB-44D1-AF85-E0B3B928F88C}"/>
  <tableColumns count="4">
    <tableColumn id="1" xr3:uid="{EC8232A7-D413-4EB9-91B4-637A5CA7A81A}" name="STT" dataDxfId="3"/>
    <tableColumn id="2" xr3:uid="{6F0BD440-A8C0-4F8F-815F-AF192147A594}" name="Mã Nhân viên" dataDxfId="2">
      <calculatedColumnFormula>IFERROR(INDEX('Doanh Thu Ban SP - DV'!B:B, MATCH(Table2[[#This Row],[STT]], 'Doanh Thu Ban SP - DV'!AF:AF, 0)), "")</calculatedColumnFormula>
    </tableColumn>
    <tableColumn id="3" xr3:uid="{BA19E2B3-EAF6-4FAB-B1FB-E80DD3F9F05F}" name="Tư vấn viên" dataDxfId="1">
      <calculatedColumnFormula>IFERROR(INDEX('Doanh Thu Ban SP - DV'!C:C, MATCH(Table2[[#This Row],[Mã Nhân viên]], 'Doanh Thu Ban SP - DV'!B:B, 0)), "")</calculatedColumnFormula>
    </tableColumn>
    <tableColumn id="4" xr3:uid="{D866603F-77DF-49F2-A54A-B3C2C69AE2C2}" name="Doanh số bán" dataDxfId="0">
      <calculatedColumnFormula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4ED9-BB23-456D-BC9F-8FA2E97F163C}">
  <sheetPr codeName="Sheet1"/>
  <dimension ref="A2:AB970"/>
  <sheetViews>
    <sheetView topLeftCell="N1" workbookViewId="0">
      <pane ySplit="2" topLeftCell="A6" activePane="bottomLeft" state="frozen"/>
      <selection activeCell="N1" sqref="N1"/>
      <selection pane="bottomLeft" activeCell="Y34" sqref="Y34"/>
    </sheetView>
  </sheetViews>
  <sheetFormatPr defaultRowHeight="15" x14ac:dyDescent="0.25"/>
  <cols>
    <col min="1" max="1" width="7.42578125" style="16" customWidth="1"/>
    <col min="2" max="2" width="56.7109375" customWidth="1"/>
    <col min="3" max="3" width="11.140625" style="34" customWidth="1"/>
    <col min="4" max="4" width="14.5703125" customWidth="1"/>
    <col min="5" max="5" width="17.28515625" customWidth="1"/>
    <col min="6" max="6" width="13.140625" customWidth="1"/>
    <col min="7" max="9" width="8.140625" style="16" customWidth="1"/>
    <col min="10" max="10" width="16.85546875" customWidth="1"/>
    <col min="11" max="11" width="27.28515625" customWidth="1"/>
    <col min="12" max="12" width="16.85546875" customWidth="1"/>
    <col min="13" max="13" width="14.28515625" customWidth="1"/>
    <col min="15" max="15" width="9.140625" style="16"/>
    <col min="16" max="16" width="40.85546875" customWidth="1"/>
    <col min="19" max="19" width="6.28515625" style="16" customWidth="1"/>
    <col min="20" max="20" width="12.85546875" customWidth="1"/>
    <col min="21" max="21" width="14.85546875" customWidth="1"/>
    <col min="22" max="22" width="40.5703125" customWidth="1"/>
    <col min="24" max="24" width="7.5703125" style="16" customWidth="1"/>
    <col min="25" max="25" width="38.140625" customWidth="1"/>
    <col min="27" max="27" width="7.5703125" style="16" customWidth="1"/>
    <col min="28" max="28" width="35.5703125" customWidth="1"/>
  </cols>
  <sheetData>
    <row r="2" spans="1:28" s="1" customFormat="1" ht="18.75" customHeight="1" x14ac:dyDescent="0.25">
      <c r="A2" s="2" t="s">
        <v>0</v>
      </c>
      <c r="B2" s="1" t="s">
        <v>4</v>
      </c>
      <c r="C2" s="33" t="s">
        <v>114</v>
      </c>
      <c r="D2" s="1" t="s">
        <v>115</v>
      </c>
      <c r="E2" s="1" t="s">
        <v>116</v>
      </c>
      <c r="F2" s="1" t="s">
        <v>117</v>
      </c>
      <c r="G2" s="2" t="s">
        <v>5</v>
      </c>
      <c r="H2" s="2" t="s">
        <v>118</v>
      </c>
      <c r="I2" s="38" t="s">
        <v>119</v>
      </c>
      <c r="J2" s="1" t="s">
        <v>2</v>
      </c>
      <c r="K2" s="1" t="s">
        <v>3</v>
      </c>
      <c r="L2" s="1" t="s">
        <v>120</v>
      </c>
      <c r="M2" s="1" t="s">
        <v>121</v>
      </c>
      <c r="O2" s="2" t="s">
        <v>0</v>
      </c>
      <c r="P2" s="1" t="s">
        <v>3</v>
      </c>
      <c r="S2" s="2" t="s">
        <v>0</v>
      </c>
      <c r="T2" s="1" t="s">
        <v>32</v>
      </c>
      <c r="U2" s="1" t="s">
        <v>81</v>
      </c>
      <c r="V2" s="1" t="s">
        <v>33</v>
      </c>
      <c r="X2" s="2" t="s">
        <v>0</v>
      </c>
      <c r="Y2" s="1" t="s">
        <v>2226</v>
      </c>
      <c r="AA2" s="2" t="s">
        <v>0</v>
      </c>
      <c r="AB2" s="1" t="s">
        <v>2229</v>
      </c>
    </row>
    <row r="3" spans="1:28" x14ac:dyDescent="0.25">
      <c r="A3" s="16">
        <v>116</v>
      </c>
      <c r="B3" t="s">
        <v>649</v>
      </c>
      <c r="C3" s="34">
        <v>20.583333333333332</v>
      </c>
      <c r="D3" s="35">
        <v>45000000</v>
      </c>
      <c r="E3" t="s">
        <v>239</v>
      </c>
      <c r="F3" t="s">
        <v>944</v>
      </c>
      <c r="G3" s="16">
        <v>1</v>
      </c>
      <c r="I3" s="16">
        <v>60</v>
      </c>
      <c r="J3" t="s">
        <v>25</v>
      </c>
      <c r="K3" t="s">
        <v>965</v>
      </c>
      <c r="L3" t="s">
        <v>1005</v>
      </c>
      <c r="M3" s="36"/>
      <c r="O3" s="16" t="str">
        <f ca="1">no.</f>
        <v/>
      </c>
      <c r="P3" t="s">
        <v>1566</v>
      </c>
      <c r="S3" s="16">
        <v>1</v>
      </c>
      <c r="T3" t="s">
        <v>34</v>
      </c>
      <c r="V3" t="s">
        <v>35</v>
      </c>
      <c r="X3" s="16">
        <v>1</v>
      </c>
      <c r="Y3" t="s">
        <v>2193</v>
      </c>
      <c r="AA3" s="16">
        <v>1</v>
      </c>
      <c r="AB3" t="s">
        <v>2227</v>
      </c>
    </row>
    <row r="4" spans="1:28" x14ac:dyDescent="0.25">
      <c r="A4" s="16">
        <v>190</v>
      </c>
      <c r="B4" t="s">
        <v>723</v>
      </c>
      <c r="C4" s="34">
        <v>0</v>
      </c>
      <c r="D4" s="35">
        <v>12000000</v>
      </c>
      <c r="E4" t="s">
        <v>313</v>
      </c>
      <c r="F4" t="s">
        <v>944</v>
      </c>
      <c r="G4" s="16">
        <v>1</v>
      </c>
      <c r="I4" s="16">
        <v>45</v>
      </c>
      <c r="J4" t="s">
        <v>23</v>
      </c>
      <c r="K4" t="s">
        <v>976</v>
      </c>
      <c r="L4" t="s">
        <v>1005</v>
      </c>
      <c r="M4" s="36"/>
      <c r="O4" s="16" t="str">
        <f ca="1">no.</f>
        <v/>
      </c>
      <c r="P4" t="s">
        <v>965</v>
      </c>
      <c r="S4" s="16">
        <v>2</v>
      </c>
      <c r="T4" t="s">
        <v>34</v>
      </c>
      <c r="U4" t="s">
        <v>72</v>
      </c>
      <c r="V4" t="s">
        <v>36</v>
      </c>
      <c r="X4" s="16">
        <v>2</v>
      </c>
      <c r="Y4" t="s">
        <v>2194</v>
      </c>
      <c r="AA4" s="16">
        <v>2</v>
      </c>
      <c r="AB4" t="s">
        <v>2228</v>
      </c>
    </row>
    <row r="5" spans="1:28" x14ac:dyDescent="0.25">
      <c r="A5" s="16">
        <v>191</v>
      </c>
      <c r="B5" t="s">
        <v>724</v>
      </c>
      <c r="C5" s="34">
        <v>0</v>
      </c>
      <c r="D5" s="35">
        <v>8000000</v>
      </c>
      <c r="E5" t="s">
        <v>314</v>
      </c>
      <c r="F5" t="s">
        <v>944</v>
      </c>
      <c r="G5" s="16">
        <v>1</v>
      </c>
      <c r="I5" s="16">
        <v>45</v>
      </c>
      <c r="J5" t="s">
        <v>23</v>
      </c>
      <c r="K5" t="s">
        <v>976</v>
      </c>
      <c r="L5" t="s">
        <v>1005</v>
      </c>
      <c r="M5" s="36"/>
      <c r="O5" s="16" t="str">
        <f ca="1">no.</f>
        <v/>
      </c>
      <c r="P5" t="s">
        <v>1548</v>
      </c>
      <c r="S5" s="16">
        <v>3</v>
      </c>
      <c r="T5" t="s">
        <v>34</v>
      </c>
      <c r="U5" t="s">
        <v>73</v>
      </c>
      <c r="V5" t="s">
        <v>37</v>
      </c>
      <c r="X5" s="16">
        <v>3</v>
      </c>
      <c r="Y5" t="s">
        <v>2195</v>
      </c>
      <c r="AA5" s="16">
        <v>3</v>
      </c>
      <c r="AB5" t="s">
        <v>29</v>
      </c>
    </row>
    <row r="6" spans="1:28" x14ac:dyDescent="0.25">
      <c r="A6" s="16">
        <v>192</v>
      </c>
      <c r="B6" t="s">
        <v>725</v>
      </c>
      <c r="C6" s="34">
        <v>0</v>
      </c>
      <c r="D6" s="35">
        <v>4500000</v>
      </c>
      <c r="E6" t="s">
        <v>315</v>
      </c>
      <c r="F6" t="s">
        <v>944</v>
      </c>
      <c r="G6" s="16">
        <v>1</v>
      </c>
      <c r="I6" s="16">
        <v>45</v>
      </c>
      <c r="J6" t="s">
        <v>23</v>
      </c>
      <c r="K6" t="s">
        <v>976</v>
      </c>
      <c r="L6" t="s">
        <v>1005</v>
      </c>
      <c r="M6" s="36"/>
      <c r="O6" s="16" t="str">
        <f ca="1">no.</f>
        <v/>
      </c>
      <c r="P6" t="s">
        <v>976</v>
      </c>
      <c r="S6" s="16">
        <v>4</v>
      </c>
      <c r="T6" t="s">
        <v>34</v>
      </c>
      <c r="V6" t="s">
        <v>38</v>
      </c>
      <c r="X6" s="16">
        <v>4</v>
      </c>
      <c r="Y6" t="s">
        <v>2196</v>
      </c>
    </row>
    <row r="7" spans="1:28" x14ac:dyDescent="0.25">
      <c r="A7" s="16">
        <v>193</v>
      </c>
      <c r="B7" t="s">
        <v>726</v>
      </c>
      <c r="C7" s="34">
        <v>0</v>
      </c>
      <c r="D7" s="35">
        <v>6000000</v>
      </c>
      <c r="E7" t="s">
        <v>316</v>
      </c>
      <c r="F7" t="s">
        <v>944</v>
      </c>
      <c r="G7" s="16">
        <v>1</v>
      </c>
      <c r="I7" s="16">
        <v>45</v>
      </c>
      <c r="J7" t="s">
        <v>23</v>
      </c>
      <c r="K7" t="s">
        <v>976</v>
      </c>
      <c r="L7" t="s">
        <v>1005</v>
      </c>
      <c r="M7" s="36"/>
      <c r="O7" s="16" t="str">
        <f ca="1">no.</f>
        <v/>
      </c>
      <c r="P7" t="s">
        <v>959</v>
      </c>
      <c r="S7" s="16">
        <v>5</v>
      </c>
      <c r="T7" t="s">
        <v>34</v>
      </c>
      <c r="U7" t="s">
        <v>74</v>
      </c>
      <c r="V7" t="s">
        <v>39</v>
      </c>
      <c r="X7" s="16">
        <v>5</v>
      </c>
      <c r="Y7" t="s">
        <v>2197</v>
      </c>
    </row>
    <row r="8" spans="1:28" x14ac:dyDescent="0.25">
      <c r="A8" s="16">
        <v>194</v>
      </c>
      <c r="B8" t="s">
        <v>727</v>
      </c>
      <c r="C8" s="34">
        <v>0</v>
      </c>
      <c r="D8" s="35">
        <v>4500000</v>
      </c>
      <c r="E8" t="s">
        <v>317</v>
      </c>
      <c r="F8" t="s">
        <v>944</v>
      </c>
      <c r="G8" s="16">
        <v>1</v>
      </c>
      <c r="I8" s="16">
        <v>40</v>
      </c>
      <c r="J8" t="s">
        <v>23</v>
      </c>
      <c r="K8" t="s">
        <v>976</v>
      </c>
      <c r="L8" t="s">
        <v>1005</v>
      </c>
      <c r="M8" s="36"/>
      <c r="O8" s="16" t="str">
        <f ca="1">no.</f>
        <v/>
      </c>
      <c r="P8" t="s">
        <v>972</v>
      </c>
      <c r="S8" s="16">
        <v>6</v>
      </c>
      <c r="T8" t="s">
        <v>34</v>
      </c>
      <c r="U8" t="s">
        <v>75</v>
      </c>
      <c r="V8" t="s">
        <v>40</v>
      </c>
      <c r="X8" s="16">
        <v>6</v>
      </c>
      <c r="Y8" t="s">
        <v>89</v>
      </c>
    </row>
    <row r="9" spans="1:28" x14ac:dyDescent="0.25">
      <c r="A9" s="16">
        <v>195</v>
      </c>
      <c r="B9" t="s">
        <v>728</v>
      </c>
      <c r="C9" s="34">
        <v>0</v>
      </c>
      <c r="D9" s="35">
        <v>4000000</v>
      </c>
      <c r="E9" t="s">
        <v>318</v>
      </c>
      <c r="F9" t="s">
        <v>944</v>
      </c>
      <c r="G9" s="16">
        <v>1</v>
      </c>
      <c r="I9" s="16">
        <v>40</v>
      </c>
      <c r="J9" t="s">
        <v>23</v>
      </c>
      <c r="K9" t="s">
        <v>976</v>
      </c>
      <c r="L9" t="s">
        <v>1005</v>
      </c>
      <c r="M9" s="36"/>
      <c r="O9" s="16" t="str">
        <f ca="1">no.</f>
        <v/>
      </c>
      <c r="P9" t="s">
        <v>957</v>
      </c>
      <c r="S9" s="16">
        <v>7</v>
      </c>
      <c r="T9" t="s">
        <v>34</v>
      </c>
      <c r="U9" t="s">
        <v>76</v>
      </c>
      <c r="V9" t="s">
        <v>41</v>
      </c>
      <c r="X9" s="16">
        <v>7</v>
      </c>
      <c r="Y9" t="s">
        <v>2198</v>
      </c>
    </row>
    <row r="10" spans="1:28" x14ac:dyDescent="0.25">
      <c r="A10" s="16">
        <v>196</v>
      </c>
      <c r="B10" t="s">
        <v>729</v>
      </c>
      <c r="C10" s="34">
        <v>0</v>
      </c>
      <c r="D10" s="35">
        <v>6000000</v>
      </c>
      <c r="E10" t="s">
        <v>319</v>
      </c>
      <c r="F10" t="s">
        <v>944</v>
      </c>
      <c r="G10" s="16">
        <v>1</v>
      </c>
      <c r="I10" s="16">
        <v>45</v>
      </c>
      <c r="J10" t="s">
        <v>23</v>
      </c>
      <c r="K10" t="s">
        <v>976</v>
      </c>
      <c r="L10" t="s">
        <v>1005</v>
      </c>
      <c r="M10" s="36"/>
      <c r="O10" s="16" t="str">
        <f ca="1">no.</f>
        <v/>
      </c>
      <c r="P10" t="s">
        <v>971</v>
      </c>
      <c r="S10" s="16">
        <v>8</v>
      </c>
      <c r="T10" t="s">
        <v>34</v>
      </c>
      <c r="U10" t="s">
        <v>77</v>
      </c>
      <c r="V10" t="s">
        <v>42</v>
      </c>
      <c r="X10" s="16">
        <v>8</v>
      </c>
      <c r="Y10" t="s">
        <v>2199</v>
      </c>
    </row>
    <row r="11" spans="1:28" x14ac:dyDescent="0.25">
      <c r="A11" s="16">
        <v>197</v>
      </c>
      <c r="B11" t="s">
        <v>730</v>
      </c>
      <c r="C11" s="34">
        <v>0</v>
      </c>
      <c r="D11" s="35">
        <v>12000000</v>
      </c>
      <c r="E11" t="s">
        <v>320</v>
      </c>
      <c r="F11" t="s">
        <v>948</v>
      </c>
      <c r="G11" s="16">
        <v>1</v>
      </c>
      <c r="I11" s="16">
        <v>45</v>
      </c>
      <c r="J11" t="s">
        <v>23</v>
      </c>
      <c r="K11" t="s">
        <v>976</v>
      </c>
      <c r="L11" t="s">
        <v>1005</v>
      </c>
      <c r="M11" s="36">
        <v>44635</v>
      </c>
      <c r="O11" s="16" t="str">
        <f ca="1">no.</f>
        <v/>
      </c>
      <c r="P11" t="s">
        <v>962</v>
      </c>
      <c r="S11" s="16">
        <v>9</v>
      </c>
      <c r="T11" t="s">
        <v>34</v>
      </c>
      <c r="U11" t="s">
        <v>78</v>
      </c>
      <c r="V11" t="s">
        <v>43</v>
      </c>
      <c r="X11" s="16">
        <v>9</v>
      </c>
      <c r="Y11" t="s">
        <v>2200</v>
      </c>
    </row>
    <row r="12" spans="1:28" x14ac:dyDescent="0.25">
      <c r="A12" s="16">
        <v>411</v>
      </c>
      <c r="B12" t="s">
        <v>942</v>
      </c>
      <c r="D12" s="35">
        <v>5000000</v>
      </c>
      <c r="E12" t="s">
        <v>531</v>
      </c>
      <c r="F12" t="s">
        <v>948</v>
      </c>
      <c r="G12" s="16">
        <v>1</v>
      </c>
      <c r="I12" s="16">
        <v>30</v>
      </c>
      <c r="J12" t="s">
        <v>23</v>
      </c>
      <c r="K12" t="s">
        <v>976</v>
      </c>
      <c r="L12" t="s">
        <v>1005</v>
      </c>
      <c r="M12" s="36">
        <v>44630</v>
      </c>
      <c r="O12" s="16" t="str">
        <f ca="1">no.</f>
        <v/>
      </c>
      <c r="P12" t="s">
        <v>995</v>
      </c>
      <c r="S12" s="16">
        <v>10</v>
      </c>
      <c r="T12" t="s">
        <v>34</v>
      </c>
      <c r="U12" t="s">
        <v>79</v>
      </c>
      <c r="V12" t="s">
        <v>44</v>
      </c>
      <c r="X12" s="16">
        <v>10</v>
      </c>
      <c r="Y12" t="s">
        <v>2201</v>
      </c>
    </row>
    <row r="13" spans="1:28" x14ac:dyDescent="0.25">
      <c r="A13" s="16">
        <v>50</v>
      </c>
      <c r="B13" t="s">
        <v>581</v>
      </c>
      <c r="C13" s="34">
        <v>26.833333333333332</v>
      </c>
      <c r="D13" s="35">
        <v>70000000</v>
      </c>
      <c r="E13" t="s">
        <v>171</v>
      </c>
      <c r="F13" t="s">
        <v>944</v>
      </c>
      <c r="G13" s="16">
        <v>1</v>
      </c>
      <c r="I13" s="16">
        <v>150</v>
      </c>
      <c r="J13" t="s">
        <v>25</v>
      </c>
      <c r="K13" t="s">
        <v>959</v>
      </c>
      <c r="L13" t="s">
        <v>1005</v>
      </c>
      <c r="M13" s="36"/>
      <c r="O13" s="16" t="str">
        <f ca="1">no.</f>
        <v/>
      </c>
      <c r="P13" t="s">
        <v>1004</v>
      </c>
      <c r="S13" s="16">
        <v>11</v>
      </c>
      <c r="T13" t="s">
        <v>80</v>
      </c>
      <c r="U13" t="s">
        <v>46</v>
      </c>
      <c r="V13" t="s">
        <v>45</v>
      </c>
      <c r="X13" s="16">
        <v>11</v>
      </c>
      <c r="Y13" t="s">
        <v>2202</v>
      </c>
    </row>
    <row r="14" spans="1:28" x14ac:dyDescent="0.25">
      <c r="A14" s="16">
        <v>51</v>
      </c>
      <c r="B14" t="s">
        <v>582</v>
      </c>
      <c r="C14" s="34">
        <v>38.833333333333329</v>
      </c>
      <c r="D14" s="35">
        <v>90000000</v>
      </c>
      <c r="E14" t="s">
        <v>172</v>
      </c>
      <c r="F14" t="s">
        <v>944</v>
      </c>
      <c r="G14" s="16">
        <v>1</v>
      </c>
      <c r="I14" s="16">
        <v>150</v>
      </c>
      <c r="J14" t="s">
        <v>25</v>
      </c>
      <c r="K14" t="s">
        <v>959</v>
      </c>
      <c r="L14" t="s">
        <v>1005</v>
      </c>
      <c r="M14" s="36"/>
      <c r="O14" s="16" t="str">
        <f ca="1">no.</f>
        <v/>
      </c>
      <c r="P14" t="s">
        <v>975</v>
      </c>
      <c r="S14" s="16">
        <v>12</v>
      </c>
      <c r="T14" t="s">
        <v>80</v>
      </c>
      <c r="U14" t="s">
        <v>60</v>
      </c>
      <c r="V14" t="s">
        <v>47</v>
      </c>
      <c r="X14" s="16">
        <v>12</v>
      </c>
      <c r="Y14" t="s">
        <v>2203</v>
      </c>
    </row>
    <row r="15" spans="1:28" x14ac:dyDescent="0.25">
      <c r="A15" s="16">
        <v>52</v>
      </c>
      <c r="B15" t="s">
        <v>583</v>
      </c>
      <c r="C15" s="34">
        <v>50</v>
      </c>
      <c r="D15" s="35">
        <v>120000000</v>
      </c>
      <c r="E15" t="s">
        <v>173</v>
      </c>
      <c r="F15" t="s">
        <v>944</v>
      </c>
      <c r="G15" s="16">
        <v>1</v>
      </c>
      <c r="I15" s="16">
        <v>150</v>
      </c>
      <c r="J15" t="s">
        <v>25</v>
      </c>
      <c r="K15" t="s">
        <v>959</v>
      </c>
      <c r="L15" t="s">
        <v>1005</v>
      </c>
      <c r="M15" s="36"/>
      <c r="O15" s="16" t="str">
        <f ca="1">no.</f>
        <v/>
      </c>
      <c r="P15" t="s">
        <v>1549</v>
      </c>
      <c r="S15" s="16">
        <v>13</v>
      </c>
      <c r="T15" t="s">
        <v>80</v>
      </c>
      <c r="U15" t="s">
        <v>61</v>
      </c>
      <c r="V15" t="s">
        <v>48</v>
      </c>
      <c r="X15" s="16">
        <v>13</v>
      </c>
      <c r="Y15" t="s">
        <v>2204</v>
      </c>
    </row>
    <row r="16" spans="1:28" x14ac:dyDescent="0.25">
      <c r="A16" s="16">
        <v>53</v>
      </c>
      <c r="B16" t="s">
        <v>584</v>
      </c>
      <c r="C16" s="34">
        <v>57.666666666666664</v>
      </c>
      <c r="D16" s="35">
        <v>140000000</v>
      </c>
      <c r="E16" t="s">
        <v>174</v>
      </c>
      <c r="F16" t="s">
        <v>944</v>
      </c>
      <c r="G16" s="16">
        <v>1</v>
      </c>
      <c r="I16" s="16">
        <v>120</v>
      </c>
      <c r="J16" t="s">
        <v>25</v>
      </c>
      <c r="K16" t="s">
        <v>959</v>
      </c>
      <c r="L16" t="s">
        <v>1005</v>
      </c>
      <c r="M16" s="36"/>
      <c r="O16" s="16" t="str">
        <f ca="1">no.</f>
        <v/>
      </c>
      <c r="P16" t="s">
        <v>1003</v>
      </c>
      <c r="S16" s="16">
        <v>14</v>
      </c>
      <c r="T16" t="s">
        <v>80</v>
      </c>
      <c r="U16" t="s">
        <v>62</v>
      </c>
      <c r="V16" t="s">
        <v>49</v>
      </c>
      <c r="X16" s="16">
        <v>14</v>
      </c>
      <c r="Y16" t="s">
        <v>2205</v>
      </c>
    </row>
    <row r="17" spans="1:25" x14ac:dyDescent="0.25">
      <c r="A17" s="16">
        <v>54</v>
      </c>
      <c r="B17" t="s">
        <v>585</v>
      </c>
      <c r="C17" s="34">
        <v>31.166666666666668</v>
      </c>
      <c r="D17" s="35">
        <v>70000000</v>
      </c>
      <c r="E17" t="s">
        <v>175</v>
      </c>
      <c r="F17" t="s">
        <v>944</v>
      </c>
      <c r="G17" s="16">
        <v>1</v>
      </c>
      <c r="I17" s="16">
        <v>90</v>
      </c>
      <c r="J17" t="s">
        <v>25</v>
      </c>
      <c r="K17" t="s">
        <v>959</v>
      </c>
      <c r="L17" t="s">
        <v>1005</v>
      </c>
      <c r="M17" s="36"/>
      <c r="O17" s="16" t="str">
        <f ca="1">no.</f>
        <v/>
      </c>
      <c r="P17" t="s">
        <v>1567</v>
      </c>
      <c r="S17" s="16">
        <v>15</v>
      </c>
      <c r="T17" t="s">
        <v>80</v>
      </c>
      <c r="V17" t="s">
        <v>50</v>
      </c>
      <c r="X17" s="16">
        <v>15</v>
      </c>
      <c r="Y17" t="s">
        <v>2206</v>
      </c>
    </row>
    <row r="18" spans="1:25" x14ac:dyDescent="0.25">
      <c r="A18" s="16">
        <v>55</v>
      </c>
      <c r="B18" t="s">
        <v>586</v>
      </c>
      <c r="C18" s="34">
        <v>20.75</v>
      </c>
      <c r="D18" s="35">
        <v>45000000</v>
      </c>
      <c r="E18" t="s">
        <v>176</v>
      </c>
      <c r="F18" t="s">
        <v>944</v>
      </c>
      <c r="G18" s="16">
        <v>1</v>
      </c>
      <c r="I18" s="16">
        <v>90</v>
      </c>
      <c r="J18" t="s">
        <v>25</v>
      </c>
      <c r="K18" t="s">
        <v>959</v>
      </c>
      <c r="L18" t="s">
        <v>1005</v>
      </c>
      <c r="M18" s="36"/>
      <c r="O18" s="16" t="str">
        <f ca="1">no.</f>
        <v/>
      </c>
      <c r="P18" t="s">
        <v>1561</v>
      </c>
      <c r="S18" s="16">
        <v>16</v>
      </c>
      <c r="T18" t="s">
        <v>80</v>
      </c>
      <c r="U18" t="s">
        <v>63</v>
      </c>
      <c r="V18" t="s">
        <v>51</v>
      </c>
      <c r="X18" s="16">
        <v>16</v>
      </c>
      <c r="Y18" t="s">
        <v>2207</v>
      </c>
    </row>
    <row r="19" spans="1:25" x14ac:dyDescent="0.25">
      <c r="A19" s="16">
        <v>56</v>
      </c>
      <c r="B19" t="s">
        <v>587</v>
      </c>
      <c r="C19" s="34">
        <v>7.8611111111111107</v>
      </c>
      <c r="D19" s="35">
        <v>15000000</v>
      </c>
      <c r="E19" t="s">
        <v>177</v>
      </c>
      <c r="F19" t="s">
        <v>944</v>
      </c>
      <c r="G19" s="16">
        <v>1</v>
      </c>
      <c r="I19" s="16">
        <v>90</v>
      </c>
      <c r="J19" t="s">
        <v>25</v>
      </c>
      <c r="K19" t="s">
        <v>959</v>
      </c>
      <c r="L19" t="s">
        <v>1005</v>
      </c>
      <c r="M19" s="36"/>
      <c r="O19" s="16" t="str">
        <f ca="1">no.</f>
        <v/>
      </c>
      <c r="P19" t="s">
        <v>1564</v>
      </c>
      <c r="S19" s="16">
        <v>17</v>
      </c>
      <c r="T19" t="s">
        <v>80</v>
      </c>
      <c r="U19" t="s">
        <v>64</v>
      </c>
      <c r="V19" t="s">
        <v>52</v>
      </c>
      <c r="X19" s="16">
        <v>17</v>
      </c>
      <c r="Y19" t="s">
        <v>2208</v>
      </c>
    </row>
    <row r="20" spans="1:25" x14ac:dyDescent="0.25">
      <c r="A20" s="16">
        <v>57</v>
      </c>
      <c r="B20" t="s">
        <v>588</v>
      </c>
      <c r="C20" s="34">
        <v>11.361111111111111</v>
      </c>
      <c r="D20" s="35">
        <v>25000000</v>
      </c>
      <c r="E20" t="s">
        <v>178</v>
      </c>
      <c r="F20" t="s">
        <v>944</v>
      </c>
      <c r="G20" s="16">
        <v>1</v>
      </c>
      <c r="I20" s="16">
        <v>180</v>
      </c>
      <c r="J20" t="s">
        <v>25</v>
      </c>
      <c r="K20" t="s">
        <v>959</v>
      </c>
      <c r="L20" t="s">
        <v>1005</v>
      </c>
      <c r="M20" s="36"/>
      <c r="O20" s="16" t="str">
        <f ca="1">no.</f>
        <v/>
      </c>
      <c r="P20" t="s">
        <v>988</v>
      </c>
      <c r="S20" s="16">
        <v>18</v>
      </c>
      <c r="T20" t="s">
        <v>80</v>
      </c>
      <c r="U20" t="s">
        <v>65</v>
      </c>
      <c r="V20" t="s">
        <v>53</v>
      </c>
      <c r="X20" s="16">
        <v>18</v>
      </c>
      <c r="Y20" t="s">
        <v>2209</v>
      </c>
    </row>
    <row r="21" spans="1:25" x14ac:dyDescent="0.25">
      <c r="A21" s="16">
        <v>58</v>
      </c>
      <c r="B21" t="s">
        <v>589</v>
      </c>
      <c r="C21" s="34">
        <v>31.166666666666668</v>
      </c>
      <c r="D21" s="35">
        <v>70000000</v>
      </c>
      <c r="E21" t="s">
        <v>179</v>
      </c>
      <c r="F21" t="s">
        <v>944</v>
      </c>
      <c r="G21" s="16">
        <v>1</v>
      </c>
      <c r="I21" s="16">
        <v>180</v>
      </c>
      <c r="J21" t="s">
        <v>25</v>
      </c>
      <c r="K21" t="s">
        <v>959</v>
      </c>
      <c r="L21" t="s">
        <v>1005</v>
      </c>
      <c r="M21" s="36"/>
      <c r="O21" s="16" t="str">
        <f ca="1">no.</f>
        <v/>
      </c>
      <c r="P21" t="s">
        <v>990</v>
      </c>
      <c r="S21" s="16">
        <v>19</v>
      </c>
      <c r="T21" t="s">
        <v>80</v>
      </c>
      <c r="U21" t="s">
        <v>66</v>
      </c>
      <c r="V21" t="s">
        <v>54</v>
      </c>
      <c r="X21" s="16">
        <v>19</v>
      </c>
      <c r="Y21" t="s">
        <v>2210</v>
      </c>
    </row>
    <row r="22" spans="1:25" x14ac:dyDescent="0.25">
      <c r="A22" s="16">
        <v>59</v>
      </c>
      <c r="B22" t="s">
        <v>590</v>
      </c>
      <c r="C22" s="34">
        <v>57</v>
      </c>
      <c r="D22" s="35">
        <v>120000000</v>
      </c>
      <c r="E22" t="s">
        <v>180</v>
      </c>
      <c r="F22" t="s">
        <v>944</v>
      </c>
      <c r="G22" s="16">
        <v>1</v>
      </c>
      <c r="I22" s="16">
        <v>210</v>
      </c>
      <c r="J22" t="s">
        <v>25</v>
      </c>
      <c r="K22" t="s">
        <v>959</v>
      </c>
      <c r="L22" t="s">
        <v>1005</v>
      </c>
      <c r="M22" s="36"/>
      <c r="O22" s="16" t="str">
        <f ca="1">no.</f>
        <v/>
      </c>
      <c r="P22" t="s">
        <v>984</v>
      </c>
      <c r="S22" s="16">
        <v>20</v>
      </c>
      <c r="T22" t="s">
        <v>80</v>
      </c>
      <c r="U22" t="s">
        <v>67</v>
      </c>
      <c r="V22" t="s">
        <v>55</v>
      </c>
      <c r="X22" s="16">
        <v>20</v>
      </c>
      <c r="Y22" t="s">
        <v>2211</v>
      </c>
    </row>
    <row r="23" spans="1:25" x14ac:dyDescent="0.25">
      <c r="A23" s="16">
        <v>60</v>
      </c>
      <c r="B23" t="s">
        <v>591</v>
      </c>
      <c r="C23" s="34">
        <v>57</v>
      </c>
      <c r="D23" s="35">
        <v>120000000</v>
      </c>
      <c r="E23" t="s">
        <v>181</v>
      </c>
      <c r="F23" t="s">
        <v>944</v>
      </c>
      <c r="G23" s="16">
        <v>1</v>
      </c>
      <c r="I23" s="16">
        <v>240</v>
      </c>
      <c r="J23" t="s">
        <v>25</v>
      </c>
      <c r="K23" t="s">
        <v>959</v>
      </c>
      <c r="L23" t="s">
        <v>1005</v>
      </c>
      <c r="M23" s="36"/>
      <c r="O23" s="16" t="str">
        <f ca="1">no.</f>
        <v/>
      </c>
      <c r="P23" t="s">
        <v>993</v>
      </c>
      <c r="S23" s="16">
        <v>21</v>
      </c>
      <c r="T23" t="s">
        <v>80</v>
      </c>
      <c r="U23" t="s">
        <v>68</v>
      </c>
      <c r="V23" t="s">
        <v>56</v>
      </c>
      <c r="X23" s="16">
        <v>21</v>
      </c>
      <c r="Y23" t="s">
        <v>2212</v>
      </c>
    </row>
    <row r="24" spans="1:25" x14ac:dyDescent="0.25">
      <c r="A24" s="16">
        <v>61</v>
      </c>
      <c r="B24" t="s">
        <v>592</v>
      </c>
      <c r="C24" s="34">
        <v>61.666666666666664</v>
      </c>
      <c r="D24" s="35">
        <v>150000000</v>
      </c>
      <c r="E24" t="s">
        <v>182</v>
      </c>
      <c r="F24" t="s">
        <v>944</v>
      </c>
      <c r="G24" s="16">
        <v>1</v>
      </c>
      <c r="I24" s="16">
        <v>240</v>
      </c>
      <c r="J24" t="s">
        <v>25</v>
      </c>
      <c r="K24" t="s">
        <v>959</v>
      </c>
      <c r="L24" t="s">
        <v>1005</v>
      </c>
      <c r="M24" s="36"/>
      <c r="O24" s="16" t="str">
        <f ca="1">no.</f>
        <v/>
      </c>
      <c r="P24" t="s">
        <v>1550</v>
      </c>
      <c r="S24" s="16">
        <v>22</v>
      </c>
      <c r="T24" t="s">
        <v>80</v>
      </c>
      <c r="U24" t="s">
        <v>69</v>
      </c>
      <c r="V24" t="s">
        <v>57</v>
      </c>
      <c r="X24" s="16">
        <v>22</v>
      </c>
      <c r="Y24" t="s">
        <v>2213</v>
      </c>
    </row>
    <row r="25" spans="1:25" x14ac:dyDescent="0.25">
      <c r="A25" s="16">
        <v>62</v>
      </c>
      <c r="B25" t="s">
        <v>593</v>
      </c>
      <c r="C25" s="34">
        <v>66.833333333333343</v>
      </c>
      <c r="D25" s="35">
        <v>150000000</v>
      </c>
      <c r="E25" t="s">
        <v>183</v>
      </c>
      <c r="F25" t="s">
        <v>944</v>
      </c>
      <c r="G25" s="16">
        <v>1</v>
      </c>
      <c r="I25" s="16">
        <v>240</v>
      </c>
      <c r="J25" t="s">
        <v>25</v>
      </c>
      <c r="K25" t="s">
        <v>959</v>
      </c>
      <c r="L25" t="s">
        <v>1005</v>
      </c>
      <c r="M25" s="36"/>
      <c r="O25" s="16" t="str">
        <f ca="1">no.</f>
        <v/>
      </c>
      <c r="P25" t="s">
        <v>1553</v>
      </c>
      <c r="S25" s="16">
        <v>23</v>
      </c>
      <c r="T25" t="s">
        <v>80</v>
      </c>
      <c r="U25" t="s">
        <v>70</v>
      </c>
      <c r="V25" t="s">
        <v>58</v>
      </c>
      <c r="X25" s="16">
        <v>23</v>
      </c>
      <c r="Y25" t="s">
        <v>2214</v>
      </c>
    </row>
    <row r="26" spans="1:25" x14ac:dyDescent="0.25">
      <c r="A26" s="16">
        <v>63</v>
      </c>
      <c r="B26" t="s">
        <v>594</v>
      </c>
      <c r="C26" s="34">
        <v>69.333333333333329</v>
      </c>
      <c r="D26" s="35">
        <v>180000000</v>
      </c>
      <c r="E26" t="s">
        <v>184</v>
      </c>
      <c r="F26" t="s">
        <v>944</v>
      </c>
      <c r="G26" s="16">
        <v>1</v>
      </c>
      <c r="I26" s="16">
        <v>120</v>
      </c>
      <c r="J26" t="s">
        <v>25</v>
      </c>
      <c r="K26" t="s">
        <v>959</v>
      </c>
      <c r="L26" t="s">
        <v>1005</v>
      </c>
      <c r="M26" s="36"/>
      <c r="O26" s="16" t="str">
        <f ca="1">no.</f>
        <v/>
      </c>
      <c r="P26" t="s">
        <v>998</v>
      </c>
      <c r="S26" s="16">
        <v>24</v>
      </c>
      <c r="T26" t="s">
        <v>80</v>
      </c>
      <c r="U26" t="s">
        <v>71</v>
      </c>
      <c r="V26" t="s">
        <v>59</v>
      </c>
      <c r="X26" s="16">
        <v>24</v>
      </c>
      <c r="Y26" t="s">
        <v>2215</v>
      </c>
    </row>
    <row r="27" spans="1:25" x14ac:dyDescent="0.25">
      <c r="A27" s="16">
        <v>64</v>
      </c>
      <c r="B27" t="s">
        <v>595</v>
      </c>
      <c r="C27" s="34">
        <v>26.833333333333332</v>
      </c>
      <c r="D27" s="35">
        <v>70000000</v>
      </c>
      <c r="E27" t="s">
        <v>185</v>
      </c>
      <c r="F27" t="s">
        <v>944</v>
      </c>
      <c r="G27" s="16">
        <v>1</v>
      </c>
      <c r="I27" s="16">
        <v>120</v>
      </c>
      <c r="J27" t="s">
        <v>25</v>
      </c>
      <c r="K27" t="s">
        <v>959</v>
      </c>
      <c r="L27" t="s">
        <v>1005</v>
      </c>
      <c r="M27" s="36"/>
      <c r="O27" s="16" t="str">
        <f ca="1">no.</f>
        <v/>
      </c>
      <c r="P27" t="s">
        <v>987</v>
      </c>
      <c r="X27" s="16">
        <v>25</v>
      </c>
      <c r="Y27" t="s">
        <v>2216</v>
      </c>
    </row>
    <row r="28" spans="1:25" x14ac:dyDescent="0.25">
      <c r="A28" s="16">
        <v>65</v>
      </c>
      <c r="B28" t="s">
        <v>596</v>
      </c>
      <c r="C28" s="34">
        <v>38.833333333333329</v>
      </c>
      <c r="D28" s="35">
        <v>90000000</v>
      </c>
      <c r="E28" t="s">
        <v>186</v>
      </c>
      <c r="F28" t="s">
        <v>944</v>
      </c>
      <c r="G28" s="16">
        <v>1</v>
      </c>
      <c r="I28" s="16">
        <v>120</v>
      </c>
      <c r="J28" t="s">
        <v>25</v>
      </c>
      <c r="K28" t="s">
        <v>959</v>
      </c>
      <c r="L28" t="s">
        <v>1005</v>
      </c>
      <c r="M28" s="36"/>
      <c r="O28" s="16" t="str">
        <f ca="1">no.</f>
        <v/>
      </c>
      <c r="P28" t="s">
        <v>986</v>
      </c>
      <c r="X28" s="16">
        <v>26</v>
      </c>
      <c r="Y28" t="s">
        <v>2217</v>
      </c>
    </row>
    <row r="29" spans="1:25" x14ac:dyDescent="0.25">
      <c r="A29" s="16">
        <v>66</v>
      </c>
      <c r="B29" t="s">
        <v>597</v>
      </c>
      <c r="C29" s="34">
        <v>12.916666666666668</v>
      </c>
      <c r="D29" s="35">
        <v>15000000</v>
      </c>
      <c r="E29" t="s">
        <v>187</v>
      </c>
      <c r="F29" t="s">
        <v>944</v>
      </c>
      <c r="G29" s="16">
        <v>1</v>
      </c>
      <c r="I29" s="16">
        <v>60</v>
      </c>
      <c r="J29" t="s">
        <v>25</v>
      </c>
      <c r="K29" t="s">
        <v>959</v>
      </c>
      <c r="L29" t="s">
        <v>1005</v>
      </c>
      <c r="M29" s="36"/>
      <c r="O29" s="16" t="str">
        <f ca="1">no.</f>
        <v/>
      </c>
      <c r="P29" t="s">
        <v>989</v>
      </c>
      <c r="X29" s="16">
        <v>27</v>
      </c>
      <c r="Y29" t="s">
        <v>2218</v>
      </c>
    </row>
    <row r="30" spans="1:25" x14ac:dyDescent="0.25">
      <c r="A30" s="16">
        <v>67</v>
      </c>
      <c r="B30" t="s">
        <v>598</v>
      </c>
      <c r="C30" s="34">
        <v>12.083333333333334</v>
      </c>
      <c r="D30" s="35">
        <v>25000000</v>
      </c>
      <c r="E30" t="s">
        <v>188</v>
      </c>
      <c r="F30" t="s">
        <v>944</v>
      </c>
      <c r="G30" s="16">
        <v>1</v>
      </c>
      <c r="I30" s="16">
        <v>40</v>
      </c>
      <c r="J30" t="s">
        <v>25</v>
      </c>
      <c r="K30" t="s">
        <v>959</v>
      </c>
      <c r="L30" t="s">
        <v>1005</v>
      </c>
      <c r="M30" s="36"/>
      <c r="O30" s="16" t="str">
        <f ca="1">no.</f>
        <v/>
      </c>
      <c r="P30" t="s">
        <v>985</v>
      </c>
      <c r="X30" s="16">
        <v>28</v>
      </c>
      <c r="Y30" t="s">
        <v>2219</v>
      </c>
    </row>
    <row r="31" spans="1:25" x14ac:dyDescent="0.25">
      <c r="A31" s="16">
        <v>68</v>
      </c>
      <c r="B31" t="s">
        <v>599</v>
      </c>
      <c r="C31" s="34">
        <v>6.0888888888888886</v>
      </c>
      <c r="D31" s="35">
        <v>12000000</v>
      </c>
      <c r="E31" t="s">
        <v>189</v>
      </c>
      <c r="F31" t="s">
        <v>944</v>
      </c>
      <c r="G31" s="16">
        <v>1</v>
      </c>
      <c r="I31" s="16">
        <v>20</v>
      </c>
      <c r="J31" t="s">
        <v>25</v>
      </c>
      <c r="K31" t="s">
        <v>959</v>
      </c>
      <c r="L31" t="s">
        <v>1005</v>
      </c>
      <c r="M31" s="36"/>
      <c r="O31" s="16" t="str">
        <f ca="1">no.</f>
        <v/>
      </c>
      <c r="P31" t="s">
        <v>991</v>
      </c>
      <c r="X31" s="16">
        <v>29</v>
      </c>
      <c r="Y31" t="s">
        <v>2220</v>
      </c>
    </row>
    <row r="32" spans="1:25" x14ac:dyDescent="0.25">
      <c r="A32" s="16">
        <v>69</v>
      </c>
      <c r="B32" t="s">
        <v>600</v>
      </c>
      <c r="C32" s="34">
        <v>3.1944444444444446</v>
      </c>
      <c r="D32" s="35">
        <v>5000000</v>
      </c>
      <c r="E32" t="s">
        <v>190</v>
      </c>
      <c r="F32" t="s">
        <v>944</v>
      </c>
      <c r="G32" s="16">
        <v>1</v>
      </c>
      <c r="I32" s="16">
        <v>40</v>
      </c>
      <c r="J32" t="s">
        <v>25</v>
      </c>
      <c r="K32" t="s">
        <v>959</v>
      </c>
      <c r="L32" t="s">
        <v>1005</v>
      </c>
      <c r="M32" s="36"/>
      <c r="O32" s="16" t="str">
        <f ca="1">no.</f>
        <v/>
      </c>
      <c r="P32" t="s">
        <v>1562</v>
      </c>
      <c r="X32" s="16">
        <v>30</v>
      </c>
      <c r="Y32" t="s">
        <v>2221</v>
      </c>
    </row>
    <row r="33" spans="1:25" x14ac:dyDescent="0.25">
      <c r="A33" s="16">
        <v>70</v>
      </c>
      <c r="B33" t="s">
        <v>601</v>
      </c>
      <c r="C33" s="34">
        <v>8.5833333333333339</v>
      </c>
      <c r="D33" s="35">
        <v>15000000</v>
      </c>
      <c r="E33" t="s">
        <v>191</v>
      </c>
      <c r="F33" t="s">
        <v>944</v>
      </c>
      <c r="G33" s="16">
        <v>1</v>
      </c>
      <c r="I33" s="16">
        <v>40</v>
      </c>
      <c r="J33" t="s">
        <v>25</v>
      </c>
      <c r="K33" t="s">
        <v>959</v>
      </c>
      <c r="L33" t="s">
        <v>1005</v>
      </c>
      <c r="M33" s="36"/>
      <c r="O33" s="16" t="str">
        <f ca="1">no.</f>
        <v/>
      </c>
      <c r="P33" t="s">
        <v>956</v>
      </c>
      <c r="X33" s="16">
        <v>31</v>
      </c>
      <c r="Y33" t="s">
        <v>2222</v>
      </c>
    </row>
    <row r="34" spans="1:25" x14ac:dyDescent="0.25">
      <c r="A34" s="16">
        <v>71</v>
      </c>
      <c r="B34" t="s">
        <v>602</v>
      </c>
      <c r="C34" s="34">
        <v>6.6</v>
      </c>
      <c r="D34" s="35">
        <v>8000000</v>
      </c>
      <c r="E34" t="s">
        <v>192</v>
      </c>
      <c r="F34" t="s">
        <v>944</v>
      </c>
      <c r="G34" s="16">
        <v>1</v>
      </c>
      <c r="I34" s="16">
        <v>0</v>
      </c>
      <c r="J34" t="s">
        <v>25</v>
      </c>
      <c r="K34" t="s">
        <v>959</v>
      </c>
      <c r="L34" t="s">
        <v>1005</v>
      </c>
      <c r="M34" s="36"/>
      <c r="O34" s="16" t="str">
        <f ca="1">no.</f>
        <v/>
      </c>
      <c r="P34" t="s">
        <v>1551</v>
      </c>
      <c r="X34" s="16">
        <v>32</v>
      </c>
      <c r="Y34" t="s">
        <v>2223</v>
      </c>
    </row>
    <row r="35" spans="1:25" x14ac:dyDescent="0.25">
      <c r="A35" s="16">
        <v>157</v>
      </c>
      <c r="B35" t="s">
        <v>690</v>
      </c>
      <c r="C35" s="34">
        <v>27.333333333333336</v>
      </c>
      <c r="D35" s="35">
        <v>35000000</v>
      </c>
      <c r="E35" t="s">
        <v>280</v>
      </c>
      <c r="F35" t="s">
        <v>944</v>
      </c>
      <c r="G35" s="16">
        <v>1</v>
      </c>
      <c r="I35" s="16">
        <v>150</v>
      </c>
      <c r="J35" t="s">
        <v>25</v>
      </c>
      <c r="K35" t="s">
        <v>972</v>
      </c>
      <c r="L35" t="s">
        <v>1005</v>
      </c>
      <c r="M35" s="36"/>
      <c r="O35" s="16" t="str">
        <f ca="1">no.</f>
        <v/>
      </c>
      <c r="P35" t="s">
        <v>1554</v>
      </c>
      <c r="X35" s="16">
        <v>33</v>
      </c>
      <c r="Y35" t="s">
        <v>2224</v>
      </c>
    </row>
    <row r="36" spans="1:25" x14ac:dyDescent="0.25">
      <c r="A36" s="16">
        <v>158</v>
      </c>
      <c r="B36" t="s">
        <v>691</v>
      </c>
      <c r="C36" s="34">
        <v>36</v>
      </c>
      <c r="D36" s="35">
        <v>35000000</v>
      </c>
      <c r="E36" t="s">
        <v>281</v>
      </c>
      <c r="F36" t="s">
        <v>944</v>
      </c>
      <c r="G36" s="16">
        <v>1</v>
      </c>
      <c r="I36" s="16">
        <v>120</v>
      </c>
      <c r="J36" t="s">
        <v>25</v>
      </c>
      <c r="K36" t="s">
        <v>972</v>
      </c>
      <c r="L36" t="s">
        <v>1005</v>
      </c>
      <c r="M36" s="36"/>
      <c r="O36" s="16" t="str">
        <f ca="1">no.</f>
        <v/>
      </c>
      <c r="P36" t="s">
        <v>966</v>
      </c>
      <c r="X36" s="16">
        <v>34</v>
      </c>
      <c r="Y36" t="s">
        <v>2225</v>
      </c>
    </row>
    <row r="37" spans="1:25" x14ac:dyDescent="0.25">
      <c r="A37" s="16">
        <v>159</v>
      </c>
      <c r="B37" t="s">
        <v>692</v>
      </c>
      <c r="C37" s="34">
        <v>34.833333333333336</v>
      </c>
      <c r="D37" s="35">
        <v>50000000</v>
      </c>
      <c r="E37" t="s">
        <v>282</v>
      </c>
      <c r="F37" t="s">
        <v>944</v>
      </c>
      <c r="G37" s="16">
        <v>1</v>
      </c>
      <c r="I37" s="16">
        <v>120</v>
      </c>
      <c r="J37" t="s">
        <v>25</v>
      </c>
      <c r="K37" t="s">
        <v>972</v>
      </c>
      <c r="L37" t="s">
        <v>1005</v>
      </c>
      <c r="M37" s="36"/>
      <c r="O37" s="16" t="str">
        <f ca="1">no.</f>
        <v/>
      </c>
      <c r="P37" t="s">
        <v>968</v>
      </c>
    </row>
    <row r="38" spans="1:25" x14ac:dyDescent="0.25">
      <c r="A38" s="16">
        <v>160</v>
      </c>
      <c r="B38" t="s">
        <v>693</v>
      </c>
      <c r="C38" s="34">
        <v>42.5</v>
      </c>
      <c r="D38" s="35">
        <v>50000000</v>
      </c>
      <c r="E38" t="s">
        <v>283</v>
      </c>
      <c r="F38" t="s">
        <v>944</v>
      </c>
      <c r="G38" s="16">
        <v>1</v>
      </c>
      <c r="I38" s="16">
        <v>120</v>
      </c>
      <c r="J38" t="s">
        <v>25</v>
      </c>
      <c r="K38" t="s">
        <v>972</v>
      </c>
      <c r="L38" t="s">
        <v>1005</v>
      </c>
      <c r="M38" s="36"/>
      <c r="O38" s="16" t="str">
        <f ca="1">no.</f>
        <v/>
      </c>
      <c r="P38" t="s">
        <v>1001</v>
      </c>
    </row>
    <row r="39" spans="1:25" x14ac:dyDescent="0.25">
      <c r="A39" s="16">
        <v>161</v>
      </c>
      <c r="B39" t="s">
        <v>694</v>
      </c>
      <c r="C39" s="34">
        <v>27.3</v>
      </c>
      <c r="D39" s="35">
        <v>50000000</v>
      </c>
      <c r="E39" t="s">
        <v>284</v>
      </c>
      <c r="F39" t="s">
        <v>944</v>
      </c>
      <c r="G39" s="16">
        <v>1</v>
      </c>
      <c r="I39" s="16">
        <v>120</v>
      </c>
      <c r="J39" t="s">
        <v>25</v>
      </c>
      <c r="K39" t="s">
        <v>972</v>
      </c>
      <c r="L39" t="s">
        <v>1005</v>
      </c>
      <c r="M39" s="36"/>
      <c r="O39" s="16" t="str">
        <f ca="1">no.</f>
        <v/>
      </c>
      <c r="P39" t="s">
        <v>1000</v>
      </c>
    </row>
    <row r="40" spans="1:25" x14ac:dyDescent="0.25">
      <c r="A40" s="16">
        <v>162</v>
      </c>
      <c r="B40" t="s">
        <v>695</v>
      </c>
      <c r="C40" s="34">
        <v>18.5</v>
      </c>
      <c r="D40" s="35">
        <v>60000000</v>
      </c>
      <c r="E40" t="s">
        <v>285</v>
      </c>
      <c r="F40" t="s">
        <v>944</v>
      </c>
      <c r="G40" s="16">
        <v>1</v>
      </c>
      <c r="I40" s="16">
        <v>120</v>
      </c>
      <c r="J40" t="s">
        <v>25</v>
      </c>
      <c r="K40" t="s">
        <v>972</v>
      </c>
      <c r="L40" t="s">
        <v>1005</v>
      </c>
      <c r="M40" s="36"/>
      <c r="O40" s="16" t="str">
        <f ca="1">no.</f>
        <v/>
      </c>
      <c r="P40" t="s">
        <v>981</v>
      </c>
    </row>
    <row r="41" spans="1:25" x14ac:dyDescent="0.25">
      <c r="A41" s="16">
        <v>163</v>
      </c>
      <c r="B41" t="s">
        <v>696</v>
      </c>
      <c r="C41" s="34">
        <v>0</v>
      </c>
      <c r="D41" s="35">
        <v>80000000</v>
      </c>
      <c r="E41" t="s">
        <v>286</v>
      </c>
      <c r="F41" t="s">
        <v>944</v>
      </c>
      <c r="G41" s="16">
        <v>1</v>
      </c>
      <c r="I41" s="16">
        <v>150</v>
      </c>
      <c r="J41" t="s">
        <v>25</v>
      </c>
      <c r="K41" t="s">
        <v>972</v>
      </c>
      <c r="L41" t="s">
        <v>1005</v>
      </c>
      <c r="M41" s="36"/>
      <c r="O41" s="16" t="str">
        <f ca="1">no.</f>
        <v/>
      </c>
      <c r="P41" t="s">
        <v>978</v>
      </c>
    </row>
    <row r="42" spans="1:25" x14ac:dyDescent="0.25">
      <c r="A42" s="16">
        <v>164</v>
      </c>
      <c r="B42" t="s">
        <v>697</v>
      </c>
      <c r="C42" s="34">
        <v>0</v>
      </c>
      <c r="D42" s="35">
        <v>80000000</v>
      </c>
      <c r="E42" t="s">
        <v>287</v>
      </c>
      <c r="F42" t="s">
        <v>944</v>
      </c>
      <c r="G42" s="16">
        <v>1</v>
      </c>
      <c r="I42" s="16">
        <v>150</v>
      </c>
      <c r="J42" t="s">
        <v>25</v>
      </c>
      <c r="K42" t="s">
        <v>972</v>
      </c>
      <c r="L42" t="s">
        <v>1005</v>
      </c>
      <c r="M42" s="36"/>
      <c r="O42" s="16" t="str">
        <f ca="1">no.</f>
        <v/>
      </c>
      <c r="P42" t="s">
        <v>963</v>
      </c>
    </row>
    <row r="43" spans="1:25" x14ac:dyDescent="0.25">
      <c r="A43" s="16">
        <v>165</v>
      </c>
      <c r="B43" t="s">
        <v>698</v>
      </c>
      <c r="C43" s="34">
        <v>0</v>
      </c>
      <c r="D43" s="35">
        <v>100000000</v>
      </c>
      <c r="E43" t="s">
        <v>288</v>
      </c>
      <c r="F43" t="s">
        <v>944</v>
      </c>
      <c r="G43" s="16">
        <v>1</v>
      </c>
      <c r="I43" s="16">
        <v>150</v>
      </c>
      <c r="J43" t="s">
        <v>25</v>
      </c>
      <c r="K43" t="s">
        <v>972</v>
      </c>
      <c r="L43" t="s">
        <v>1005</v>
      </c>
      <c r="M43" s="36"/>
      <c r="O43" s="16" t="str">
        <f ca="1">no.</f>
        <v/>
      </c>
      <c r="P43" t="s">
        <v>958</v>
      </c>
    </row>
    <row r="44" spans="1:25" x14ac:dyDescent="0.25">
      <c r="A44" s="16">
        <v>166</v>
      </c>
      <c r="B44" t="s">
        <v>699</v>
      </c>
      <c r="C44" s="34">
        <v>0</v>
      </c>
      <c r="D44" s="35">
        <v>60000000</v>
      </c>
      <c r="E44" t="s">
        <v>289</v>
      </c>
      <c r="F44" t="s">
        <v>944</v>
      </c>
      <c r="G44" s="16">
        <v>1</v>
      </c>
      <c r="I44" s="16">
        <v>45</v>
      </c>
      <c r="J44" t="s">
        <v>25</v>
      </c>
      <c r="K44" t="s">
        <v>972</v>
      </c>
      <c r="L44" t="s">
        <v>1005</v>
      </c>
      <c r="M44" s="36"/>
      <c r="O44" s="16" t="str">
        <f ca="1">no.</f>
        <v/>
      </c>
      <c r="P44" t="s">
        <v>964</v>
      </c>
    </row>
    <row r="45" spans="1:25" x14ac:dyDescent="0.25">
      <c r="A45" s="16">
        <v>167</v>
      </c>
      <c r="B45" t="s">
        <v>700</v>
      </c>
      <c r="C45" s="34">
        <v>0</v>
      </c>
      <c r="D45" s="35">
        <v>40000000</v>
      </c>
      <c r="E45" t="s">
        <v>290</v>
      </c>
      <c r="F45" t="s">
        <v>944</v>
      </c>
      <c r="G45" s="16">
        <v>1</v>
      </c>
      <c r="I45" s="16">
        <v>45</v>
      </c>
      <c r="J45" t="s">
        <v>25</v>
      </c>
      <c r="K45" t="s">
        <v>972</v>
      </c>
      <c r="L45" t="s">
        <v>1005</v>
      </c>
      <c r="M45" s="36"/>
      <c r="O45" s="16" t="str">
        <f ca="1">no.</f>
        <v/>
      </c>
      <c r="P45" t="s">
        <v>1552</v>
      </c>
    </row>
    <row r="46" spans="1:25" x14ac:dyDescent="0.25">
      <c r="A46" s="16">
        <v>11</v>
      </c>
      <c r="B46" t="s">
        <v>542</v>
      </c>
      <c r="C46" s="34">
        <v>3.7666666666666666</v>
      </c>
      <c r="D46" s="35">
        <v>6000000</v>
      </c>
      <c r="E46" t="s">
        <v>132</v>
      </c>
      <c r="F46" t="s">
        <v>944</v>
      </c>
      <c r="G46" s="16">
        <v>1</v>
      </c>
      <c r="I46" s="16">
        <v>30</v>
      </c>
      <c r="J46" t="s">
        <v>25</v>
      </c>
      <c r="K46" t="s">
        <v>957</v>
      </c>
      <c r="L46" t="s">
        <v>1005</v>
      </c>
      <c r="M46" s="36"/>
      <c r="O46" s="16" t="str">
        <f ca="1">no.</f>
        <v/>
      </c>
      <c r="P46" t="s">
        <v>1559</v>
      </c>
    </row>
    <row r="47" spans="1:25" x14ac:dyDescent="0.25">
      <c r="A47" s="16">
        <v>12</v>
      </c>
      <c r="B47" t="s">
        <v>543</v>
      </c>
      <c r="C47" s="34">
        <v>4.8166666666666664</v>
      </c>
      <c r="D47" s="35">
        <v>9000000</v>
      </c>
      <c r="E47" t="s">
        <v>133</v>
      </c>
      <c r="F47" t="s">
        <v>944</v>
      </c>
      <c r="G47" s="16">
        <v>1</v>
      </c>
      <c r="I47" s="16">
        <v>30</v>
      </c>
      <c r="J47" t="s">
        <v>25</v>
      </c>
      <c r="K47" t="s">
        <v>957</v>
      </c>
      <c r="L47" t="s">
        <v>1005</v>
      </c>
      <c r="M47" s="36"/>
      <c r="O47" s="16" t="str">
        <f ca="1">no.</f>
        <v/>
      </c>
      <c r="P47" t="s">
        <v>1563</v>
      </c>
    </row>
    <row r="48" spans="1:25" x14ac:dyDescent="0.25">
      <c r="A48" s="16">
        <v>13</v>
      </c>
      <c r="B48" t="s">
        <v>544</v>
      </c>
      <c r="C48" s="34">
        <v>4.3388888888888886</v>
      </c>
      <c r="D48" s="35">
        <v>7000000</v>
      </c>
      <c r="E48" t="s">
        <v>134</v>
      </c>
      <c r="F48" t="s">
        <v>943</v>
      </c>
      <c r="G48" s="16">
        <v>1</v>
      </c>
      <c r="I48" s="16">
        <v>60</v>
      </c>
      <c r="J48" t="s">
        <v>25</v>
      </c>
      <c r="K48" t="s">
        <v>957</v>
      </c>
      <c r="L48" t="s">
        <v>1005</v>
      </c>
      <c r="M48" s="36"/>
      <c r="O48" s="16" t="str">
        <f ca="1">no.</f>
        <v/>
      </c>
      <c r="P48" t="s">
        <v>967</v>
      </c>
    </row>
    <row r="49" spans="1:16" x14ac:dyDescent="0.25">
      <c r="A49" s="16">
        <v>14</v>
      </c>
      <c r="B49" t="s">
        <v>545</v>
      </c>
      <c r="C49" s="34">
        <v>5.0388888888888888</v>
      </c>
      <c r="D49" s="35">
        <v>9000000</v>
      </c>
      <c r="E49" t="s">
        <v>135</v>
      </c>
      <c r="F49" t="s">
        <v>943</v>
      </c>
      <c r="G49" s="16">
        <v>1</v>
      </c>
      <c r="I49" s="16">
        <v>60</v>
      </c>
      <c r="J49" t="s">
        <v>25</v>
      </c>
      <c r="K49" t="s">
        <v>957</v>
      </c>
      <c r="L49" t="s">
        <v>1005</v>
      </c>
      <c r="M49" s="36"/>
      <c r="O49" s="16" t="str">
        <f ca="1">no.</f>
        <v/>
      </c>
      <c r="P49" t="s">
        <v>961</v>
      </c>
    </row>
    <row r="50" spans="1:16" x14ac:dyDescent="0.25">
      <c r="A50" s="16">
        <v>15</v>
      </c>
      <c r="B50" t="s">
        <v>546</v>
      </c>
      <c r="C50" s="34">
        <v>3.8944444444444444</v>
      </c>
      <c r="D50" s="35">
        <v>7000000</v>
      </c>
      <c r="E50" t="s">
        <v>136</v>
      </c>
      <c r="F50" t="s">
        <v>943</v>
      </c>
      <c r="G50" s="16">
        <v>1</v>
      </c>
      <c r="I50" s="16">
        <v>30</v>
      </c>
      <c r="J50" t="s">
        <v>25</v>
      </c>
      <c r="K50" t="s">
        <v>957</v>
      </c>
      <c r="L50" t="s">
        <v>1005</v>
      </c>
      <c r="M50" s="36"/>
      <c r="O50" s="16" t="str">
        <f ca="1">no.</f>
        <v/>
      </c>
      <c r="P50" t="s">
        <v>2185</v>
      </c>
    </row>
    <row r="51" spans="1:16" x14ac:dyDescent="0.25">
      <c r="A51" s="16">
        <v>16</v>
      </c>
      <c r="B51" t="s">
        <v>547</v>
      </c>
      <c r="C51" s="34">
        <v>3.8944444444444444</v>
      </c>
      <c r="D51" s="35">
        <v>7000000</v>
      </c>
      <c r="E51" t="s">
        <v>137</v>
      </c>
      <c r="F51" t="s">
        <v>943</v>
      </c>
      <c r="G51" s="16">
        <v>1</v>
      </c>
      <c r="I51" s="16">
        <v>30</v>
      </c>
      <c r="J51" t="s">
        <v>25</v>
      </c>
      <c r="K51" t="s">
        <v>957</v>
      </c>
      <c r="L51" t="s">
        <v>1005</v>
      </c>
      <c r="M51" s="36"/>
      <c r="O51" s="16" t="str">
        <f ca="1">no.</f>
        <v/>
      </c>
      <c r="P51" t="s">
        <v>1560</v>
      </c>
    </row>
    <row r="52" spans="1:16" x14ac:dyDescent="0.25">
      <c r="A52" s="16">
        <v>17</v>
      </c>
      <c r="B52" t="s">
        <v>548</v>
      </c>
      <c r="C52" s="34">
        <v>4.1166666666666663</v>
      </c>
      <c r="D52" s="35">
        <v>7000000</v>
      </c>
      <c r="E52" t="s">
        <v>138</v>
      </c>
      <c r="F52" t="s">
        <v>943</v>
      </c>
      <c r="G52" s="16">
        <v>1</v>
      </c>
      <c r="I52" s="16">
        <v>40</v>
      </c>
      <c r="J52" t="s">
        <v>25</v>
      </c>
      <c r="K52" t="s">
        <v>957</v>
      </c>
      <c r="L52" t="s">
        <v>1005</v>
      </c>
      <c r="M52" s="36"/>
      <c r="O52" s="16" t="str">
        <f ca="1">no.</f>
        <v/>
      </c>
      <c r="P52" t="s">
        <v>1556</v>
      </c>
    </row>
    <row r="53" spans="1:16" x14ac:dyDescent="0.25">
      <c r="A53" s="16">
        <v>18</v>
      </c>
      <c r="B53" t="s">
        <v>549</v>
      </c>
      <c r="C53" s="34">
        <v>4.8166666666666664</v>
      </c>
      <c r="D53" s="35">
        <v>9000000</v>
      </c>
      <c r="E53" t="s">
        <v>139</v>
      </c>
      <c r="F53" t="s">
        <v>943</v>
      </c>
      <c r="G53" s="16">
        <v>1</v>
      </c>
      <c r="I53" s="16">
        <v>90</v>
      </c>
      <c r="J53" t="s">
        <v>25</v>
      </c>
      <c r="K53" t="s">
        <v>957</v>
      </c>
      <c r="L53" t="s">
        <v>1005</v>
      </c>
      <c r="M53" s="36"/>
      <c r="O53" s="16" t="str">
        <f ca="1">no.</f>
        <v/>
      </c>
      <c r="P53" t="s">
        <v>1558</v>
      </c>
    </row>
    <row r="54" spans="1:16" x14ac:dyDescent="0.25">
      <c r="A54" s="16">
        <v>19</v>
      </c>
      <c r="B54" t="s">
        <v>550</v>
      </c>
      <c r="C54" s="34">
        <v>5.9</v>
      </c>
      <c r="D54" s="35">
        <v>9000000</v>
      </c>
      <c r="E54" t="s">
        <v>140</v>
      </c>
      <c r="F54" t="s">
        <v>943</v>
      </c>
      <c r="G54" s="16">
        <v>1</v>
      </c>
      <c r="I54" s="16">
        <v>40</v>
      </c>
      <c r="J54" t="s">
        <v>25</v>
      </c>
      <c r="K54" t="s">
        <v>957</v>
      </c>
      <c r="L54" t="s">
        <v>1005</v>
      </c>
      <c r="M54" s="36"/>
      <c r="O54" s="16" t="str">
        <f ca="1">no.</f>
        <v/>
      </c>
      <c r="P54" t="s">
        <v>1557</v>
      </c>
    </row>
    <row r="55" spans="1:16" x14ac:dyDescent="0.25">
      <c r="A55" s="16">
        <v>20</v>
      </c>
      <c r="B55" t="s">
        <v>551</v>
      </c>
      <c r="C55" s="34">
        <v>6.5666666666666664</v>
      </c>
      <c r="D55" s="35">
        <v>12000000</v>
      </c>
      <c r="E55" t="s">
        <v>141</v>
      </c>
      <c r="F55" t="s">
        <v>943</v>
      </c>
      <c r="G55" s="16">
        <v>1</v>
      </c>
      <c r="I55" s="16">
        <v>90</v>
      </c>
      <c r="J55" t="s">
        <v>25</v>
      </c>
      <c r="K55" t="s">
        <v>957</v>
      </c>
      <c r="L55" t="s">
        <v>1005</v>
      </c>
      <c r="M55" s="36"/>
      <c r="O55" s="16" t="str">
        <f ca="1">no.</f>
        <v/>
      </c>
      <c r="P55" t="s">
        <v>996</v>
      </c>
    </row>
    <row r="56" spans="1:16" x14ac:dyDescent="0.25">
      <c r="A56" s="16">
        <v>21</v>
      </c>
      <c r="B56" t="s">
        <v>552</v>
      </c>
      <c r="C56" s="34">
        <v>6.5333333333333332</v>
      </c>
      <c r="D56" s="35">
        <v>12000000</v>
      </c>
      <c r="E56" t="s">
        <v>142</v>
      </c>
      <c r="F56" t="s">
        <v>943</v>
      </c>
      <c r="G56" s="16">
        <v>1</v>
      </c>
      <c r="I56" s="16">
        <v>90</v>
      </c>
      <c r="J56" t="s">
        <v>25</v>
      </c>
      <c r="K56" t="s">
        <v>957</v>
      </c>
      <c r="L56" t="s">
        <v>1005</v>
      </c>
      <c r="M56" s="36"/>
      <c r="O56" s="16" t="str">
        <f ca="1">no.</f>
        <v/>
      </c>
      <c r="P56" t="s">
        <v>2184</v>
      </c>
    </row>
    <row r="57" spans="1:16" x14ac:dyDescent="0.25">
      <c r="A57" s="16">
        <v>22</v>
      </c>
      <c r="B57" t="s">
        <v>553</v>
      </c>
      <c r="C57" s="34">
        <v>6.8</v>
      </c>
      <c r="D57" s="35">
        <v>12000000</v>
      </c>
      <c r="E57" t="s">
        <v>143</v>
      </c>
      <c r="F57" t="s">
        <v>943</v>
      </c>
      <c r="G57" s="16">
        <v>1</v>
      </c>
      <c r="I57" s="16">
        <v>90</v>
      </c>
      <c r="J57" t="s">
        <v>25</v>
      </c>
      <c r="K57" t="s">
        <v>957</v>
      </c>
      <c r="L57" t="s">
        <v>1005</v>
      </c>
      <c r="M57" s="36"/>
      <c r="O57" s="16" t="str">
        <f ca="1">no.</f>
        <v/>
      </c>
      <c r="P57" t="s">
        <v>973</v>
      </c>
    </row>
    <row r="58" spans="1:16" x14ac:dyDescent="0.25">
      <c r="A58" s="16">
        <v>23</v>
      </c>
      <c r="B58" t="s">
        <v>554</v>
      </c>
      <c r="C58" s="34">
        <v>9.8333333333333339</v>
      </c>
      <c r="D58" s="35">
        <v>20000000</v>
      </c>
      <c r="E58" t="s">
        <v>144</v>
      </c>
      <c r="F58" t="s">
        <v>943</v>
      </c>
      <c r="G58" s="16">
        <v>1</v>
      </c>
      <c r="I58" s="16">
        <v>90</v>
      </c>
      <c r="J58" t="s">
        <v>25</v>
      </c>
      <c r="K58" t="s">
        <v>957</v>
      </c>
      <c r="L58" t="s">
        <v>1005</v>
      </c>
      <c r="M58" s="36"/>
      <c r="O58" s="16" t="str">
        <f ca="1">no.</f>
        <v/>
      </c>
      <c r="P58" t="s">
        <v>1002</v>
      </c>
    </row>
    <row r="59" spans="1:16" x14ac:dyDescent="0.25">
      <c r="A59" s="16">
        <v>24</v>
      </c>
      <c r="B59" t="s">
        <v>555</v>
      </c>
      <c r="C59" s="34">
        <v>12.75</v>
      </c>
      <c r="D59" s="35">
        <v>25000000</v>
      </c>
      <c r="E59" t="s">
        <v>145</v>
      </c>
      <c r="F59" t="s">
        <v>943</v>
      </c>
      <c r="G59" s="16">
        <v>1</v>
      </c>
      <c r="I59" s="16">
        <v>120</v>
      </c>
      <c r="J59" t="s">
        <v>25</v>
      </c>
      <c r="K59" t="s">
        <v>957</v>
      </c>
      <c r="L59" t="s">
        <v>1005</v>
      </c>
      <c r="M59" s="36"/>
      <c r="O59" s="16" t="str">
        <f ca="1">no.</f>
        <v/>
      </c>
      <c r="P59" t="s">
        <v>983</v>
      </c>
    </row>
    <row r="60" spans="1:16" x14ac:dyDescent="0.25">
      <c r="A60" s="16">
        <v>25</v>
      </c>
      <c r="B60" t="s">
        <v>556</v>
      </c>
      <c r="C60" s="34">
        <v>2.3444444444444441</v>
      </c>
      <c r="D60" s="35">
        <v>9000000</v>
      </c>
      <c r="E60" t="s">
        <v>146</v>
      </c>
      <c r="F60" t="s">
        <v>943</v>
      </c>
      <c r="G60" s="16">
        <v>1</v>
      </c>
      <c r="I60" s="16">
        <v>30</v>
      </c>
      <c r="J60" t="s">
        <v>25</v>
      </c>
      <c r="K60" t="s">
        <v>957</v>
      </c>
      <c r="L60" t="s">
        <v>1005</v>
      </c>
      <c r="M60" s="36"/>
      <c r="O60" s="16" t="str">
        <f ca="1">no.</f>
        <v/>
      </c>
      <c r="P60" t="s">
        <v>994</v>
      </c>
    </row>
    <row r="61" spans="1:16" x14ac:dyDescent="0.25">
      <c r="A61" s="16">
        <v>26</v>
      </c>
      <c r="B61" t="s">
        <v>557</v>
      </c>
      <c r="C61" s="34">
        <v>2.5</v>
      </c>
      <c r="D61" s="35">
        <v>3000000</v>
      </c>
      <c r="E61" t="s">
        <v>147</v>
      </c>
      <c r="F61" t="s">
        <v>943</v>
      </c>
      <c r="G61" s="16">
        <v>1</v>
      </c>
      <c r="I61" s="16">
        <v>0</v>
      </c>
      <c r="J61" t="s">
        <v>25</v>
      </c>
      <c r="K61" t="s">
        <v>957</v>
      </c>
      <c r="L61" t="s">
        <v>1005</v>
      </c>
      <c r="M61" s="36"/>
      <c r="O61" s="16" t="str">
        <f ca="1">no.</f>
        <v/>
      </c>
      <c r="P61" t="s">
        <v>1555</v>
      </c>
    </row>
    <row r="62" spans="1:16" x14ac:dyDescent="0.25">
      <c r="A62" s="16">
        <v>155</v>
      </c>
      <c r="B62" t="s">
        <v>688</v>
      </c>
      <c r="C62" s="34">
        <v>23.166666666666668</v>
      </c>
      <c r="D62" s="35">
        <v>15000000</v>
      </c>
      <c r="E62" t="s">
        <v>278</v>
      </c>
      <c r="F62" t="s">
        <v>943</v>
      </c>
      <c r="G62" s="16">
        <v>1</v>
      </c>
      <c r="I62" s="16">
        <v>120</v>
      </c>
      <c r="J62" t="s">
        <v>25</v>
      </c>
      <c r="K62" t="s">
        <v>971</v>
      </c>
      <c r="L62" t="s">
        <v>1005</v>
      </c>
      <c r="M62" s="36"/>
      <c r="O62" s="16" t="str">
        <f ca="1">no.</f>
        <v/>
      </c>
      <c r="P62" t="s">
        <v>1565</v>
      </c>
    </row>
    <row r="63" spans="1:16" x14ac:dyDescent="0.25">
      <c r="A63" s="16">
        <v>156</v>
      </c>
      <c r="B63" t="s">
        <v>689</v>
      </c>
      <c r="C63" s="34">
        <v>23.166666666666668</v>
      </c>
      <c r="D63" s="35">
        <v>25000000</v>
      </c>
      <c r="E63" t="s">
        <v>279</v>
      </c>
      <c r="F63" t="s">
        <v>945</v>
      </c>
      <c r="G63" s="16">
        <v>1</v>
      </c>
      <c r="I63" s="16">
        <v>120</v>
      </c>
      <c r="J63" t="s">
        <v>25</v>
      </c>
      <c r="K63" t="s">
        <v>971</v>
      </c>
      <c r="L63" t="s">
        <v>1005</v>
      </c>
      <c r="M63" s="36"/>
      <c r="O63" s="16" t="str">
        <f ca="1">no.</f>
        <v/>
      </c>
      <c r="P63" t="s">
        <v>969</v>
      </c>
    </row>
    <row r="64" spans="1:16" x14ac:dyDescent="0.25">
      <c r="A64" s="16">
        <v>86</v>
      </c>
      <c r="B64" t="s">
        <v>617</v>
      </c>
      <c r="C64" s="34">
        <v>31.15</v>
      </c>
      <c r="D64" s="35">
        <v>60000000</v>
      </c>
      <c r="E64" t="s">
        <v>207</v>
      </c>
      <c r="F64" t="s">
        <v>944</v>
      </c>
      <c r="G64" s="16">
        <v>1</v>
      </c>
      <c r="I64" s="16">
        <v>180</v>
      </c>
      <c r="J64" t="s">
        <v>25</v>
      </c>
      <c r="K64" t="s">
        <v>962</v>
      </c>
      <c r="L64" t="s">
        <v>1005</v>
      </c>
      <c r="M64" s="36"/>
      <c r="O64" s="16" t="str">
        <f ca="1">no.</f>
        <v/>
      </c>
      <c r="P64" t="s">
        <v>960</v>
      </c>
    </row>
    <row r="65" spans="1:16" x14ac:dyDescent="0.25">
      <c r="A65" s="16">
        <v>87</v>
      </c>
      <c r="B65" t="s">
        <v>618</v>
      </c>
      <c r="C65" s="34">
        <v>54.25</v>
      </c>
      <c r="D65" s="35">
        <v>100000000</v>
      </c>
      <c r="E65" t="s">
        <v>208</v>
      </c>
      <c r="F65" t="s">
        <v>945</v>
      </c>
      <c r="G65" s="16">
        <v>1</v>
      </c>
      <c r="I65" s="16">
        <v>180</v>
      </c>
      <c r="J65" t="s">
        <v>25</v>
      </c>
      <c r="K65" t="s">
        <v>962</v>
      </c>
      <c r="L65" t="s">
        <v>1005</v>
      </c>
      <c r="M65" s="36"/>
      <c r="O65" s="16" t="str">
        <f ca="1">no.</f>
        <v/>
      </c>
      <c r="P65" t="s">
        <v>979</v>
      </c>
    </row>
    <row r="66" spans="1:16" x14ac:dyDescent="0.25">
      <c r="A66" s="16">
        <v>88</v>
      </c>
      <c r="B66" t="s">
        <v>619</v>
      </c>
      <c r="C66" s="34">
        <v>15.138888888888889</v>
      </c>
      <c r="D66" s="35">
        <v>35000000</v>
      </c>
      <c r="E66" t="s">
        <v>209</v>
      </c>
      <c r="F66" t="s">
        <v>944</v>
      </c>
      <c r="G66" s="16">
        <v>1</v>
      </c>
      <c r="I66" s="16">
        <v>120</v>
      </c>
      <c r="J66" t="s">
        <v>25</v>
      </c>
      <c r="K66" t="s">
        <v>962</v>
      </c>
      <c r="L66" t="s">
        <v>1005</v>
      </c>
      <c r="M66" s="36"/>
      <c r="O66" s="16" t="str">
        <f ca="1">no.</f>
        <v/>
      </c>
      <c r="P66" t="s">
        <v>977</v>
      </c>
    </row>
    <row r="67" spans="1:16" x14ac:dyDescent="0.25">
      <c r="A67" s="16">
        <v>89</v>
      </c>
      <c r="B67" t="s">
        <v>620</v>
      </c>
      <c r="C67" s="34">
        <v>15.138888888888889</v>
      </c>
      <c r="D67" s="35">
        <v>35000000</v>
      </c>
      <c r="E67" t="s">
        <v>210</v>
      </c>
      <c r="F67" t="s">
        <v>944</v>
      </c>
      <c r="G67" s="16">
        <v>1</v>
      </c>
      <c r="I67" s="16">
        <v>120</v>
      </c>
      <c r="J67" t="s">
        <v>25</v>
      </c>
      <c r="K67" t="s">
        <v>962</v>
      </c>
      <c r="L67" t="s">
        <v>1005</v>
      </c>
      <c r="M67" s="36"/>
      <c r="O67" s="16" t="str">
        <f ca="1">no.</f>
        <v/>
      </c>
      <c r="P67" t="s">
        <v>970</v>
      </c>
    </row>
    <row r="68" spans="1:16" x14ac:dyDescent="0.25">
      <c r="A68" s="16">
        <v>90</v>
      </c>
      <c r="B68" t="s">
        <v>621</v>
      </c>
      <c r="C68" s="34">
        <v>14.277777777777779</v>
      </c>
      <c r="D68" s="35">
        <v>30000000</v>
      </c>
      <c r="E68" t="s">
        <v>211</v>
      </c>
      <c r="F68" t="s">
        <v>944</v>
      </c>
      <c r="G68" s="16">
        <v>1</v>
      </c>
      <c r="I68" s="16">
        <v>120</v>
      </c>
      <c r="J68" t="s">
        <v>25</v>
      </c>
      <c r="K68" t="s">
        <v>962</v>
      </c>
      <c r="L68" t="s">
        <v>1005</v>
      </c>
      <c r="M68" s="36"/>
      <c r="O68" s="16" t="str">
        <f ca="1">no.</f>
        <v/>
      </c>
      <c r="P68" t="s">
        <v>980</v>
      </c>
    </row>
    <row r="69" spans="1:16" x14ac:dyDescent="0.25">
      <c r="A69" s="16">
        <v>308</v>
      </c>
      <c r="B69" t="s">
        <v>841</v>
      </c>
      <c r="C69" s="34">
        <v>0</v>
      </c>
      <c r="D69" s="35">
        <v>2000000</v>
      </c>
      <c r="E69" t="s">
        <v>431</v>
      </c>
      <c r="F69" t="s">
        <v>949</v>
      </c>
      <c r="G69" s="16">
        <v>3</v>
      </c>
      <c r="I69" s="16">
        <v>45</v>
      </c>
      <c r="J69" t="s">
        <v>23</v>
      </c>
      <c r="K69" t="s">
        <v>995</v>
      </c>
      <c r="L69" t="s">
        <v>1005</v>
      </c>
      <c r="M69" s="36"/>
      <c r="O69" s="16" t="str">
        <f ca="1">no.</f>
        <v/>
      </c>
      <c r="P69" t="s">
        <v>974</v>
      </c>
    </row>
    <row r="70" spans="1:16" x14ac:dyDescent="0.25">
      <c r="A70" s="16">
        <v>309</v>
      </c>
      <c r="B70" t="s">
        <v>842</v>
      </c>
      <c r="C70" s="34">
        <v>0</v>
      </c>
      <c r="D70" s="35">
        <v>3000000</v>
      </c>
      <c r="E70" t="s">
        <v>432</v>
      </c>
      <c r="F70" t="s">
        <v>949</v>
      </c>
      <c r="G70" s="16">
        <v>3</v>
      </c>
      <c r="I70" s="16">
        <v>45</v>
      </c>
      <c r="J70" t="s">
        <v>23</v>
      </c>
      <c r="K70" t="s">
        <v>995</v>
      </c>
      <c r="L70" t="s">
        <v>1005</v>
      </c>
      <c r="M70" s="36"/>
      <c r="O70" s="16" t="str">
        <f ca="1">no.</f>
        <v/>
      </c>
      <c r="P70" t="s">
        <v>982</v>
      </c>
    </row>
    <row r="71" spans="1:16" x14ac:dyDescent="0.25">
      <c r="A71" s="16">
        <v>310</v>
      </c>
      <c r="B71" t="s">
        <v>843</v>
      </c>
      <c r="C71" s="34">
        <v>0</v>
      </c>
      <c r="D71" s="35">
        <v>5000000</v>
      </c>
      <c r="E71" t="s">
        <v>433</v>
      </c>
      <c r="F71" t="s">
        <v>949</v>
      </c>
      <c r="G71" s="16">
        <v>5</v>
      </c>
      <c r="I71" s="16">
        <v>60</v>
      </c>
      <c r="J71" t="s">
        <v>23</v>
      </c>
      <c r="K71" t="s">
        <v>995</v>
      </c>
      <c r="L71" t="s">
        <v>1005</v>
      </c>
      <c r="M71" s="36"/>
      <c r="O71" s="16" t="str">
        <f ca="1">no.</f>
        <v/>
      </c>
      <c r="P71" t="s">
        <v>999</v>
      </c>
    </row>
    <row r="72" spans="1:16" x14ac:dyDescent="0.25">
      <c r="A72" s="16">
        <v>311</v>
      </c>
      <c r="B72" t="s">
        <v>844</v>
      </c>
      <c r="C72" s="34">
        <v>0</v>
      </c>
      <c r="D72" s="35">
        <v>8000000</v>
      </c>
      <c r="E72" t="s">
        <v>434</v>
      </c>
      <c r="F72" t="s">
        <v>949</v>
      </c>
      <c r="G72" s="16">
        <v>5</v>
      </c>
      <c r="I72" s="16">
        <v>60</v>
      </c>
      <c r="J72" t="s">
        <v>23</v>
      </c>
      <c r="K72" t="s">
        <v>995</v>
      </c>
      <c r="L72" t="s">
        <v>1005</v>
      </c>
      <c r="M72" s="36"/>
      <c r="O72" s="16" t="str">
        <f ca="1">no.</f>
        <v/>
      </c>
      <c r="P72" t="s">
        <v>992</v>
      </c>
    </row>
    <row r="73" spans="1:16" x14ac:dyDescent="0.25">
      <c r="A73" s="16">
        <v>394</v>
      </c>
      <c r="B73" t="s">
        <v>927</v>
      </c>
      <c r="C73" s="34">
        <v>0</v>
      </c>
      <c r="D73" s="35">
        <v>100000</v>
      </c>
      <c r="E73" t="s">
        <v>517</v>
      </c>
      <c r="F73" t="s">
        <v>943</v>
      </c>
      <c r="G73" s="16">
        <v>1</v>
      </c>
      <c r="I73" s="16">
        <v>60</v>
      </c>
      <c r="J73" t="s">
        <v>955</v>
      </c>
      <c r="K73" t="s">
        <v>1004</v>
      </c>
      <c r="L73" t="s">
        <v>1005</v>
      </c>
      <c r="M73" s="36"/>
      <c r="O73" s="16" t="str">
        <f ca="1">no.</f>
        <v/>
      </c>
      <c r="P73" t="s">
        <v>24</v>
      </c>
    </row>
    <row r="74" spans="1:16" x14ac:dyDescent="0.25">
      <c r="A74" s="16">
        <v>178</v>
      </c>
      <c r="B74" t="s">
        <v>711</v>
      </c>
      <c r="C74" s="34">
        <v>0</v>
      </c>
      <c r="D74" s="35">
        <v>1200000</v>
      </c>
      <c r="E74" t="s">
        <v>301</v>
      </c>
      <c r="F74" t="s">
        <v>947</v>
      </c>
      <c r="G74" s="16">
        <v>1</v>
      </c>
      <c r="I74" s="16">
        <v>60</v>
      </c>
      <c r="J74" t="s">
        <v>955</v>
      </c>
      <c r="K74" t="s">
        <v>975</v>
      </c>
      <c r="L74" t="s">
        <v>1005</v>
      </c>
      <c r="M74" s="36"/>
      <c r="O74" s="16" t="str">
        <f ca="1">no.</f>
        <v/>
      </c>
      <c r="P74" t="s">
        <v>997</v>
      </c>
    </row>
    <row r="75" spans="1:16" x14ac:dyDescent="0.25">
      <c r="A75" s="16">
        <v>179</v>
      </c>
      <c r="B75" t="s">
        <v>712</v>
      </c>
      <c r="C75" s="34">
        <v>0</v>
      </c>
      <c r="D75" s="35">
        <v>2000000</v>
      </c>
      <c r="E75" t="s">
        <v>302</v>
      </c>
      <c r="F75" t="s">
        <v>947</v>
      </c>
      <c r="G75" s="16">
        <v>1</v>
      </c>
      <c r="I75" s="16">
        <v>60</v>
      </c>
      <c r="J75" t="s">
        <v>955</v>
      </c>
      <c r="K75" t="s">
        <v>975</v>
      </c>
      <c r="L75" t="s">
        <v>1005</v>
      </c>
      <c r="M75" s="36"/>
    </row>
    <row r="76" spans="1:16" x14ac:dyDescent="0.25">
      <c r="A76" s="16">
        <v>180</v>
      </c>
      <c r="B76" t="s">
        <v>713</v>
      </c>
      <c r="C76" s="34">
        <v>0</v>
      </c>
      <c r="D76" s="35">
        <v>2000000</v>
      </c>
      <c r="E76" t="s">
        <v>303</v>
      </c>
      <c r="F76" t="s">
        <v>947</v>
      </c>
      <c r="G76" s="16">
        <v>1</v>
      </c>
      <c r="I76" s="16">
        <v>60</v>
      </c>
      <c r="J76" t="s">
        <v>955</v>
      </c>
      <c r="K76" t="s">
        <v>975</v>
      </c>
      <c r="L76" t="s">
        <v>1005</v>
      </c>
      <c r="M76" s="36"/>
    </row>
    <row r="77" spans="1:16" x14ac:dyDescent="0.25">
      <c r="A77" s="16">
        <v>185</v>
      </c>
      <c r="B77" t="s">
        <v>718</v>
      </c>
      <c r="C77" s="34">
        <v>0</v>
      </c>
      <c r="D77" s="35">
        <v>1200000</v>
      </c>
      <c r="E77" t="s">
        <v>308</v>
      </c>
      <c r="F77" t="s">
        <v>947</v>
      </c>
      <c r="G77" s="16">
        <v>6</v>
      </c>
      <c r="I77" s="16">
        <v>60</v>
      </c>
      <c r="J77" t="s">
        <v>955</v>
      </c>
      <c r="K77" t="s">
        <v>975</v>
      </c>
      <c r="L77" t="s">
        <v>1005</v>
      </c>
      <c r="M77" s="36"/>
    </row>
    <row r="78" spans="1:16" x14ac:dyDescent="0.25">
      <c r="A78" s="16">
        <v>186</v>
      </c>
      <c r="B78" t="s">
        <v>719</v>
      </c>
      <c r="C78" s="34">
        <v>0</v>
      </c>
      <c r="D78" s="35">
        <v>2000000</v>
      </c>
      <c r="E78" t="s">
        <v>309</v>
      </c>
      <c r="F78" t="s">
        <v>947</v>
      </c>
      <c r="G78" s="16">
        <v>6</v>
      </c>
      <c r="I78" s="16">
        <v>60</v>
      </c>
      <c r="J78" t="s">
        <v>955</v>
      </c>
      <c r="K78" t="s">
        <v>975</v>
      </c>
      <c r="L78" t="s">
        <v>1005</v>
      </c>
      <c r="M78" s="36"/>
    </row>
    <row r="79" spans="1:16" x14ac:dyDescent="0.25">
      <c r="A79" s="16">
        <v>384</v>
      </c>
      <c r="B79" t="s">
        <v>917</v>
      </c>
      <c r="C79" s="34">
        <v>0</v>
      </c>
      <c r="D79" s="35">
        <v>300000</v>
      </c>
      <c r="E79" t="s">
        <v>507</v>
      </c>
      <c r="F79" t="s">
        <v>943</v>
      </c>
      <c r="G79" s="16">
        <v>1</v>
      </c>
      <c r="I79" s="16">
        <v>0</v>
      </c>
      <c r="J79" t="s">
        <v>25</v>
      </c>
      <c r="K79" t="s">
        <v>1003</v>
      </c>
      <c r="L79" t="s">
        <v>1005</v>
      </c>
      <c r="M79" s="36"/>
    </row>
    <row r="80" spans="1:16" x14ac:dyDescent="0.25">
      <c r="A80" s="16">
        <v>385</v>
      </c>
      <c r="B80" t="s">
        <v>918</v>
      </c>
      <c r="C80" s="34">
        <v>0</v>
      </c>
      <c r="D80" s="35">
        <v>500000</v>
      </c>
      <c r="E80" t="s">
        <v>508</v>
      </c>
      <c r="F80" t="s">
        <v>943</v>
      </c>
      <c r="G80" s="16">
        <v>1</v>
      </c>
      <c r="I80" s="16">
        <v>0</v>
      </c>
      <c r="J80" t="s">
        <v>25</v>
      </c>
      <c r="K80" t="s">
        <v>1003</v>
      </c>
      <c r="L80" t="s">
        <v>1005</v>
      </c>
      <c r="M80" s="36"/>
    </row>
    <row r="81" spans="1:13" x14ac:dyDescent="0.25">
      <c r="A81" s="16">
        <v>386</v>
      </c>
      <c r="B81" t="s">
        <v>919</v>
      </c>
      <c r="C81" s="34">
        <v>0</v>
      </c>
      <c r="D81" s="35">
        <v>1000000</v>
      </c>
      <c r="E81" t="s">
        <v>509</v>
      </c>
      <c r="F81" t="s">
        <v>943</v>
      </c>
      <c r="G81" s="16">
        <v>1</v>
      </c>
      <c r="I81" s="16">
        <v>0</v>
      </c>
      <c r="J81" t="s">
        <v>25</v>
      </c>
      <c r="K81" t="s">
        <v>1003</v>
      </c>
      <c r="L81" t="s">
        <v>1005</v>
      </c>
      <c r="M81" s="36"/>
    </row>
    <row r="82" spans="1:13" x14ac:dyDescent="0.25">
      <c r="A82" s="16">
        <v>387</v>
      </c>
      <c r="B82" t="s">
        <v>920</v>
      </c>
      <c r="C82" s="34">
        <v>0</v>
      </c>
      <c r="D82" s="35">
        <v>5000000</v>
      </c>
      <c r="E82" t="s">
        <v>510</v>
      </c>
      <c r="F82" t="s">
        <v>943</v>
      </c>
      <c r="G82" s="16">
        <v>1</v>
      </c>
      <c r="I82" s="16">
        <v>0</v>
      </c>
      <c r="J82" t="s">
        <v>25</v>
      </c>
      <c r="K82" t="s">
        <v>1003</v>
      </c>
      <c r="L82" t="s">
        <v>1005</v>
      </c>
      <c r="M82" s="36"/>
    </row>
    <row r="83" spans="1:13" x14ac:dyDescent="0.25">
      <c r="A83" s="16">
        <v>388</v>
      </c>
      <c r="B83" t="s">
        <v>921</v>
      </c>
      <c r="C83" s="34">
        <v>0</v>
      </c>
      <c r="D83" s="35">
        <v>5000000</v>
      </c>
      <c r="E83" t="s">
        <v>511</v>
      </c>
      <c r="F83" t="s">
        <v>943</v>
      </c>
      <c r="G83" s="16">
        <v>1</v>
      </c>
      <c r="I83" s="16">
        <v>0</v>
      </c>
      <c r="J83" t="s">
        <v>25</v>
      </c>
      <c r="K83" t="s">
        <v>1003</v>
      </c>
      <c r="L83" t="s">
        <v>1005</v>
      </c>
      <c r="M83" s="36"/>
    </row>
    <row r="84" spans="1:13" x14ac:dyDescent="0.25">
      <c r="A84" s="16">
        <v>389</v>
      </c>
      <c r="B84" t="s">
        <v>922</v>
      </c>
      <c r="C84" s="34">
        <v>0</v>
      </c>
      <c r="D84" s="35">
        <v>10000000</v>
      </c>
      <c r="E84" t="s">
        <v>512</v>
      </c>
      <c r="F84" t="s">
        <v>943</v>
      </c>
      <c r="G84" s="16">
        <v>1</v>
      </c>
      <c r="I84" s="16">
        <v>0</v>
      </c>
      <c r="J84" t="s">
        <v>25</v>
      </c>
      <c r="K84" t="s">
        <v>1003</v>
      </c>
      <c r="L84" t="s">
        <v>1005</v>
      </c>
      <c r="M84" s="36"/>
    </row>
    <row r="85" spans="1:13" x14ac:dyDescent="0.25">
      <c r="A85" s="16">
        <v>390</v>
      </c>
      <c r="B85" t="s">
        <v>923</v>
      </c>
      <c r="C85" s="34">
        <v>0</v>
      </c>
      <c r="D85" s="35">
        <v>5000000</v>
      </c>
      <c r="E85" t="s">
        <v>513</v>
      </c>
      <c r="F85" t="s">
        <v>943</v>
      </c>
      <c r="G85" s="16">
        <v>1</v>
      </c>
      <c r="I85" s="16">
        <v>0</v>
      </c>
      <c r="J85" t="s">
        <v>25</v>
      </c>
      <c r="K85" t="s">
        <v>1003</v>
      </c>
      <c r="L85" t="s">
        <v>1005</v>
      </c>
      <c r="M85" s="36"/>
    </row>
    <row r="86" spans="1:13" x14ac:dyDescent="0.25">
      <c r="A86" s="16">
        <v>391</v>
      </c>
      <c r="B86" t="s">
        <v>924</v>
      </c>
      <c r="C86" s="34">
        <v>0</v>
      </c>
      <c r="D86" s="35">
        <v>10000000</v>
      </c>
      <c r="E86" t="s">
        <v>514</v>
      </c>
      <c r="F86" t="s">
        <v>943</v>
      </c>
      <c r="G86" s="16">
        <v>1</v>
      </c>
      <c r="I86" s="16">
        <v>0</v>
      </c>
      <c r="J86" t="s">
        <v>25</v>
      </c>
      <c r="K86" t="s">
        <v>1003</v>
      </c>
      <c r="L86" t="s">
        <v>1005</v>
      </c>
      <c r="M86" s="36"/>
    </row>
    <row r="87" spans="1:13" x14ac:dyDescent="0.25">
      <c r="A87" s="16">
        <v>392</v>
      </c>
      <c r="B87" t="s">
        <v>925</v>
      </c>
      <c r="C87" s="34">
        <v>0</v>
      </c>
      <c r="D87" s="35">
        <v>500000</v>
      </c>
      <c r="E87" t="s">
        <v>515</v>
      </c>
      <c r="F87" t="s">
        <v>943</v>
      </c>
      <c r="G87" s="16">
        <v>1</v>
      </c>
      <c r="I87" s="16">
        <v>0</v>
      </c>
      <c r="J87" t="s">
        <v>25</v>
      </c>
      <c r="K87" t="s">
        <v>1003</v>
      </c>
      <c r="L87" t="s">
        <v>1005</v>
      </c>
      <c r="M87" s="36"/>
    </row>
    <row r="88" spans="1:13" x14ac:dyDescent="0.25">
      <c r="A88" s="16">
        <v>393</v>
      </c>
      <c r="B88" t="s">
        <v>926</v>
      </c>
      <c r="C88" s="34">
        <v>0</v>
      </c>
      <c r="D88" s="35">
        <v>300000</v>
      </c>
      <c r="E88" t="s">
        <v>516</v>
      </c>
      <c r="F88" t="s">
        <v>943</v>
      </c>
      <c r="G88" s="16">
        <v>1</v>
      </c>
      <c r="I88" s="16">
        <v>0</v>
      </c>
      <c r="J88" t="s">
        <v>25</v>
      </c>
      <c r="K88" t="s">
        <v>1003</v>
      </c>
      <c r="L88" t="s">
        <v>1005</v>
      </c>
      <c r="M88" s="36"/>
    </row>
    <row r="89" spans="1:13" x14ac:dyDescent="0.25">
      <c r="A89" s="16">
        <v>399</v>
      </c>
      <c r="B89" t="s">
        <v>932</v>
      </c>
      <c r="C89" s="34">
        <v>0</v>
      </c>
      <c r="D89" s="35">
        <v>400000</v>
      </c>
      <c r="E89" t="s">
        <v>522</v>
      </c>
      <c r="F89" t="s">
        <v>953</v>
      </c>
      <c r="G89" s="16">
        <v>1</v>
      </c>
      <c r="I89" s="16">
        <v>1440</v>
      </c>
      <c r="J89" t="s">
        <v>25</v>
      </c>
      <c r="K89" t="s">
        <v>1003</v>
      </c>
      <c r="L89" t="s">
        <v>1005</v>
      </c>
      <c r="M89" s="36"/>
    </row>
    <row r="90" spans="1:13" x14ac:dyDescent="0.25">
      <c r="A90" s="16">
        <v>400</v>
      </c>
      <c r="B90" t="s">
        <v>933</v>
      </c>
      <c r="C90" s="34">
        <v>0</v>
      </c>
      <c r="D90" s="35">
        <v>800000</v>
      </c>
      <c r="E90" t="s">
        <v>523</v>
      </c>
      <c r="F90" t="s">
        <v>953</v>
      </c>
      <c r="G90" s="16">
        <v>1</v>
      </c>
      <c r="I90" s="16">
        <v>1440</v>
      </c>
      <c r="J90" t="s">
        <v>25</v>
      </c>
      <c r="K90" t="s">
        <v>1003</v>
      </c>
      <c r="L90" t="s">
        <v>1005</v>
      </c>
      <c r="M90" s="36"/>
    </row>
    <row r="91" spans="1:13" x14ac:dyDescent="0.25">
      <c r="A91" s="16">
        <v>401</v>
      </c>
      <c r="B91" t="s">
        <v>934</v>
      </c>
      <c r="C91" s="34">
        <v>0</v>
      </c>
      <c r="D91" s="35">
        <v>100000</v>
      </c>
      <c r="E91" t="s">
        <v>524</v>
      </c>
      <c r="F91" t="s">
        <v>944</v>
      </c>
      <c r="G91" s="16">
        <v>1</v>
      </c>
      <c r="I91" s="16">
        <v>0</v>
      </c>
      <c r="J91" t="s">
        <v>23</v>
      </c>
      <c r="K91" t="s">
        <v>1003</v>
      </c>
      <c r="L91" t="s">
        <v>1005</v>
      </c>
      <c r="M91" s="36"/>
    </row>
    <row r="92" spans="1:13" x14ac:dyDescent="0.25">
      <c r="A92" s="16">
        <v>402</v>
      </c>
      <c r="B92" t="s">
        <v>935</v>
      </c>
      <c r="C92" s="34">
        <v>0</v>
      </c>
      <c r="D92" s="35">
        <v>100000</v>
      </c>
      <c r="E92" t="s">
        <v>525</v>
      </c>
      <c r="F92" t="s">
        <v>944</v>
      </c>
      <c r="G92" s="16">
        <v>1</v>
      </c>
      <c r="I92" s="16">
        <v>0</v>
      </c>
      <c r="J92" t="s">
        <v>955</v>
      </c>
      <c r="K92" t="s">
        <v>1003</v>
      </c>
      <c r="L92" t="s">
        <v>1005</v>
      </c>
      <c r="M92" s="36"/>
    </row>
    <row r="93" spans="1:13" x14ac:dyDescent="0.25">
      <c r="A93" s="16">
        <v>403</v>
      </c>
      <c r="B93" t="s">
        <v>936</v>
      </c>
      <c r="C93" s="34">
        <v>0</v>
      </c>
      <c r="D93" s="35">
        <v>100000</v>
      </c>
      <c r="E93" t="s">
        <v>526</v>
      </c>
      <c r="F93" t="s">
        <v>944</v>
      </c>
      <c r="G93" s="16">
        <v>1</v>
      </c>
      <c r="I93" s="16">
        <v>0</v>
      </c>
      <c r="J93" t="s">
        <v>25</v>
      </c>
      <c r="K93" t="s">
        <v>1003</v>
      </c>
      <c r="L93" t="s">
        <v>1005</v>
      </c>
      <c r="M93" s="36"/>
    </row>
    <row r="94" spans="1:13" x14ac:dyDescent="0.25">
      <c r="A94" s="16">
        <v>404</v>
      </c>
      <c r="B94" t="s">
        <v>937</v>
      </c>
      <c r="C94" s="34">
        <v>0</v>
      </c>
      <c r="D94" s="35">
        <v>100000</v>
      </c>
      <c r="E94" t="s">
        <v>527</v>
      </c>
      <c r="F94" t="s">
        <v>944</v>
      </c>
      <c r="G94" s="16">
        <v>1</v>
      </c>
      <c r="I94" s="16">
        <v>0</v>
      </c>
      <c r="J94" t="s">
        <v>25</v>
      </c>
      <c r="K94" t="s">
        <v>1003</v>
      </c>
      <c r="L94" t="s">
        <v>1005</v>
      </c>
      <c r="M94" s="36"/>
    </row>
    <row r="95" spans="1:13" x14ac:dyDescent="0.25">
      <c r="A95" s="16">
        <v>405</v>
      </c>
      <c r="B95" t="s">
        <v>938</v>
      </c>
      <c r="D95" s="35">
        <v>110000</v>
      </c>
      <c r="E95" t="s">
        <v>528</v>
      </c>
      <c r="F95" t="s">
        <v>944</v>
      </c>
      <c r="G95" s="16">
        <v>1</v>
      </c>
      <c r="K95" t="s">
        <v>1003</v>
      </c>
      <c r="L95" t="s">
        <v>1005</v>
      </c>
      <c r="M95" s="36">
        <v>44569</v>
      </c>
    </row>
    <row r="96" spans="1:13" x14ac:dyDescent="0.25">
      <c r="A96" s="16">
        <v>407</v>
      </c>
      <c r="B96" t="s">
        <v>940</v>
      </c>
      <c r="D96" s="35">
        <v>250000</v>
      </c>
      <c r="E96" t="s">
        <v>530</v>
      </c>
      <c r="F96" t="s">
        <v>954</v>
      </c>
      <c r="G96" s="16">
        <v>1</v>
      </c>
      <c r="J96" t="s">
        <v>23</v>
      </c>
      <c r="K96" t="s">
        <v>1003</v>
      </c>
      <c r="L96" t="s">
        <v>1005</v>
      </c>
      <c r="M96" s="36">
        <v>44669</v>
      </c>
    </row>
    <row r="97" spans="1:13" x14ac:dyDescent="0.25">
      <c r="A97" s="16">
        <v>285</v>
      </c>
      <c r="B97" t="s">
        <v>818</v>
      </c>
      <c r="C97" s="34">
        <v>0</v>
      </c>
      <c r="D97" s="35">
        <v>1500000</v>
      </c>
      <c r="E97" t="s">
        <v>408</v>
      </c>
      <c r="F97" t="s">
        <v>951</v>
      </c>
      <c r="G97" s="16">
        <v>1</v>
      </c>
      <c r="I97" s="16">
        <v>40</v>
      </c>
      <c r="J97" t="s">
        <v>23</v>
      </c>
      <c r="K97" t="s">
        <v>988</v>
      </c>
      <c r="L97" t="s">
        <v>1005</v>
      </c>
      <c r="M97" s="36"/>
    </row>
    <row r="98" spans="1:13" x14ac:dyDescent="0.25">
      <c r="A98" s="16">
        <v>290</v>
      </c>
      <c r="B98" t="s">
        <v>823</v>
      </c>
      <c r="C98" s="34">
        <v>0</v>
      </c>
      <c r="D98" s="35">
        <v>1500000</v>
      </c>
      <c r="E98" t="s">
        <v>413</v>
      </c>
      <c r="F98" t="s">
        <v>951</v>
      </c>
      <c r="G98" s="16">
        <v>1</v>
      </c>
      <c r="I98" s="16">
        <v>60</v>
      </c>
      <c r="J98" t="s">
        <v>23</v>
      </c>
      <c r="K98" t="s">
        <v>990</v>
      </c>
      <c r="L98" t="s">
        <v>1005</v>
      </c>
      <c r="M98" s="36"/>
    </row>
    <row r="99" spans="1:13" x14ac:dyDescent="0.25">
      <c r="A99" s="16">
        <v>254</v>
      </c>
      <c r="B99" t="s">
        <v>787</v>
      </c>
      <c r="C99" s="34">
        <v>0</v>
      </c>
      <c r="D99" s="35">
        <v>2000000</v>
      </c>
      <c r="E99" t="s">
        <v>377</v>
      </c>
      <c r="F99" t="s">
        <v>950</v>
      </c>
      <c r="G99" s="16">
        <v>1</v>
      </c>
      <c r="I99" s="16">
        <v>60</v>
      </c>
      <c r="J99" t="s">
        <v>23</v>
      </c>
      <c r="K99" t="s">
        <v>984</v>
      </c>
      <c r="L99" t="s">
        <v>1005</v>
      </c>
      <c r="M99" s="36"/>
    </row>
    <row r="100" spans="1:13" x14ac:dyDescent="0.25">
      <c r="A100" s="16">
        <v>299</v>
      </c>
      <c r="B100" t="s">
        <v>832</v>
      </c>
      <c r="C100" s="34">
        <v>0</v>
      </c>
      <c r="D100" s="35">
        <v>2000000</v>
      </c>
      <c r="E100" t="s">
        <v>422</v>
      </c>
      <c r="F100" t="s">
        <v>945</v>
      </c>
      <c r="G100" s="16">
        <v>1</v>
      </c>
      <c r="I100" s="16">
        <v>40</v>
      </c>
      <c r="J100" t="s">
        <v>23</v>
      </c>
      <c r="K100" t="s">
        <v>993</v>
      </c>
      <c r="L100" t="s">
        <v>1005</v>
      </c>
      <c r="M100" s="36"/>
    </row>
    <row r="101" spans="1:13" x14ac:dyDescent="0.25">
      <c r="A101" s="16">
        <v>300</v>
      </c>
      <c r="B101" t="s">
        <v>833</v>
      </c>
      <c r="C101" s="34">
        <v>0</v>
      </c>
      <c r="D101" s="35">
        <v>6000000</v>
      </c>
      <c r="E101" t="s">
        <v>423</v>
      </c>
      <c r="F101" t="s">
        <v>945</v>
      </c>
      <c r="G101" s="16">
        <v>1</v>
      </c>
      <c r="I101" s="16">
        <v>50</v>
      </c>
      <c r="J101" t="s">
        <v>23</v>
      </c>
      <c r="K101" t="s">
        <v>993</v>
      </c>
      <c r="L101" t="s">
        <v>1005</v>
      </c>
      <c r="M101" s="36"/>
    </row>
    <row r="102" spans="1:13" x14ac:dyDescent="0.25">
      <c r="A102" s="16">
        <v>301</v>
      </c>
      <c r="B102" t="s">
        <v>834</v>
      </c>
      <c r="C102" s="34">
        <v>0</v>
      </c>
      <c r="D102" s="35">
        <v>10000000</v>
      </c>
      <c r="E102" t="s">
        <v>424</v>
      </c>
      <c r="F102" t="s">
        <v>945</v>
      </c>
      <c r="G102" s="16">
        <v>1</v>
      </c>
      <c r="I102" s="16">
        <v>60</v>
      </c>
      <c r="J102" t="s">
        <v>23</v>
      </c>
      <c r="K102" t="s">
        <v>993</v>
      </c>
      <c r="L102" t="s">
        <v>1005</v>
      </c>
      <c r="M102" s="36"/>
    </row>
    <row r="103" spans="1:13" x14ac:dyDescent="0.25">
      <c r="A103" s="16">
        <v>302</v>
      </c>
      <c r="B103" t="s">
        <v>835</v>
      </c>
      <c r="C103" s="34">
        <v>0</v>
      </c>
      <c r="D103" s="35">
        <v>15000000</v>
      </c>
      <c r="E103" t="s">
        <v>425</v>
      </c>
      <c r="F103" t="s">
        <v>945</v>
      </c>
      <c r="G103" s="16">
        <v>1</v>
      </c>
      <c r="I103" s="16">
        <v>70</v>
      </c>
      <c r="J103" t="s">
        <v>23</v>
      </c>
      <c r="K103" t="s">
        <v>993</v>
      </c>
      <c r="L103" t="s">
        <v>1005</v>
      </c>
      <c r="M103" s="36"/>
    </row>
    <row r="104" spans="1:13" x14ac:dyDescent="0.25">
      <c r="A104" s="16">
        <v>303</v>
      </c>
      <c r="B104" t="s">
        <v>836</v>
      </c>
      <c r="C104" s="34">
        <v>0</v>
      </c>
      <c r="D104" s="35">
        <v>200000</v>
      </c>
      <c r="E104" t="s">
        <v>426</v>
      </c>
      <c r="F104" t="s">
        <v>945</v>
      </c>
      <c r="G104" s="16">
        <v>1</v>
      </c>
      <c r="I104" s="16">
        <v>80</v>
      </c>
      <c r="J104" t="s">
        <v>23</v>
      </c>
      <c r="K104" t="s">
        <v>993</v>
      </c>
      <c r="L104" t="s">
        <v>1005</v>
      </c>
      <c r="M104" s="36"/>
    </row>
    <row r="105" spans="1:13" x14ac:dyDescent="0.25">
      <c r="A105" s="16">
        <v>352</v>
      </c>
      <c r="B105" t="s">
        <v>885</v>
      </c>
      <c r="C105" s="34">
        <v>0</v>
      </c>
      <c r="D105" s="35">
        <v>4000000</v>
      </c>
      <c r="E105" t="s">
        <v>475</v>
      </c>
      <c r="F105" t="s">
        <v>949</v>
      </c>
      <c r="G105" s="16">
        <v>4</v>
      </c>
      <c r="I105" s="16">
        <v>50</v>
      </c>
      <c r="J105" t="s">
        <v>23</v>
      </c>
      <c r="K105" t="s">
        <v>998</v>
      </c>
      <c r="L105" t="s">
        <v>1005</v>
      </c>
      <c r="M105" s="36"/>
    </row>
    <row r="106" spans="1:13" x14ac:dyDescent="0.25">
      <c r="A106" s="16">
        <v>353</v>
      </c>
      <c r="B106" t="s">
        <v>886</v>
      </c>
      <c r="C106" s="34">
        <v>0</v>
      </c>
      <c r="D106" s="35">
        <v>8000000</v>
      </c>
      <c r="E106" t="s">
        <v>476</v>
      </c>
      <c r="F106" t="s">
        <v>949</v>
      </c>
      <c r="G106" s="16">
        <v>4</v>
      </c>
      <c r="I106" s="16">
        <v>60</v>
      </c>
      <c r="J106" t="s">
        <v>23</v>
      </c>
      <c r="K106" t="s">
        <v>998</v>
      </c>
      <c r="L106" t="s">
        <v>1005</v>
      </c>
      <c r="M106" s="36"/>
    </row>
    <row r="107" spans="1:13" x14ac:dyDescent="0.25">
      <c r="A107" s="16">
        <v>354</v>
      </c>
      <c r="B107" t="s">
        <v>887</v>
      </c>
      <c r="C107" s="34">
        <v>0</v>
      </c>
      <c r="D107" s="35">
        <v>12000000</v>
      </c>
      <c r="E107" t="s">
        <v>477</v>
      </c>
      <c r="F107" t="s">
        <v>949</v>
      </c>
      <c r="G107" s="16">
        <v>4</v>
      </c>
      <c r="I107" s="16">
        <v>70</v>
      </c>
      <c r="J107" t="s">
        <v>23</v>
      </c>
      <c r="K107" t="s">
        <v>998</v>
      </c>
      <c r="L107" t="s">
        <v>1005</v>
      </c>
      <c r="M107" s="36"/>
    </row>
    <row r="108" spans="1:13" x14ac:dyDescent="0.25">
      <c r="A108" s="16">
        <v>274</v>
      </c>
      <c r="B108" t="s">
        <v>807</v>
      </c>
      <c r="C108" s="34">
        <v>0</v>
      </c>
      <c r="D108" s="35">
        <v>2000000</v>
      </c>
      <c r="E108" t="s">
        <v>397</v>
      </c>
      <c r="F108" t="s">
        <v>949</v>
      </c>
      <c r="G108" s="16">
        <v>3</v>
      </c>
      <c r="I108" s="16">
        <v>40</v>
      </c>
      <c r="J108" t="s">
        <v>23</v>
      </c>
      <c r="K108" t="s">
        <v>987</v>
      </c>
      <c r="L108" t="s">
        <v>1005</v>
      </c>
      <c r="M108" s="36"/>
    </row>
    <row r="109" spans="1:13" x14ac:dyDescent="0.25">
      <c r="A109" s="16">
        <v>275</v>
      </c>
      <c r="B109" t="s">
        <v>808</v>
      </c>
      <c r="C109" s="34">
        <v>0</v>
      </c>
      <c r="D109" s="35">
        <v>3000000</v>
      </c>
      <c r="E109" t="s">
        <v>398</v>
      </c>
      <c r="F109" t="s">
        <v>949</v>
      </c>
      <c r="G109" s="16">
        <v>3</v>
      </c>
      <c r="I109" s="16">
        <v>40</v>
      </c>
      <c r="J109" t="s">
        <v>23</v>
      </c>
      <c r="K109" t="s">
        <v>987</v>
      </c>
      <c r="L109" t="s">
        <v>1005</v>
      </c>
      <c r="M109" s="36"/>
    </row>
    <row r="110" spans="1:13" x14ac:dyDescent="0.25">
      <c r="A110" s="16">
        <v>276</v>
      </c>
      <c r="B110" t="s">
        <v>809</v>
      </c>
      <c r="C110" s="34">
        <v>0</v>
      </c>
      <c r="D110" s="35">
        <v>4500000</v>
      </c>
      <c r="E110" t="s">
        <v>399</v>
      </c>
      <c r="F110" t="s">
        <v>949</v>
      </c>
      <c r="G110" s="16">
        <v>3</v>
      </c>
      <c r="I110" s="16">
        <v>50</v>
      </c>
      <c r="J110" t="s">
        <v>23</v>
      </c>
      <c r="K110" t="s">
        <v>987</v>
      </c>
      <c r="L110" t="s">
        <v>1005</v>
      </c>
      <c r="M110" s="36"/>
    </row>
    <row r="111" spans="1:13" x14ac:dyDescent="0.25">
      <c r="A111" s="16">
        <v>277</v>
      </c>
      <c r="B111" t="s">
        <v>810</v>
      </c>
      <c r="C111" s="34">
        <v>0</v>
      </c>
      <c r="D111" s="35">
        <v>800000</v>
      </c>
      <c r="E111" t="s">
        <v>400</v>
      </c>
      <c r="F111" t="s">
        <v>949</v>
      </c>
      <c r="G111" s="16">
        <v>3</v>
      </c>
      <c r="I111" s="16">
        <v>20</v>
      </c>
      <c r="J111" t="s">
        <v>23</v>
      </c>
      <c r="K111" t="s">
        <v>987</v>
      </c>
      <c r="L111" t="s">
        <v>1005</v>
      </c>
      <c r="M111" s="36"/>
    </row>
    <row r="112" spans="1:13" x14ac:dyDescent="0.25">
      <c r="A112" s="16">
        <v>278</v>
      </c>
      <c r="B112" t="s">
        <v>811</v>
      </c>
      <c r="C112" s="34">
        <v>0</v>
      </c>
      <c r="D112" s="35">
        <v>1200000</v>
      </c>
      <c r="E112" t="s">
        <v>401</v>
      </c>
      <c r="F112" t="s">
        <v>949</v>
      </c>
      <c r="G112" s="16">
        <v>3</v>
      </c>
      <c r="I112" s="16">
        <v>20</v>
      </c>
      <c r="J112" t="s">
        <v>23</v>
      </c>
      <c r="K112" t="s">
        <v>987</v>
      </c>
      <c r="L112" t="s">
        <v>1005</v>
      </c>
      <c r="M112" s="36"/>
    </row>
    <row r="113" spans="1:13" x14ac:dyDescent="0.25">
      <c r="A113" s="16">
        <v>279</v>
      </c>
      <c r="B113" t="s">
        <v>812</v>
      </c>
      <c r="C113" s="34">
        <v>0</v>
      </c>
      <c r="D113" s="35">
        <v>1600000</v>
      </c>
      <c r="E113" t="s">
        <v>402</v>
      </c>
      <c r="F113" t="s">
        <v>949</v>
      </c>
      <c r="G113" s="16">
        <v>3</v>
      </c>
      <c r="I113" s="16">
        <v>20</v>
      </c>
      <c r="J113" t="s">
        <v>23</v>
      </c>
      <c r="K113" t="s">
        <v>987</v>
      </c>
      <c r="L113" t="s">
        <v>1005</v>
      </c>
      <c r="M113" s="36"/>
    </row>
    <row r="114" spans="1:13" x14ac:dyDescent="0.25">
      <c r="A114" s="16">
        <v>280</v>
      </c>
      <c r="B114" t="s">
        <v>813</v>
      </c>
      <c r="C114" s="34">
        <v>0</v>
      </c>
      <c r="D114" s="35">
        <v>2000000</v>
      </c>
      <c r="E114" t="s">
        <v>403</v>
      </c>
      <c r="F114" t="s">
        <v>949</v>
      </c>
      <c r="G114" s="16">
        <v>3</v>
      </c>
      <c r="I114" s="16">
        <v>30</v>
      </c>
      <c r="J114" t="s">
        <v>23</v>
      </c>
      <c r="K114" t="s">
        <v>987</v>
      </c>
      <c r="L114" t="s">
        <v>1005</v>
      </c>
      <c r="M114" s="36"/>
    </row>
    <row r="115" spans="1:13" x14ac:dyDescent="0.25">
      <c r="A115" s="16">
        <v>281</v>
      </c>
      <c r="B115" t="s">
        <v>814</v>
      </c>
      <c r="C115" s="34">
        <v>0</v>
      </c>
      <c r="D115" s="35">
        <v>2400000</v>
      </c>
      <c r="E115" t="s">
        <v>404</v>
      </c>
      <c r="F115" t="s">
        <v>949</v>
      </c>
      <c r="G115" s="16">
        <v>3</v>
      </c>
      <c r="I115" s="16">
        <v>30</v>
      </c>
      <c r="J115" t="s">
        <v>23</v>
      </c>
      <c r="K115" t="s">
        <v>987</v>
      </c>
      <c r="L115" t="s">
        <v>1005</v>
      </c>
      <c r="M115" s="36"/>
    </row>
    <row r="116" spans="1:13" x14ac:dyDescent="0.25">
      <c r="A116" s="16">
        <v>282</v>
      </c>
      <c r="B116" t="s">
        <v>815</v>
      </c>
      <c r="C116" s="34">
        <v>0</v>
      </c>
      <c r="D116" s="35">
        <v>2800000</v>
      </c>
      <c r="E116" t="s">
        <v>405</v>
      </c>
      <c r="F116" t="s">
        <v>949</v>
      </c>
      <c r="G116" s="16">
        <v>3</v>
      </c>
      <c r="I116" s="16">
        <v>30</v>
      </c>
      <c r="J116" t="s">
        <v>23</v>
      </c>
      <c r="K116" t="s">
        <v>987</v>
      </c>
      <c r="L116" t="s">
        <v>1005</v>
      </c>
      <c r="M116" s="36"/>
    </row>
    <row r="117" spans="1:13" x14ac:dyDescent="0.25">
      <c r="A117" s="16">
        <v>283</v>
      </c>
      <c r="B117" t="s">
        <v>816</v>
      </c>
      <c r="C117" s="34">
        <v>0</v>
      </c>
      <c r="D117" s="35">
        <v>3200000</v>
      </c>
      <c r="E117" t="s">
        <v>406</v>
      </c>
      <c r="F117" t="s">
        <v>949</v>
      </c>
      <c r="G117" s="16">
        <v>3</v>
      </c>
      <c r="I117" s="16">
        <v>30</v>
      </c>
      <c r="J117" t="s">
        <v>23</v>
      </c>
      <c r="K117" t="s">
        <v>987</v>
      </c>
      <c r="L117" t="s">
        <v>1005</v>
      </c>
      <c r="M117" s="36"/>
    </row>
    <row r="118" spans="1:13" x14ac:dyDescent="0.25">
      <c r="A118" s="16">
        <v>284</v>
      </c>
      <c r="B118" t="s">
        <v>817</v>
      </c>
      <c r="C118" s="34">
        <v>0</v>
      </c>
      <c r="D118" s="35">
        <v>5200000</v>
      </c>
      <c r="E118" t="s">
        <v>407</v>
      </c>
      <c r="F118" t="s">
        <v>949</v>
      </c>
      <c r="G118" s="16">
        <v>3</v>
      </c>
      <c r="I118" s="16">
        <v>40</v>
      </c>
      <c r="J118" t="s">
        <v>23</v>
      </c>
      <c r="K118" t="s">
        <v>987</v>
      </c>
      <c r="L118" t="s">
        <v>1005</v>
      </c>
      <c r="M118" s="36"/>
    </row>
    <row r="119" spans="1:13" x14ac:dyDescent="0.25">
      <c r="A119" s="16">
        <v>265</v>
      </c>
      <c r="B119" t="s">
        <v>798</v>
      </c>
      <c r="C119" s="34">
        <v>0</v>
      </c>
      <c r="D119" s="35">
        <v>1500000</v>
      </c>
      <c r="E119" t="s">
        <v>388</v>
      </c>
      <c r="F119" t="s">
        <v>949</v>
      </c>
      <c r="G119" s="16">
        <v>3</v>
      </c>
      <c r="I119" s="16">
        <v>70</v>
      </c>
      <c r="J119" t="s">
        <v>23</v>
      </c>
      <c r="K119" t="s">
        <v>986</v>
      </c>
      <c r="L119" t="s">
        <v>1005</v>
      </c>
      <c r="M119" s="36"/>
    </row>
    <row r="120" spans="1:13" x14ac:dyDescent="0.25">
      <c r="A120" s="16">
        <v>266</v>
      </c>
      <c r="B120" t="s">
        <v>799</v>
      </c>
      <c r="C120" s="34">
        <v>0</v>
      </c>
      <c r="D120" s="35">
        <v>2500000</v>
      </c>
      <c r="E120" t="s">
        <v>389</v>
      </c>
      <c r="F120" t="s">
        <v>949</v>
      </c>
      <c r="G120" s="16">
        <v>3</v>
      </c>
      <c r="I120" s="16">
        <v>80</v>
      </c>
      <c r="J120" t="s">
        <v>23</v>
      </c>
      <c r="K120" t="s">
        <v>986</v>
      </c>
      <c r="L120" t="s">
        <v>1005</v>
      </c>
      <c r="M120" s="36"/>
    </row>
    <row r="121" spans="1:13" x14ac:dyDescent="0.25">
      <c r="A121" s="16">
        <v>267</v>
      </c>
      <c r="B121" t="s">
        <v>800</v>
      </c>
      <c r="C121" s="34">
        <v>0</v>
      </c>
      <c r="D121" s="35">
        <v>3500000</v>
      </c>
      <c r="E121" t="s">
        <v>390</v>
      </c>
      <c r="F121" t="s">
        <v>949</v>
      </c>
      <c r="G121" s="16">
        <v>3</v>
      </c>
      <c r="I121" s="16">
        <v>90</v>
      </c>
      <c r="J121" t="s">
        <v>23</v>
      </c>
      <c r="K121" t="s">
        <v>986</v>
      </c>
      <c r="L121" t="s">
        <v>1005</v>
      </c>
      <c r="M121" s="36"/>
    </row>
    <row r="122" spans="1:13" x14ac:dyDescent="0.25">
      <c r="A122" s="16">
        <v>268</v>
      </c>
      <c r="B122" t="s">
        <v>801</v>
      </c>
      <c r="C122" s="34">
        <v>0</v>
      </c>
      <c r="D122" s="35">
        <v>8000000</v>
      </c>
      <c r="E122" t="s">
        <v>391</v>
      </c>
      <c r="F122" t="s">
        <v>945</v>
      </c>
      <c r="G122" s="16">
        <v>1</v>
      </c>
      <c r="I122" s="16">
        <v>120</v>
      </c>
      <c r="J122" t="s">
        <v>23</v>
      </c>
      <c r="K122" t="s">
        <v>986</v>
      </c>
      <c r="L122" t="s">
        <v>1005</v>
      </c>
      <c r="M122" s="36">
        <v>44536</v>
      </c>
    </row>
    <row r="123" spans="1:13" x14ac:dyDescent="0.25">
      <c r="A123" s="16">
        <v>269</v>
      </c>
      <c r="B123" t="s">
        <v>802</v>
      </c>
      <c r="C123" s="34">
        <v>0</v>
      </c>
      <c r="D123" s="35">
        <v>8000000</v>
      </c>
      <c r="E123" t="s">
        <v>392</v>
      </c>
      <c r="F123" t="s">
        <v>945</v>
      </c>
      <c r="G123" s="16">
        <v>1</v>
      </c>
      <c r="I123" s="16">
        <v>120</v>
      </c>
      <c r="J123" t="s">
        <v>23</v>
      </c>
      <c r="K123" t="s">
        <v>986</v>
      </c>
      <c r="L123" t="s">
        <v>1005</v>
      </c>
      <c r="M123" s="36">
        <v>44536</v>
      </c>
    </row>
    <row r="124" spans="1:13" x14ac:dyDescent="0.25">
      <c r="A124" s="16">
        <v>270</v>
      </c>
      <c r="B124" t="s">
        <v>803</v>
      </c>
      <c r="C124" s="34">
        <v>0</v>
      </c>
      <c r="D124" s="35">
        <v>8000000</v>
      </c>
      <c r="E124" t="s">
        <v>393</v>
      </c>
      <c r="F124" t="s">
        <v>945</v>
      </c>
      <c r="G124" s="16">
        <v>1</v>
      </c>
      <c r="I124" s="16">
        <v>120</v>
      </c>
      <c r="J124" t="s">
        <v>23</v>
      </c>
      <c r="K124" t="s">
        <v>986</v>
      </c>
      <c r="L124" t="s">
        <v>1005</v>
      </c>
      <c r="M124" s="36">
        <v>44536</v>
      </c>
    </row>
    <row r="125" spans="1:13" x14ac:dyDescent="0.25">
      <c r="A125" s="16">
        <v>271</v>
      </c>
      <c r="B125" t="s">
        <v>804</v>
      </c>
      <c r="C125" s="34">
        <v>0</v>
      </c>
      <c r="D125" s="35">
        <v>8000000</v>
      </c>
      <c r="E125" t="s">
        <v>394</v>
      </c>
      <c r="F125" t="s">
        <v>945</v>
      </c>
      <c r="G125" s="16">
        <v>1</v>
      </c>
      <c r="I125" s="16">
        <v>120</v>
      </c>
      <c r="J125" t="s">
        <v>23</v>
      </c>
      <c r="K125" t="s">
        <v>986</v>
      </c>
      <c r="L125" t="s">
        <v>1005</v>
      </c>
      <c r="M125" s="36">
        <v>44536</v>
      </c>
    </row>
    <row r="126" spans="1:13" x14ac:dyDescent="0.25">
      <c r="A126" s="16">
        <v>272</v>
      </c>
      <c r="B126" t="s">
        <v>805</v>
      </c>
      <c r="C126" s="34">
        <v>0</v>
      </c>
      <c r="D126" s="35">
        <v>800000</v>
      </c>
      <c r="E126" t="s">
        <v>395</v>
      </c>
      <c r="F126" t="s">
        <v>944</v>
      </c>
      <c r="G126" s="16">
        <v>3</v>
      </c>
      <c r="I126" s="16">
        <v>30</v>
      </c>
      <c r="J126" t="s">
        <v>23</v>
      </c>
      <c r="K126" t="s">
        <v>986</v>
      </c>
      <c r="L126" t="s">
        <v>1005</v>
      </c>
      <c r="M126" s="36"/>
    </row>
    <row r="127" spans="1:13" x14ac:dyDescent="0.25">
      <c r="A127" s="16">
        <v>273</v>
      </c>
      <c r="B127" t="s">
        <v>806</v>
      </c>
      <c r="C127" s="34">
        <v>0</v>
      </c>
      <c r="D127" s="35">
        <v>1000000</v>
      </c>
      <c r="E127" t="s">
        <v>396</v>
      </c>
      <c r="F127" t="s">
        <v>944</v>
      </c>
      <c r="G127" s="16">
        <v>3</v>
      </c>
      <c r="I127" s="16">
        <v>40</v>
      </c>
      <c r="J127" t="s">
        <v>23</v>
      </c>
      <c r="K127" t="s">
        <v>986</v>
      </c>
      <c r="L127" t="s">
        <v>1005</v>
      </c>
      <c r="M127" s="36"/>
    </row>
    <row r="128" spans="1:13" x14ac:dyDescent="0.25">
      <c r="A128" s="16">
        <v>398</v>
      </c>
      <c r="B128" t="s">
        <v>931</v>
      </c>
      <c r="C128" s="34">
        <v>0</v>
      </c>
      <c r="D128" s="35">
        <v>8000000</v>
      </c>
      <c r="E128" t="s">
        <v>521</v>
      </c>
      <c r="F128" t="s">
        <v>949</v>
      </c>
      <c r="G128" s="16">
        <v>1</v>
      </c>
      <c r="I128" s="16">
        <v>120</v>
      </c>
      <c r="J128" t="s">
        <v>23</v>
      </c>
      <c r="K128" t="s">
        <v>986</v>
      </c>
      <c r="L128" t="s">
        <v>1005</v>
      </c>
      <c r="M128" s="36"/>
    </row>
    <row r="129" spans="1:13" x14ac:dyDescent="0.25">
      <c r="A129" s="16">
        <v>286</v>
      </c>
      <c r="B129" t="s">
        <v>819</v>
      </c>
      <c r="C129" s="34">
        <v>0</v>
      </c>
      <c r="D129" s="35">
        <v>1800000</v>
      </c>
      <c r="E129" t="s">
        <v>409</v>
      </c>
      <c r="F129" t="s">
        <v>949</v>
      </c>
      <c r="G129" s="16">
        <v>3</v>
      </c>
      <c r="I129" s="16">
        <v>40</v>
      </c>
      <c r="J129" t="s">
        <v>23</v>
      </c>
      <c r="K129" t="s">
        <v>989</v>
      </c>
      <c r="L129" t="s">
        <v>1005</v>
      </c>
      <c r="M129" s="36"/>
    </row>
    <row r="130" spans="1:13" x14ac:dyDescent="0.25">
      <c r="A130" s="16">
        <v>287</v>
      </c>
      <c r="B130" t="s">
        <v>820</v>
      </c>
      <c r="C130" s="34">
        <v>0</v>
      </c>
      <c r="D130" s="35">
        <v>2400000</v>
      </c>
      <c r="E130" t="s">
        <v>410</v>
      </c>
      <c r="F130" t="s">
        <v>949</v>
      </c>
      <c r="G130" s="16">
        <v>3</v>
      </c>
      <c r="I130" s="16">
        <v>40</v>
      </c>
      <c r="J130" t="s">
        <v>23</v>
      </c>
      <c r="K130" t="s">
        <v>989</v>
      </c>
      <c r="L130" t="s">
        <v>1005</v>
      </c>
      <c r="M130" s="36"/>
    </row>
    <row r="131" spans="1:13" x14ac:dyDescent="0.25">
      <c r="A131" s="16">
        <v>288</v>
      </c>
      <c r="B131" t="s">
        <v>821</v>
      </c>
      <c r="C131" s="34">
        <v>0</v>
      </c>
      <c r="D131" s="35">
        <v>3000000</v>
      </c>
      <c r="E131" t="s">
        <v>411</v>
      </c>
      <c r="F131" t="s">
        <v>949</v>
      </c>
      <c r="G131" s="16">
        <v>3</v>
      </c>
      <c r="I131" s="16">
        <v>40</v>
      </c>
      <c r="J131" t="s">
        <v>23</v>
      </c>
      <c r="K131" t="s">
        <v>989</v>
      </c>
      <c r="L131" t="s">
        <v>1005</v>
      </c>
      <c r="M131" s="36"/>
    </row>
    <row r="132" spans="1:13" x14ac:dyDescent="0.25">
      <c r="A132" s="16">
        <v>289</v>
      </c>
      <c r="B132" t="s">
        <v>822</v>
      </c>
      <c r="C132" s="34">
        <v>0</v>
      </c>
      <c r="D132" s="35">
        <v>4800000</v>
      </c>
      <c r="E132" t="s">
        <v>412</v>
      </c>
      <c r="F132" t="s">
        <v>949</v>
      </c>
      <c r="G132" s="16">
        <v>3</v>
      </c>
      <c r="I132" s="16">
        <v>50</v>
      </c>
      <c r="J132" t="s">
        <v>23</v>
      </c>
      <c r="K132" t="s">
        <v>989</v>
      </c>
      <c r="L132" t="s">
        <v>1005</v>
      </c>
      <c r="M132" s="36"/>
    </row>
    <row r="133" spans="1:13" x14ac:dyDescent="0.25">
      <c r="A133" s="16">
        <v>255</v>
      </c>
      <c r="B133" t="s">
        <v>788</v>
      </c>
      <c r="C133" s="34">
        <v>0</v>
      </c>
      <c r="D133" s="35">
        <v>2000000</v>
      </c>
      <c r="E133" t="s">
        <v>378</v>
      </c>
      <c r="F133" t="s">
        <v>949</v>
      </c>
      <c r="G133" s="16">
        <v>4</v>
      </c>
      <c r="I133" s="16">
        <v>60</v>
      </c>
      <c r="J133" t="s">
        <v>23</v>
      </c>
      <c r="K133" t="s">
        <v>985</v>
      </c>
      <c r="L133" t="s">
        <v>1005</v>
      </c>
      <c r="M133" s="36"/>
    </row>
    <row r="134" spans="1:13" x14ac:dyDescent="0.25">
      <c r="A134" s="16">
        <v>256</v>
      </c>
      <c r="B134" t="s">
        <v>789</v>
      </c>
      <c r="C134" s="34">
        <v>0</v>
      </c>
      <c r="D134" s="35">
        <v>3000000</v>
      </c>
      <c r="E134" t="s">
        <v>379</v>
      </c>
      <c r="F134" t="s">
        <v>949</v>
      </c>
      <c r="G134" s="16">
        <v>4</v>
      </c>
      <c r="I134" s="16">
        <v>50</v>
      </c>
      <c r="J134" t="s">
        <v>23</v>
      </c>
      <c r="K134" t="s">
        <v>985</v>
      </c>
      <c r="L134" t="s">
        <v>1005</v>
      </c>
      <c r="M134" s="36"/>
    </row>
    <row r="135" spans="1:13" x14ac:dyDescent="0.25">
      <c r="A135" s="16">
        <v>257</v>
      </c>
      <c r="B135" t="s">
        <v>790</v>
      </c>
      <c r="C135" s="34">
        <v>0</v>
      </c>
      <c r="D135" s="35">
        <v>1500000</v>
      </c>
      <c r="E135" t="s">
        <v>380</v>
      </c>
      <c r="F135" t="s">
        <v>949</v>
      </c>
      <c r="G135" s="16">
        <v>4</v>
      </c>
      <c r="I135" s="16">
        <v>60</v>
      </c>
      <c r="J135" t="s">
        <v>23</v>
      </c>
      <c r="K135" t="s">
        <v>985</v>
      </c>
      <c r="L135" t="s">
        <v>1005</v>
      </c>
      <c r="M135" s="36"/>
    </row>
    <row r="136" spans="1:13" x14ac:dyDescent="0.25">
      <c r="A136" s="16">
        <v>258</v>
      </c>
      <c r="B136" t="s">
        <v>791</v>
      </c>
      <c r="C136" s="34">
        <v>0</v>
      </c>
      <c r="D136" s="35">
        <v>3000000</v>
      </c>
      <c r="E136" t="s">
        <v>381</v>
      </c>
      <c r="F136" t="s">
        <v>949</v>
      </c>
      <c r="G136" s="16">
        <v>4</v>
      </c>
      <c r="I136" s="16">
        <v>70</v>
      </c>
      <c r="J136" t="s">
        <v>23</v>
      </c>
      <c r="K136" t="s">
        <v>985</v>
      </c>
      <c r="L136" t="s">
        <v>1005</v>
      </c>
      <c r="M136" s="36"/>
    </row>
    <row r="137" spans="1:13" x14ac:dyDescent="0.25">
      <c r="A137" s="16">
        <v>259</v>
      </c>
      <c r="B137" t="s">
        <v>792</v>
      </c>
      <c r="C137" s="34">
        <v>0</v>
      </c>
      <c r="D137" s="35">
        <v>5000000</v>
      </c>
      <c r="E137" t="s">
        <v>382</v>
      </c>
      <c r="F137" t="s">
        <v>949</v>
      </c>
      <c r="G137" s="16">
        <v>4</v>
      </c>
      <c r="I137" s="16">
        <v>80</v>
      </c>
      <c r="J137" t="s">
        <v>23</v>
      </c>
      <c r="K137" t="s">
        <v>985</v>
      </c>
      <c r="L137" t="s">
        <v>1005</v>
      </c>
      <c r="M137" s="36"/>
    </row>
    <row r="138" spans="1:13" x14ac:dyDescent="0.25">
      <c r="A138" s="16">
        <v>260</v>
      </c>
      <c r="B138" t="s">
        <v>793</v>
      </c>
      <c r="C138" s="34">
        <v>0</v>
      </c>
      <c r="D138" s="35">
        <v>100000</v>
      </c>
      <c r="E138" t="s">
        <v>383</v>
      </c>
      <c r="F138" t="s">
        <v>949</v>
      </c>
      <c r="G138" s="16">
        <v>4</v>
      </c>
      <c r="I138" s="16">
        <v>90</v>
      </c>
      <c r="J138" t="s">
        <v>23</v>
      </c>
      <c r="K138" t="s">
        <v>985</v>
      </c>
      <c r="L138" t="s">
        <v>1005</v>
      </c>
      <c r="M138" s="36"/>
    </row>
    <row r="139" spans="1:13" x14ac:dyDescent="0.25">
      <c r="A139" s="16">
        <v>261</v>
      </c>
      <c r="B139" t="s">
        <v>794</v>
      </c>
      <c r="C139" s="34">
        <v>0</v>
      </c>
      <c r="D139" s="35">
        <v>3000000</v>
      </c>
      <c r="E139" t="s">
        <v>384</v>
      </c>
      <c r="F139" t="s">
        <v>949</v>
      </c>
      <c r="G139" s="16">
        <v>4</v>
      </c>
      <c r="I139" s="16">
        <v>70</v>
      </c>
      <c r="J139" t="s">
        <v>23</v>
      </c>
      <c r="K139" t="s">
        <v>985</v>
      </c>
      <c r="L139" t="s">
        <v>1005</v>
      </c>
      <c r="M139" s="36"/>
    </row>
    <row r="140" spans="1:13" x14ac:dyDescent="0.25">
      <c r="A140" s="16">
        <v>262</v>
      </c>
      <c r="B140" t="s">
        <v>795</v>
      </c>
      <c r="C140" s="34">
        <v>0</v>
      </c>
      <c r="D140" s="35">
        <v>5000000</v>
      </c>
      <c r="E140" t="s">
        <v>385</v>
      </c>
      <c r="F140" t="s">
        <v>949</v>
      </c>
      <c r="G140" s="16">
        <v>4</v>
      </c>
      <c r="I140" s="16">
        <v>70</v>
      </c>
      <c r="J140" t="s">
        <v>23</v>
      </c>
      <c r="K140" t="s">
        <v>985</v>
      </c>
      <c r="L140" t="s">
        <v>1005</v>
      </c>
      <c r="M140" s="36"/>
    </row>
    <row r="141" spans="1:13" x14ac:dyDescent="0.25">
      <c r="A141" s="16">
        <v>263</v>
      </c>
      <c r="B141" t="s">
        <v>796</v>
      </c>
      <c r="C141" s="34">
        <v>0</v>
      </c>
      <c r="D141" s="35">
        <v>7000000</v>
      </c>
      <c r="E141" t="s">
        <v>386</v>
      </c>
      <c r="F141" t="s">
        <v>949</v>
      </c>
      <c r="G141" s="16">
        <v>4</v>
      </c>
      <c r="I141" s="16">
        <v>80</v>
      </c>
      <c r="J141" t="s">
        <v>23</v>
      </c>
      <c r="K141" t="s">
        <v>985</v>
      </c>
      <c r="L141" t="s">
        <v>1005</v>
      </c>
      <c r="M141" s="36"/>
    </row>
    <row r="142" spans="1:13" x14ac:dyDescent="0.25">
      <c r="A142" s="16">
        <v>264</v>
      </c>
      <c r="B142" t="s">
        <v>797</v>
      </c>
      <c r="C142" s="34">
        <v>0</v>
      </c>
      <c r="D142" s="35">
        <v>3000000</v>
      </c>
      <c r="E142" t="s">
        <v>387</v>
      </c>
      <c r="F142" t="s">
        <v>949</v>
      </c>
      <c r="G142" s="16">
        <v>4</v>
      </c>
      <c r="I142" s="16">
        <v>60</v>
      </c>
      <c r="J142" t="s">
        <v>23</v>
      </c>
      <c r="K142" t="s">
        <v>985</v>
      </c>
      <c r="L142" t="s">
        <v>1005</v>
      </c>
      <c r="M142" s="36"/>
    </row>
    <row r="143" spans="1:13" x14ac:dyDescent="0.25">
      <c r="A143" s="16">
        <v>291</v>
      </c>
      <c r="B143" t="s">
        <v>824</v>
      </c>
      <c r="C143" s="34">
        <v>0</v>
      </c>
      <c r="D143" s="35">
        <v>1000000</v>
      </c>
      <c r="E143" t="s">
        <v>414</v>
      </c>
      <c r="F143" t="s">
        <v>951</v>
      </c>
      <c r="G143" s="16">
        <v>1</v>
      </c>
      <c r="I143" s="16">
        <v>60</v>
      </c>
      <c r="J143" t="s">
        <v>23</v>
      </c>
      <c r="K143" t="s">
        <v>991</v>
      </c>
      <c r="L143" t="s">
        <v>1005</v>
      </c>
      <c r="M143" s="36"/>
    </row>
    <row r="144" spans="1:13" x14ac:dyDescent="0.25">
      <c r="A144" s="16">
        <v>1</v>
      </c>
      <c r="B144" t="s">
        <v>532</v>
      </c>
      <c r="C144" s="34">
        <v>12.361111111111111</v>
      </c>
      <c r="D144" s="35">
        <v>25000000</v>
      </c>
      <c r="E144" t="s">
        <v>122</v>
      </c>
      <c r="F144" t="s">
        <v>943</v>
      </c>
      <c r="G144" s="16">
        <v>1</v>
      </c>
      <c r="I144" s="16">
        <v>50</v>
      </c>
      <c r="J144" t="s">
        <v>25</v>
      </c>
      <c r="K144" t="s">
        <v>956</v>
      </c>
      <c r="L144" t="s">
        <v>1005</v>
      </c>
      <c r="M144" s="36"/>
    </row>
    <row r="145" spans="1:13" x14ac:dyDescent="0.25">
      <c r="A145" s="16">
        <v>2</v>
      </c>
      <c r="B145" t="s">
        <v>533</v>
      </c>
      <c r="C145" s="34">
        <v>15.861111111111111</v>
      </c>
      <c r="D145" s="35">
        <v>35000000</v>
      </c>
      <c r="E145" t="s">
        <v>123</v>
      </c>
      <c r="F145" t="s">
        <v>943</v>
      </c>
      <c r="G145" s="16">
        <v>1</v>
      </c>
      <c r="I145" s="16">
        <v>50</v>
      </c>
      <c r="J145" t="s">
        <v>25</v>
      </c>
      <c r="K145" t="s">
        <v>956</v>
      </c>
      <c r="L145" t="s">
        <v>1005</v>
      </c>
      <c r="M145" s="36"/>
    </row>
    <row r="146" spans="1:13" x14ac:dyDescent="0.25">
      <c r="A146" s="16">
        <v>3</v>
      </c>
      <c r="B146" t="s">
        <v>534</v>
      </c>
      <c r="C146" s="34">
        <v>14.1111111111111</v>
      </c>
      <c r="D146" s="35">
        <v>30000000</v>
      </c>
      <c r="E146" t="s">
        <v>124</v>
      </c>
      <c r="F146" t="s">
        <v>943</v>
      </c>
      <c r="G146" s="16">
        <v>1</v>
      </c>
      <c r="I146" s="16">
        <v>60</v>
      </c>
      <c r="J146" t="s">
        <v>25</v>
      </c>
      <c r="K146" t="s">
        <v>956</v>
      </c>
      <c r="L146" t="s">
        <v>1005</v>
      </c>
      <c r="M146" s="36"/>
    </row>
    <row r="147" spans="1:13" x14ac:dyDescent="0.25">
      <c r="A147" s="16">
        <v>4</v>
      </c>
      <c r="B147" t="s">
        <v>535</v>
      </c>
      <c r="C147" s="34">
        <v>15.861111111111111</v>
      </c>
      <c r="D147" s="35">
        <v>35000000</v>
      </c>
      <c r="E147" t="s">
        <v>125</v>
      </c>
      <c r="F147" t="s">
        <v>943</v>
      </c>
      <c r="G147" s="16">
        <v>1</v>
      </c>
      <c r="I147" s="16">
        <v>60</v>
      </c>
      <c r="J147" t="s">
        <v>25</v>
      </c>
      <c r="K147" t="s">
        <v>956</v>
      </c>
      <c r="L147" t="s">
        <v>1005</v>
      </c>
      <c r="M147" s="36"/>
    </row>
    <row r="148" spans="1:13" x14ac:dyDescent="0.25">
      <c r="A148" s="16">
        <v>5</v>
      </c>
      <c r="B148" t="s">
        <v>536</v>
      </c>
      <c r="C148" s="34">
        <v>27.333333333333336</v>
      </c>
      <c r="D148" s="35">
        <v>60000000</v>
      </c>
      <c r="E148" t="s">
        <v>126</v>
      </c>
      <c r="F148" t="s">
        <v>943</v>
      </c>
      <c r="G148" s="16">
        <v>1</v>
      </c>
      <c r="I148" s="16">
        <v>90</v>
      </c>
      <c r="J148" t="s">
        <v>25</v>
      </c>
      <c r="K148" t="s">
        <v>956</v>
      </c>
      <c r="L148" t="s">
        <v>1005</v>
      </c>
      <c r="M148" s="36"/>
    </row>
    <row r="149" spans="1:13" x14ac:dyDescent="0.25">
      <c r="A149" s="16">
        <v>6</v>
      </c>
      <c r="B149" t="s">
        <v>537</v>
      </c>
      <c r="C149" s="34">
        <v>4.8333333333333339</v>
      </c>
      <c r="D149" s="35">
        <v>10000000</v>
      </c>
      <c r="E149" t="s">
        <v>127</v>
      </c>
      <c r="F149" t="s">
        <v>944</v>
      </c>
      <c r="G149" s="16">
        <v>1</v>
      </c>
      <c r="I149" s="16">
        <v>0</v>
      </c>
      <c r="J149" t="s">
        <v>25</v>
      </c>
      <c r="K149" t="s">
        <v>956</v>
      </c>
      <c r="L149" t="s">
        <v>1005</v>
      </c>
      <c r="M149" s="36"/>
    </row>
    <row r="150" spans="1:13" x14ac:dyDescent="0.25">
      <c r="A150" s="16">
        <v>7</v>
      </c>
      <c r="B150" t="s">
        <v>538</v>
      </c>
      <c r="C150" s="34">
        <v>29</v>
      </c>
      <c r="D150" s="35">
        <v>60000000</v>
      </c>
      <c r="E150" t="s">
        <v>128</v>
      </c>
      <c r="F150" t="s">
        <v>943</v>
      </c>
      <c r="G150" s="16">
        <v>1</v>
      </c>
      <c r="I150" s="16">
        <v>90</v>
      </c>
      <c r="J150" t="s">
        <v>25</v>
      </c>
      <c r="K150" t="s">
        <v>956</v>
      </c>
      <c r="L150" t="s">
        <v>1005</v>
      </c>
      <c r="M150" s="36"/>
    </row>
    <row r="151" spans="1:13" x14ac:dyDescent="0.25">
      <c r="A151" s="16">
        <v>8</v>
      </c>
      <c r="B151" t="s">
        <v>539</v>
      </c>
      <c r="C151" s="34">
        <v>20.125</v>
      </c>
      <c r="D151" s="35">
        <v>45000000</v>
      </c>
      <c r="E151" t="s">
        <v>129</v>
      </c>
      <c r="F151" t="s">
        <v>943</v>
      </c>
      <c r="G151" s="16">
        <v>1</v>
      </c>
      <c r="I151" s="16">
        <v>90</v>
      </c>
      <c r="J151" t="s">
        <v>25</v>
      </c>
      <c r="K151" t="s">
        <v>956</v>
      </c>
      <c r="L151" t="s">
        <v>1005</v>
      </c>
      <c r="M151" s="36"/>
    </row>
    <row r="152" spans="1:13" x14ac:dyDescent="0.25">
      <c r="A152" s="16">
        <v>9</v>
      </c>
      <c r="B152" t="s">
        <v>540</v>
      </c>
      <c r="C152" s="34">
        <v>27.833333333333336</v>
      </c>
      <c r="D152" s="35">
        <v>60000000</v>
      </c>
      <c r="E152" t="s">
        <v>130</v>
      </c>
      <c r="F152" t="s">
        <v>943</v>
      </c>
      <c r="G152" s="16">
        <v>1</v>
      </c>
      <c r="I152" s="16">
        <v>120</v>
      </c>
      <c r="J152" t="s">
        <v>25</v>
      </c>
      <c r="K152" t="s">
        <v>956</v>
      </c>
      <c r="L152" t="s">
        <v>1005</v>
      </c>
      <c r="M152" s="36"/>
    </row>
    <row r="153" spans="1:13" x14ac:dyDescent="0.25">
      <c r="A153" s="16">
        <v>10</v>
      </c>
      <c r="B153" t="s">
        <v>541</v>
      </c>
      <c r="C153" s="34">
        <v>25.555555555555554</v>
      </c>
      <c r="D153" s="35">
        <v>60000000</v>
      </c>
      <c r="E153" t="s">
        <v>131</v>
      </c>
      <c r="F153" t="s">
        <v>943</v>
      </c>
      <c r="G153" s="16">
        <v>1</v>
      </c>
      <c r="I153" s="16">
        <v>120</v>
      </c>
      <c r="J153" t="s">
        <v>25</v>
      </c>
      <c r="K153" t="s">
        <v>956</v>
      </c>
      <c r="L153" t="s">
        <v>1005</v>
      </c>
      <c r="M153" s="36"/>
    </row>
    <row r="154" spans="1:13" x14ac:dyDescent="0.25">
      <c r="A154" s="16">
        <v>117</v>
      </c>
      <c r="B154" t="s">
        <v>650</v>
      </c>
      <c r="C154" s="34">
        <v>5.6333333333333329</v>
      </c>
      <c r="D154" s="35">
        <v>8000000</v>
      </c>
      <c r="E154" t="s">
        <v>240</v>
      </c>
      <c r="F154" t="s">
        <v>944</v>
      </c>
      <c r="G154" s="16">
        <v>1</v>
      </c>
      <c r="I154" s="16">
        <v>60</v>
      </c>
      <c r="J154" t="s">
        <v>25</v>
      </c>
      <c r="K154" t="s">
        <v>966</v>
      </c>
      <c r="L154" t="s">
        <v>1005</v>
      </c>
      <c r="M154" s="36"/>
    </row>
    <row r="155" spans="1:13" x14ac:dyDescent="0.25">
      <c r="A155" s="16">
        <v>118</v>
      </c>
      <c r="B155" t="s">
        <v>651</v>
      </c>
      <c r="C155" s="34">
        <v>1.2</v>
      </c>
      <c r="D155" s="35">
        <v>2000000</v>
      </c>
      <c r="E155" t="s">
        <v>241</v>
      </c>
      <c r="F155" t="s">
        <v>944</v>
      </c>
      <c r="G155" s="16">
        <v>1</v>
      </c>
      <c r="I155" s="16">
        <v>0</v>
      </c>
      <c r="J155" t="s">
        <v>25</v>
      </c>
      <c r="K155" t="s">
        <v>966</v>
      </c>
      <c r="L155" t="s">
        <v>1005</v>
      </c>
      <c r="M155" s="36"/>
    </row>
    <row r="156" spans="1:13" x14ac:dyDescent="0.25">
      <c r="A156" s="16">
        <v>138</v>
      </c>
      <c r="B156" t="s">
        <v>671</v>
      </c>
      <c r="C156" s="34">
        <v>2.916666666666667</v>
      </c>
      <c r="D156" s="35">
        <v>5000000</v>
      </c>
      <c r="E156" t="s">
        <v>261</v>
      </c>
      <c r="F156" t="s">
        <v>944</v>
      </c>
      <c r="G156" s="16">
        <v>1</v>
      </c>
      <c r="I156" s="16">
        <v>30</v>
      </c>
      <c r="J156" t="s">
        <v>25</v>
      </c>
      <c r="K156" t="s">
        <v>968</v>
      </c>
      <c r="L156" t="s">
        <v>1005</v>
      </c>
      <c r="M156" s="36"/>
    </row>
    <row r="157" spans="1:13" x14ac:dyDescent="0.25">
      <c r="A157" s="16">
        <v>139</v>
      </c>
      <c r="B157" t="s">
        <v>672</v>
      </c>
      <c r="C157" s="34">
        <v>2.5666666666666664</v>
      </c>
      <c r="D157" s="35">
        <v>4000000</v>
      </c>
      <c r="E157" t="s">
        <v>262</v>
      </c>
      <c r="F157" t="s">
        <v>944</v>
      </c>
      <c r="G157" s="16">
        <v>1</v>
      </c>
      <c r="I157" s="16">
        <v>30</v>
      </c>
      <c r="J157" t="s">
        <v>25</v>
      </c>
      <c r="K157" t="s">
        <v>968</v>
      </c>
      <c r="L157" t="s">
        <v>1005</v>
      </c>
      <c r="M157" s="36"/>
    </row>
    <row r="158" spans="1:13" x14ac:dyDescent="0.25">
      <c r="A158" s="16">
        <v>380</v>
      </c>
      <c r="B158" t="s">
        <v>913</v>
      </c>
      <c r="C158" s="34">
        <v>0</v>
      </c>
      <c r="D158" s="35">
        <v>1000000</v>
      </c>
      <c r="E158" t="s">
        <v>503</v>
      </c>
      <c r="F158" t="s">
        <v>949</v>
      </c>
      <c r="G158" s="16">
        <v>4</v>
      </c>
      <c r="I158" s="16">
        <v>90</v>
      </c>
      <c r="J158" t="s">
        <v>955</v>
      </c>
      <c r="K158" t="s">
        <v>1001</v>
      </c>
      <c r="L158" t="s">
        <v>1005</v>
      </c>
      <c r="M158" s="36"/>
    </row>
    <row r="159" spans="1:13" x14ac:dyDescent="0.25">
      <c r="A159" s="16">
        <v>381</v>
      </c>
      <c r="B159" t="s">
        <v>914</v>
      </c>
      <c r="C159" s="34">
        <v>0</v>
      </c>
      <c r="D159" s="35">
        <v>500000</v>
      </c>
      <c r="E159" t="s">
        <v>504</v>
      </c>
      <c r="F159" t="s">
        <v>949</v>
      </c>
      <c r="G159" s="16">
        <v>4</v>
      </c>
      <c r="I159" s="16">
        <v>30</v>
      </c>
      <c r="J159" t="s">
        <v>955</v>
      </c>
      <c r="K159" t="s">
        <v>1001</v>
      </c>
      <c r="L159" t="s">
        <v>1005</v>
      </c>
      <c r="M159" s="36"/>
    </row>
    <row r="160" spans="1:13" x14ac:dyDescent="0.25">
      <c r="A160" s="16">
        <v>382</v>
      </c>
      <c r="B160" t="s">
        <v>915</v>
      </c>
      <c r="C160" s="34">
        <v>0</v>
      </c>
      <c r="D160" s="35">
        <v>1200000</v>
      </c>
      <c r="E160" t="s">
        <v>505</v>
      </c>
      <c r="F160" t="s">
        <v>949</v>
      </c>
      <c r="G160" s="16">
        <v>4</v>
      </c>
      <c r="I160" s="16">
        <v>30</v>
      </c>
      <c r="J160" t="s">
        <v>955</v>
      </c>
      <c r="K160" t="s">
        <v>1001</v>
      </c>
      <c r="L160" t="s">
        <v>1005</v>
      </c>
      <c r="M160" s="36"/>
    </row>
    <row r="161" spans="1:13" x14ac:dyDescent="0.25">
      <c r="A161" s="16">
        <v>396</v>
      </c>
      <c r="B161" t="s">
        <v>929</v>
      </c>
      <c r="C161" s="34">
        <v>0</v>
      </c>
      <c r="D161" s="35">
        <v>600000</v>
      </c>
      <c r="E161" t="s">
        <v>519</v>
      </c>
      <c r="F161" t="s">
        <v>949</v>
      </c>
      <c r="G161" s="16">
        <v>1</v>
      </c>
      <c r="I161" s="16">
        <v>30</v>
      </c>
      <c r="J161" t="s">
        <v>955</v>
      </c>
      <c r="K161" t="s">
        <v>1001</v>
      </c>
      <c r="L161" t="s">
        <v>1005</v>
      </c>
      <c r="M161" s="36"/>
    </row>
    <row r="162" spans="1:13" x14ac:dyDescent="0.25">
      <c r="A162" s="16">
        <v>375</v>
      </c>
      <c r="B162" t="s">
        <v>908</v>
      </c>
      <c r="C162" s="34">
        <v>0</v>
      </c>
      <c r="D162" s="35">
        <v>1200000</v>
      </c>
      <c r="E162" t="s">
        <v>498</v>
      </c>
      <c r="F162" t="s">
        <v>949</v>
      </c>
      <c r="G162" s="16">
        <v>5</v>
      </c>
      <c r="I162" s="16">
        <v>90</v>
      </c>
      <c r="J162" t="s">
        <v>955</v>
      </c>
      <c r="K162" t="s">
        <v>1000</v>
      </c>
      <c r="L162" t="s">
        <v>1005</v>
      </c>
      <c r="M162" s="36"/>
    </row>
    <row r="163" spans="1:13" x14ac:dyDescent="0.25">
      <c r="A163" s="16">
        <v>376</v>
      </c>
      <c r="B163" t="s">
        <v>909</v>
      </c>
      <c r="C163" s="34">
        <v>0</v>
      </c>
      <c r="D163" s="35">
        <v>2400000</v>
      </c>
      <c r="E163" t="s">
        <v>499</v>
      </c>
      <c r="F163" t="s">
        <v>949</v>
      </c>
      <c r="G163" s="16">
        <v>5</v>
      </c>
      <c r="I163" s="16">
        <v>90</v>
      </c>
      <c r="J163" t="s">
        <v>955</v>
      </c>
      <c r="K163" t="s">
        <v>1000</v>
      </c>
      <c r="L163" t="s">
        <v>1005</v>
      </c>
      <c r="M163" s="36"/>
    </row>
    <row r="164" spans="1:13" x14ac:dyDescent="0.25">
      <c r="A164" s="16">
        <v>377</v>
      </c>
      <c r="B164" t="s">
        <v>910</v>
      </c>
      <c r="C164" s="34">
        <v>0</v>
      </c>
      <c r="D164" s="35">
        <v>1200000</v>
      </c>
      <c r="E164" t="s">
        <v>500</v>
      </c>
      <c r="F164" t="s">
        <v>949</v>
      </c>
      <c r="G164" s="16">
        <v>1</v>
      </c>
      <c r="I164" s="16">
        <v>90</v>
      </c>
      <c r="J164" t="s">
        <v>955</v>
      </c>
      <c r="K164" t="s">
        <v>1000</v>
      </c>
      <c r="L164" t="s">
        <v>1005</v>
      </c>
      <c r="M164" s="36"/>
    </row>
    <row r="165" spans="1:13" x14ac:dyDescent="0.25">
      <c r="A165" s="16">
        <v>378</v>
      </c>
      <c r="B165" t="s">
        <v>911</v>
      </c>
      <c r="C165" s="34">
        <v>0</v>
      </c>
      <c r="D165" s="35">
        <v>2000000</v>
      </c>
      <c r="E165" t="s">
        <v>501</v>
      </c>
      <c r="F165" t="s">
        <v>949</v>
      </c>
      <c r="G165" s="16">
        <v>5</v>
      </c>
      <c r="I165" s="16">
        <v>60</v>
      </c>
      <c r="J165" t="s">
        <v>955</v>
      </c>
      <c r="K165" t="s">
        <v>1000</v>
      </c>
      <c r="L165" t="s">
        <v>1005</v>
      </c>
      <c r="M165" s="36"/>
    </row>
    <row r="166" spans="1:13" x14ac:dyDescent="0.25">
      <c r="A166" s="16">
        <v>379</v>
      </c>
      <c r="B166" t="s">
        <v>912</v>
      </c>
      <c r="C166" s="34">
        <v>0</v>
      </c>
      <c r="D166" s="35">
        <v>1000000</v>
      </c>
      <c r="E166" t="s">
        <v>502</v>
      </c>
      <c r="F166" t="s">
        <v>949</v>
      </c>
      <c r="G166" s="16">
        <v>5</v>
      </c>
      <c r="I166" s="16">
        <v>60</v>
      </c>
      <c r="J166" t="s">
        <v>955</v>
      </c>
      <c r="K166" t="s">
        <v>1000</v>
      </c>
      <c r="L166" t="s">
        <v>1005</v>
      </c>
      <c r="M166" s="36"/>
    </row>
    <row r="167" spans="1:13" x14ac:dyDescent="0.25">
      <c r="A167" s="16">
        <v>227</v>
      </c>
      <c r="B167" t="s">
        <v>760</v>
      </c>
      <c r="C167" s="34">
        <v>0</v>
      </c>
      <c r="D167" s="35">
        <v>200000</v>
      </c>
      <c r="E167" t="s">
        <v>350</v>
      </c>
      <c r="F167" t="s">
        <v>944</v>
      </c>
      <c r="G167" s="16">
        <v>3</v>
      </c>
      <c r="I167" s="16">
        <v>10</v>
      </c>
      <c r="J167" t="s">
        <v>23</v>
      </c>
      <c r="K167" t="s">
        <v>981</v>
      </c>
      <c r="L167" t="s">
        <v>1005</v>
      </c>
      <c r="M167" s="36"/>
    </row>
    <row r="168" spans="1:13" x14ac:dyDescent="0.25">
      <c r="A168" s="16">
        <v>228</v>
      </c>
      <c r="B168" t="s">
        <v>761</v>
      </c>
      <c r="C168" s="34">
        <v>0</v>
      </c>
      <c r="D168" s="35">
        <v>1200000</v>
      </c>
      <c r="E168" t="s">
        <v>351</v>
      </c>
      <c r="F168" t="s">
        <v>944</v>
      </c>
      <c r="G168" s="16">
        <v>1</v>
      </c>
      <c r="I168" s="16">
        <v>90</v>
      </c>
      <c r="J168" t="s">
        <v>23</v>
      </c>
      <c r="K168" t="s">
        <v>981</v>
      </c>
      <c r="L168" t="s">
        <v>1005</v>
      </c>
      <c r="M168" s="36"/>
    </row>
    <row r="169" spans="1:13" x14ac:dyDescent="0.25">
      <c r="A169" s="16">
        <v>229</v>
      </c>
      <c r="B169" t="s">
        <v>762</v>
      </c>
      <c r="C169" s="34">
        <v>0</v>
      </c>
      <c r="D169" s="35">
        <v>800000</v>
      </c>
      <c r="E169" t="s">
        <v>352</v>
      </c>
      <c r="F169" t="s">
        <v>944</v>
      </c>
      <c r="G169" s="16">
        <v>10</v>
      </c>
      <c r="I169" s="16">
        <v>90</v>
      </c>
      <c r="J169" t="s">
        <v>955</v>
      </c>
      <c r="K169" t="s">
        <v>981</v>
      </c>
      <c r="L169" t="s">
        <v>1005</v>
      </c>
      <c r="M169" s="36"/>
    </row>
    <row r="170" spans="1:13" x14ac:dyDescent="0.25">
      <c r="A170" s="16">
        <v>230</v>
      </c>
      <c r="B170" t="s">
        <v>763</v>
      </c>
      <c r="C170" s="34">
        <v>0</v>
      </c>
      <c r="D170" s="35">
        <v>1200000</v>
      </c>
      <c r="E170" t="s">
        <v>353</v>
      </c>
      <c r="F170" t="s">
        <v>944</v>
      </c>
      <c r="G170" s="16">
        <v>5</v>
      </c>
      <c r="I170" s="16">
        <v>75</v>
      </c>
      <c r="J170" t="s">
        <v>955</v>
      </c>
      <c r="K170" t="s">
        <v>981</v>
      </c>
      <c r="L170" t="s">
        <v>1005</v>
      </c>
      <c r="M170" s="36"/>
    </row>
    <row r="171" spans="1:13" x14ac:dyDescent="0.25">
      <c r="A171" s="16">
        <v>231</v>
      </c>
      <c r="B171" t="s">
        <v>764</v>
      </c>
      <c r="C171" s="34">
        <v>0</v>
      </c>
      <c r="D171" s="35">
        <v>2000000</v>
      </c>
      <c r="E171" t="s">
        <v>354</v>
      </c>
      <c r="F171" t="s">
        <v>944</v>
      </c>
      <c r="G171" s="16">
        <v>5</v>
      </c>
      <c r="I171" s="16">
        <v>75</v>
      </c>
      <c r="J171" t="s">
        <v>955</v>
      </c>
      <c r="K171" t="s">
        <v>981</v>
      </c>
      <c r="L171" t="s">
        <v>1005</v>
      </c>
      <c r="M171" s="36"/>
    </row>
    <row r="172" spans="1:13" x14ac:dyDescent="0.25">
      <c r="A172" s="16">
        <v>232</v>
      </c>
      <c r="B172" t="s">
        <v>765</v>
      </c>
      <c r="C172" s="34">
        <v>0</v>
      </c>
      <c r="D172" s="35">
        <v>1500000</v>
      </c>
      <c r="E172" t="s">
        <v>355</v>
      </c>
      <c r="F172" t="s">
        <v>944</v>
      </c>
      <c r="G172" s="16">
        <v>5</v>
      </c>
      <c r="I172" s="16">
        <v>75</v>
      </c>
      <c r="J172" t="s">
        <v>955</v>
      </c>
      <c r="K172" t="s">
        <v>981</v>
      </c>
      <c r="L172" t="s">
        <v>1005</v>
      </c>
      <c r="M172" s="36"/>
    </row>
    <row r="173" spans="1:13" x14ac:dyDescent="0.25">
      <c r="A173" s="16">
        <v>233</v>
      </c>
      <c r="B173" t="s">
        <v>766</v>
      </c>
      <c r="C173" s="34">
        <v>0</v>
      </c>
      <c r="D173" s="35">
        <v>2000000</v>
      </c>
      <c r="E173" t="s">
        <v>356</v>
      </c>
      <c r="F173" t="s">
        <v>949</v>
      </c>
      <c r="G173" s="16">
        <v>1</v>
      </c>
      <c r="I173" s="16">
        <v>75</v>
      </c>
      <c r="J173" t="s">
        <v>23</v>
      </c>
      <c r="K173" t="s">
        <v>981</v>
      </c>
      <c r="L173" t="s">
        <v>1005</v>
      </c>
      <c r="M173" s="36"/>
    </row>
    <row r="174" spans="1:13" x14ac:dyDescent="0.25">
      <c r="A174" s="16">
        <v>234</v>
      </c>
      <c r="B174" t="s">
        <v>767</v>
      </c>
      <c r="C174" s="34">
        <v>0</v>
      </c>
      <c r="D174" s="35">
        <v>3000000</v>
      </c>
      <c r="E174" t="s">
        <v>357</v>
      </c>
      <c r="F174" t="s">
        <v>949</v>
      </c>
      <c r="G174" s="16">
        <v>1</v>
      </c>
      <c r="I174" s="16">
        <v>75</v>
      </c>
      <c r="J174" t="s">
        <v>23</v>
      </c>
      <c r="K174" t="s">
        <v>981</v>
      </c>
      <c r="L174" t="s">
        <v>1005</v>
      </c>
      <c r="M174" s="36"/>
    </row>
    <row r="175" spans="1:13" x14ac:dyDescent="0.25">
      <c r="A175" s="16">
        <v>235</v>
      </c>
      <c r="B175" t="s">
        <v>768</v>
      </c>
      <c r="C175" s="34">
        <v>0</v>
      </c>
      <c r="D175" s="35">
        <v>2500000</v>
      </c>
      <c r="E175" t="s">
        <v>358</v>
      </c>
      <c r="F175" t="s">
        <v>949</v>
      </c>
      <c r="G175" s="16">
        <v>1</v>
      </c>
      <c r="I175" s="16">
        <v>75</v>
      </c>
      <c r="J175" t="s">
        <v>23</v>
      </c>
      <c r="K175" t="s">
        <v>981</v>
      </c>
      <c r="L175" t="s">
        <v>1005</v>
      </c>
      <c r="M175" s="36"/>
    </row>
    <row r="176" spans="1:13" x14ac:dyDescent="0.25">
      <c r="A176" s="16">
        <v>236</v>
      </c>
      <c r="B176" t="s">
        <v>769</v>
      </c>
      <c r="C176" s="34">
        <v>0</v>
      </c>
      <c r="D176" s="35">
        <v>850000</v>
      </c>
      <c r="E176" t="s">
        <v>359</v>
      </c>
      <c r="F176" t="s">
        <v>949</v>
      </c>
      <c r="G176" s="16">
        <v>3</v>
      </c>
      <c r="I176" s="16">
        <v>90</v>
      </c>
      <c r="J176" t="s">
        <v>23</v>
      </c>
      <c r="K176" t="s">
        <v>981</v>
      </c>
      <c r="L176" t="s">
        <v>1005</v>
      </c>
      <c r="M176" s="36"/>
    </row>
    <row r="177" spans="1:13" x14ac:dyDescent="0.25">
      <c r="A177" s="16">
        <v>237</v>
      </c>
      <c r="B177" t="s">
        <v>770</v>
      </c>
      <c r="C177" s="34">
        <v>0</v>
      </c>
      <c r="D177" s="35">
        <v>850000</v>
      </c>
      <c r="E177" t="s">
        <v>360</v>
      </c>
      <c r="F177" t="s">
        <v>949</v>
      </c>
      <c r="G177" s="16">
        <v>10</v>
      </c>
      <c r="I177" s="16">
        <v>90</v>
      </c>
      <c r="J177" t="s">
        <v>23</v>
      </c>
      <c r="K177" t="s">
        <v>981</v>
      </c>
      <c r="L177" t="s">
        <v>1005</v>
      </c>
      <c r="M177" s="36"/>
    </row>
    <row r="178" spans="1:13" x14ac:dyDescent="0.25">
      <c r="A178" s="16">
        <v>238</v>
      </c>
      <c r="B178" t="s">
        <v>771</v>
      </c>
      <c r="C178" s="34">
        <v>0</v>
      </c>
      <c r="D178" s="35">
        <v>850000</v>
      </c>
      <c r="E178" t="s">
        <v>361</v>
      </c>
      <c r="F178" t="s">
        <v>949</v>
      </c>
      <c r="G178" s="16">
        <v>22</v>
      </c>
      <c r="I178" s="16">
        <v>90</v>
      </c>
      <c r="J178" t="s">
        <v>23</v>
      </c>
      <c r="K178" t="s">
        <v>981</v>
      </c>
      <c r="L178" t="s">
        <v>1005</v>
      </c>
      <c r="M178" s="36"/>
    </row>
    <row r="179" spans="1:13" x14ac:dyDescent="0.25">
      <c r="A179" s="16">
        <v>239</v>
      </c>
      <c r="B179" t="s">
        <v>772</v>
      </c>
      <c r="C179" s="34">
        <v>0</v>
      </c>
      <c r="D179" s="35">
        <v>850000</v>
      </c>
      <c r="E179" t="s">
        <v>362</v>
      </c>
      <c r="F179" t="s">
        <v>949</v>
      </c>
      <c r="G179" s="16">
        <v>40</v>
      </c>
      <c r="I179" s="16">
        <v>90</v>
      </c>
      <c r="J179" t="s">
        <v>23</v>
      </c>
      <c r="K179" t="s">
        <v>981</v>
      </c>
      <c r="L179" t="s">
        <v>1005</v>
      </c>
      <c r="M179" s="36"/>
    </row>
    <row r="180" spans="1:13" x14ac:dyDescent="0.25">
      <c r="A180" s="16">
        <v>395</v>
      </c>
      <c r="B180" t="s">
        <v>928</v>
      </c>
      <c r="C180" s="34">
        <v>0</v>
      </c>
      <c r="D180" s="35">
        <v>1200000</v>
      </c>
      <c r="E180" t="s">
        <v>518</v>
      </c>
      <c r="F180" t="s">
        <v>944</v>
      </c>
      <c r="G180" s="16">
        <v>1</v>
      </c>
      <c r="I180" s="16">
        <v>60</v>
      </c>
      <c r="J180" t="s">
        <v>23</v>
      </c>
      <c r="K180" t="s">
        <v>981</v>
      </c>
      <c r="L180" t="s">
        <v>1005</v>
      </c>
      <c r="M180" s="36"/>
    </row>
    <row r="181" spans="1:13" x14ac:dyDescent="0.25">
      <c r="A181" s="16">
        <v>207</v>
      </c>
      <c r="B181" t="s">
        <v>740</v>
      </c>
      <c r="C181" s="34">
        <v>0</v>
      </c>
      <c r="D181" s="35">
        <v>18000000</v>
      </c>
      <c r="E181" t="s">
        <v>330</v>
      </c>
      <c r="F181" t="s">
        <v>944</v>
      </c>
      <c r="G181" s="16">
        <v>1</v>
      </c>
      <c r="I181" s="16">
        <v>90</v>
      </c>
      <c r="J181" t="s">
        <v>23</v>
      </c>
      <c r="K181" t="s">
        <v>978</v>
      </c>
      <c r="L181" t="s">
        <v>1005</v>
      </c>
      <c r="M181" s="36"/>
    </row>
    <row r="182" spans="1:13" x14ac:dyDescent="0.25">
      <c r="A182" s="16">
        <v>208</v>
      </c>
      <c r="B182" t="s">
        <v>741</v>
      </c>
      <c r="C182" s="34">
        <v>0</v>
      </c>
      <c r="D182" s="35">
        <v>22000000</v>
      </c>
      <c r="E182" t="s">
        <v>331</v>
      </c>
      <c r="F182" t="s">
        <v>944</v>
      </c>
      <c r="G182" s="16">
        <v>1</v>
      </c>
      <c r="I182" s="16">
        <v>90</v>
      </c>
      <c r="J182" t="s">
        <v>23</v>
      </c>
      <c r="K182" t="s">
        <v>978</v>
      </c>
      <c r="L182" t="s">
        <v>1005</v>
      </c>
      <c r="M182" s="36"/>
    </row>
    <row r="183" spans="1:13" x14ac:dyDescent="0.25">
      <c r="A183" s="16">
        <v>209</v>
      </c>
      <c r="B183" t="s">
        <v>742</v>
      </c>
      <c r="C183" s="34">
        <v>0</v>
      </c>
      <c r="D183" s="35">
        <v>25000000</v>
      </c>
      <c r="E183" t="s">
        <v>332</v>
      </c>
      <c r="F183" t="s">
        <v>944</v>
      </c>
      <c r="G183" s="16">
        <v>1</v>
      </c>
      <c r="I183" s="16">
        <v>90</v>
      </c>
      <c r="J183" t="s">
        <v>23</v>
      </c>
      <c r="K183" t="s">
        <v>978</v>
      </c>
      <c r="L183" t="s">
        <v>1005</v>
      </c>
      <c r="M183" s="36"/>
    </row>
    <row r="184" spans="1:13" x14ac:dyDescent="0.25">
      <c r="A184" s="16">
        <v>210</v>
      </c>
      <c r="B184" t="s">
        <v>743</v>
      </c>
      <c r="C184" s="34">
        <v>0</v>
      </c>
      <c r="D184" s="35">
        <v>15000000</v>
      </c>
      <c r="E184" t="s">
        <v>333</v>
      </c>
      <c r="F184" t="s">
        <v>944</v>
      </c>
      <c r="G184" s="16">
        <v>1</v>
      </c>
      <c r="I184" s="16">
        <v>90</v>
      </c>
      <c r="J184" t="s">
        <v>23</v>
      </c>
      <c r="K184" t="s">
        <v>978</v>
      </c>
      <c r="L184" t="s">
        <v>1005</v>
      </c>
      <c r="M184" s="36"/>
    </row>
    <row r="185" spans="1:13" x14ac:dyDescent="0.25">
      <c r="A185" s="16">
        <v>211</v>
      </c>
      <c r="B185" t="s">
        <v>744</v>
      </c>
      <c r="C185" s="34">
        <v>0</v>
      </c>
      <c r="D185" s="35">
        <v>18000000</v>
      </c>
      <c r="E185" t="s">
        <v>334</v>
      </c>
      <c r="F185" t="s">
        <v>944</v>
      </c>
      <c r="G185" s="16">
        <v>1</v>
      </c>
      <c r="I185" s="16">
        <v>90</v>
      </c>
      <c r="J185" t="s">
        <v>23</v>
      </c>
      <c r="K185" t="s">
        <v>978</v>
      </c>
      <c r="L185" t="s">
        <v>1005</v>
      </c>
      <c r="M185" s="36"/>
    </row>
    <row r="186" spans="1:13" x14ac:dyDescent="0.25">
      <c r="A186" s="16">
        <v>212</v>
      </c>
      <c r="B186" t="s">
        <v>745</v>
      </c>
      <c r="C186" s="34">
        <v>0</v>
      </c>
      <c r="D186" s="35">
        <v>21000000</v>
      </c>
      <c r="E186" t="s">
        <v>335</v>
      </c>
      <c r="F186" t="s">
        <v>944</v>
      </c>
      <c r="G186" s="16">
        <v>1</v>
      </c>
      <c r="I186" s="16">
        <v>90</v>
      </c>
      <c r="J186" t="s">
        <v>23</v>
      </c>
      <c r="K186" t="s">
        <v>978</v>
      </c>
      <c r="L186" t="s">
        <v>1005</v>
      </c>
      <c r="M186" s="36"/>
    </row>
    <row r="187" spans="1:13" x14ac:dyDescent="0.25">
      <c r="A187" s="16">
        <v>213</v>
      </c>
      <c r="B187" t="s">
        <v>746</v>
      </c>
      <c r="C187" s="34">
        <v>0</v>
      </c>
      <c r="D187" s="35">
        <v>11000000</v>
      </c>
      <c r="E187" t="s">
        <v>336</v>
      </c>
      <c r="F187" t="s">
        <v>944</v>
      </c>
      <c r="G187" s="16">
        <v>1</v>
      </c>
      <c r="I187" s="16">
        <v>90</v>
      </c>
      <c r="J187" t="s">
        <v>23</v>
      </c>
      <c r="K187" t="s">
        <v>978</v>
      </c>
      <c r="L187" t="s">
        <v>1005</v>
      </c>
      <c r="M187" s="36"/>
    </row>
    <row r="188" spans="1:13" x14ac:dyDescent="0.25">
      <c r="A188" s="16">
        <v>214</v>
      </c>
      <c r="B188" t="s">
        <v>747</v>
      </c>
      <c r="C188" s="34">
        <v>0</v>
      </c>
      <c r="D188" s="35">
        <v>18000000</v>
      </c>
      <c r="E188" t="s">
        <v>337</v>
      </c>
      <c r="F188" t="s">
        <v>944</v>
      </c>
      <c r="G188" s="16">
        <v>1</v>
      </c>
      <c r="I188" s="16">
        <v>90</v>
      </c>
      <c r="J188" t="s">
        <v>23</v>
      </c>
      <c r="K188" t="s">
        <v>978</v>
      </c>
      <c r="L188" t="s">
        <v>1005</v>
      </c>
      <c r="M188" s="36"/>
    </row>
    <row r="189" spans="1:13" x14ac:dyDescent="0.25">
      <c r="A189" s="16">
        <v>215</v>
      </c>
      <c r="B189" t="s">
        <v>748</v>
      </c>
      <c r="C189" s="34">
        <v>0</v>
      </c>
      <c r="D189" s="35">
        <v>25000000</v>
      </c>
      <c r="E189" t="s">
        <v>338</v>
      </c>
      <c r="F189" t="s">
        <v>944</v>
      </c>
      <c r="G189" s="16">
        <v>1</v>
      </c>
      <c r="I189" s="16">
        <v>90</v>
      </c>
      <c r="J189" t="s">
        <v>23</v>
      </c>
      <c r="K189" t="s">
        <v>978</v>
      </c>
      <c r="L189" t="s">
        <v>1005</v>
      </c>
      <c r="M189" s="36"/>
    </row>
    <row r="190" spans="1:13" x14ac:dyDescent="0.25">
      <c r="A190" s="16">
        <v>216</v>
      </c>
      <c r="B190" t="s">
        <v>749</v>
      </c>
      <c r="C190" s="34">
        <v>0</v>
      </c>
      <c r="D190" s="35">
        <v>62000000</v>
      </c>
      <c r="E190" t="s">
        <v>339</v>
      </c>
      <c r="F190" t="s">
        <v>944</v>
      </c>
      <c r="G190" s="16">
        <v>1</v>
      </c>
      <c r="I190" s="16">
        <v>120</v>
      </c>
      <c r="J190" t="s">
        <v>23</v>
      </c>
      <c r="K190" t="s">
        <v>978</v>
      </c>
      <c r="L190" t="s">
        <v>1005</v>
      </c>
      <c r="M190" s="36"/>
    </row>
    <row r="191" spans="1:13" x14ac:dyDescent="0.25">
      <c r="A191" s="16">
        <v>217</v>
      </c>
      <c r="B191" t="s">
        <v>750</v>
      </c>
      <c r="C191" s="34">
        <v>0</v>
      </c>
      <c r="D191" s="35">
        <v>70000000</v>
      </c>
      <c r="E191" t="s">
        <v>340</v>
      </c>
      <c r="F191" t="s">
        <v>944</v>
      </c>
      <c r="G191" s="16">
        <v>1</v>
      </c>
      <c r="I191" s="16">
        <v>120</v>
      </c>
      <c r="J191" t="s">
        <v>23</v>
      </c>
      <c r="K191" t="s">
        <v>978</v>
      </c>
      <c r="L191" t="s">
        <v>1005</v>
      </c>
      <c r="M191" s="36"/>
    </row>
    <row r="192" spans="1:13" x14ac:dyDescent="0.25">
      <c r="A192" s="16">
        <v>218</v>
      </c>
      <c r="B192" t="s">
        <v>751</v>
      </c>
      <c r="C192" s="34">
        <v>0</v>
      </c>
      <c r="D192" s="35">
        <v>74000000</v>
      </c>
      <c r="E192" t="s">
        <v>341</v>
      </c>
      <c r="F192" t="s">
        <v>944</v>
      </c>
      <c r="G192" s="16">
        <v>1</v>
      </c>
      <c r="I192" s="16">
        <v>120</v>
      </c>
      <c r="J192" t="s">
        <v>23</v>
      </c>
      <c r="K192" t="s">
        <v>978</v>
      </c>
      <c r="L192" t="s">
        <v>1005</v>
      </c>
      <c r="M192" s="36"/>
    </row>
    <row r="193" spans="1:13" x14ac:dyDescent="0.25">
      <c r="A193" s="16">
        <v>219</v>
      </c>
      <c r="B193" t="s">
        <v>752</v>
      </c>
      <c r="C193" s="34">
        <v>0</v>
      </c>
      <c r="D193" s="35">
        <v>18000000</v>
      </c>
      <c r="E193" t="s">
        <v>342</v>
      </c>
      <c r="F193" t="s">
        <v>944</v>
      </c>
      <c r="G193" s="16">
        <v>1</v>
      </c>
      <c r="I193" s="16">
        <v>90</v>
      </c>
      <c r="J193" t="s">
        <v>23</v>
      </c>
      <c r="K193" t="s">
        <v>978</v>
      </c>
      <c r="L193" t="s">
        <v>1005</v>
      </c>
      <c r="M193" s="36"/>
    </row>
    <row r="194" spans="1:13" x14ac:dyDescent="0.25">
      <c r="A194" s="16">
        <v>220</v>
      </c>
      <c r="B194" t="s">
        <v>753</v>
      </c>
      <c r="C194" s="34">
        <v>0</v>
      </c>
      <c r="D194" s="35">
        <v>21000000</v>
      </c>
      <c r="E194" t="s">
        <v>343</v>
      </c>
      <c r="F194" t="s">
        <v>944</v>
      </c>
      <c r="G194" s="16">
        <v>1</v>
      </c>
      <c r="I194" s="16">
        <v>90</v>
      </c>
      <c r="J194" t="s">
        <v>23</v>
      </c>
      <c r="K194" t="s">
        <v>978</v>
      </c>
      <c r="L194" t="s">
        <v>1005</v>
      </c>
      <c r="M194" s="36"/>
    </row>
    <row r="195" spans="1:13" x14ac:dyDescent="0.25">
      <c r="A195" s="16">
        <v>221</v>
      </c>
      <c r="B195" t="s">
        <v>754</v>
      </c>
      <c r="C195" s="34">
        <v>0</v>
      </c>
      <c r="D195" s="35">
        <v>22000000</v>
      </c>
      <c r="E195" t="s">
        <v>344</v>
      </c>
      <c r="F195" t="s">
        <v>944</v>
      </c>
      <c r="G195" s="16">
        <v>1</v>
      </c>
      <c r="I195" s="16">
        <v>90</v>
      </c>
      <c r="J195" t="s">
        <v>23</v>
      </c>
      <c r="K195" t="s">
        <v>978</v>
      </c>
      <c r="L195" t="s">
        <v>1005</v>
      </c>
      <c r="M195" s="36"/>
    </row>
    <row r="196" spans="1:13" x14ac:dyDescent="0.25">
      <c r="A196" s="16">
        <v>222</v>
      </c>
      <c r="B196" t="s">
        <v>755</v>
      </c>
      <c r="C196" s="34">
        <v>0</v>
      </c>
      <c r="D196" s="35">
        <v>26000000</v>
      </c>
      <c r="E196" t="s">
        <v>345</v>
      </c>
      <c r="F196" t="s">
        <v>944</v>
      </c>
      <c r="G196" s="16">
        <v>1</v>
      </c>
      <c r="I196" s="16">
        <v>90</v>
      </c>
      <c r="J196" t="s">
        <v>23</v>
      </c>
      <c r="K196" t="s">
        <v>978</v>
      </c>
      <c r="L196" t="s">
        <v>1005</v>
      </c>
      <c r="M196" s="36"/>
    </row>
    <row r="197" spans="1:13" x14ac:dyDescent="0.25">
      <c r="A197" s="16">
        <v>91</v>
      </c>
      <c r="B197" t="s">
        <v>622</v>
      </c>
      <c r="C197" s="34">
        <v>35.008333333333333</v>
      </c>
      <c r="D197" s="35">
        <v>80000000</v>
      </c>
      <c r="E197" t="s">
        <v>212</v>
      </c>
      <c r="F197" t="s">
        <v>944</v>
      </c>
      <c r="G197" s="16">
        <v>1</v>
      </c>
      <c r="I197" s="16">
        <v>150</v>
      </c>
      <c r="J197" t="s">
        <v>25</v>
      </c>
      <c r="K197" t="s">
        <v>963</v>
      </c>
      <c r="L197" t="s">
        <v>1005</v>
      </c>
      <c r="M197" s="36"/>
    </row>
    <row r="198" spans="1:13" x14ac:dyDescent="0.25">
      <c r="A198" s="16">
        <v>92</v>
      </c>
      <c r="B198" t="s">
        <v>623</v>
      </c>
      <c r="C198" s="34">
        <v>45.364166666666662</v>
      </c>
      <c r="D198" s="35">
        <v>104000000</v>
      </c>
      <c r="E198" t="s">
        <v>213</v>
      </c>
      <c r="F198" t="s">
        <v>944</v>
      </c>
      <c r="G198" s="16">
        <v>1</v>
      </c>
      <c r="I198" s="16">
        <v>120</v>
      </c>
      <c r="J198" t="s">
        <v>25</v>
      </c>
      <c r="K198" t="s">
        <v>963</v>
      </c>
      <c r="L198" t="s">
        <v>1005</v>
      </c>
      <c r="M198" s="36"/>
    </row>
    <row r="199" spans="1:13" x14ac:dyDescent="0.25">
      <c r="A199" s="16">
        <v>93</v>
      </c>
      <c r="B199" t="s">
        <v>624</v>
      </c>
      <c r="C199" s="34">
        <v>15.583333333333334</v>
      </c>
      <c r="D199" s="35">
        <v>35000000</v>
      </c>
      <c r="E199" t="s">
        <v>214</v>
      </c>
      <c r="F199" t="s">
        <v>944</v>
      </c>
      <c r="G199" s="16">
        <v>1</v>
      </c>
      <c r="I199" s="16">
        <v>150</v>
      </c>
      <c r="J199" t="s">
        <v>25</v>
      </c>
      <c r="K199" t="s">
        <v>963</v>
      </c>
      <c r="L199" t="s">
        <v>1005</v>
      </c>
      <c r="M199" s="36"/>
    </row>
    <row r="200" spans="1:13" x14ac:dyDescent="0.25">
      <c r="A200" s="16">
        <v>27</v>
      </c>
      <c r="B200" t="s">
        <v>558</v>
      </c>
      <c r="C200" s="34">
        <v>5.3888888888888893</v>
      </c>
      <c r="D200" s="35">
        <v>9000000</v>
      </c>
      <c r="E200" t="s">
        <v>148</v>
      </c>
      <c r="F200" t="s">
        <v>944</v>
      </c>
      <c r="G200" s="16">
        <v>1</v>
      </c>
      <c r="I200" s="16">
        <v>60</v>
      </c>
      <c r="J200" t="s">
        <v>25</v>
      </c>
      <c r="K200" t="s">
        <v>958</v>
      </c>
      <c r="L200" t="s">
        <v>1005</v>
      </c>
      <c r="M200" s="36"/>
    </row>
    <row r="201" spans="1:13" x14ac:dyDescent="0.25">
      <c r="A201" s="16">
        <v>28</v>
      </c>
      <c r="B201" t="s">
        <v>559</v>
      </c>
      <c r="C201" s="34">
        <v>7.3611111111111107</v>
      </c>
      <c r="D201" s="35">
        <v>15000000</v>
      </c>
      <c r="E201" t="s">
        <v>149</v>
      </c>
      <c r="F201" t="s">
        <v>944</v>
      </c>
      <c r="G201" s="16">
        <v>1</v>
      </c>
      <c r="I201" s="16">
        <v>60</v>
      </c>
      <c r="J201" t="s">
        <v>25</v>
      </c>
      <c r="K201" t="s">
        <v>958</v>
      </c>
      <c r="L201" t="s">
        <v>1005</v>
      </c>
      <c r="M201" s="36"/>
    </row>
    <row r="202" spans="1:13" x14ac:dyDescent="0.25">
      <c r="A202" s="16">
        <v>29</v>
      </c>
      <c r="B202" t="s">
        <v>560</v>
      </c>
      <c r="C202" s="34">
        <v>9.8130000000000006</v>
      </c>
      <c r="D202" s="35">
        <v>20000000</v>
      </c>
      <c r="E202" t="s">
        <v>150</v>
      </c>
      <c r="F202" t="s">
        <v>944</v>
      </c>
      <c r="G202" s="16">
        <v>1</v>
      </c>
      <c r="I202" s="16">
        <v>60</v>
      </c>
      <c r="J202" t="s">
        <v>25</v>
      </c>
      <c r="K202" t="s">
        <v>958</v>
      </c>
      <c r="L202" t="s">
        <v>1005</v>
      </c>
      <c r="M202" s="36"/>
    </row>
    <row r="203" spans="1:13" x14ac:dyDescent="0.25">
      <c r="A203" s="16">
        <v>30</v>
      </c>
      <c r="B203" t="s">
        <v>561</v>
      </c>
      <c r="C203" s="34">
        <v>12.3</v>
      </c>
      <c r="D203" s="35">
        <v>25000000</v>
      </c>
      <c r="E203" t="s">
        <v>151</v>
      </c>
      <c r="F203" t="s">
        <v>944</v>
      </c>
      <c r="G203" s="16">
        <v>1</v>
      </c>
      <c r="I203" s="16">
        <v>40</v>
      </c>
      <c r="J203" t="s">
        <v>25</v>
      </c>
      <c r="K203" t="s">
        <v>958</v>
      </c>
      <c r="L203" t="s">
        <v>1005</v>
      </c>
      <c r="M203" s="36"/>
    </row>
    <row r="204" spans="1:13" x14ac:dyDescent="0.25">
      <c r="A204" s="16">
        <v>31</v>
      </c>
      <c r="B204" t="s">
        <v>562</v>
      </c>
      <c r="C204" s="34">
        <v>16.3</v>
      </c>
      <c r="D204" s="35">
        <v>35000000</v>
      </c>
      <c r="E204" t="s">
        <v>152</v>
      </c>
      <c r="F204" t="s">
        <v>944</v>
      </c>
      <c r="G204" s="16">
        <v>1</v>
      </c>
      <c r="I204" s="16">
        <v>60</v>
      </c>
      <c r="J204" t="s">
        <v>25</v>
      </c>
      <c r="K204" t="s">
        <v>958</v>
      </c>
      <c r="L204" t="s">
        <v>1005</v>
      </c>
      <c r="M204" s="36"/>
    </row>
    <row r="205" spans="1:13" x14ac:dyDescent="0.25">
      <c r="A205" s="16">
        <v>32</v>
      </c>
      <c r="B205" t="s">
        <v>563</v>
      </c>
      <c r="C205" s="34">
        <v>20.25</v>
      </c>
      <c r="D205" s="35">
        <v>45000000</v>
      </c>
      <c r="E205" t="s">
        <v>153</v>
      </c>
      <c r="F205" t="s">
        <v>944</v>
      </c>
      <c r="G205" s="16">
        <v>1</v>
      </c>
      <c r="I205" s="16">
        <v>60</v>
      </c>
      <c r="J205" t="s">
        <v>25</v>
      </c>
      <c r="K205" t="s">
        <v>958</v>
      </c>
      <c r="L205" t="s">
        <v>1005</v>
      </c>
      <c r="M205" s="36"/>
    </row>
    <row r="206" spans="1:13" x14ac:dyDescent="0.25">
      <c r="A206" s="16">
        <v>33</v>
      </c>
      <c r="B206" t="s">
        <v>564</v>
      </c>
      <c r="C206" s="34">
        <v>23.25</v>
      </c>
      <c r="D206" s="35">
        <v>55000000</v>
      </c>
      <c r="E206" t="s">
        <v>154</v>
      </c>
      <c r="F206" t="s">
        <v>944</v>
      </c>
      <c r="G206" s="16">
        <v>1</v>
      </c>
      <c r="I206" s="16">
        <v>60</v>
      </c>
      <c r="J206" t="s">
        <v>25</v>
      </c>
      <c r="K206" t="s">
        <v>958</v>
      </c>
      <c r="L206" t="s">
        <v>1005</v>
      </c>
      <c r="M206" s="36"/>
    </row>
    <row r="207" spans="1:13" x14ac:dyDescent="0.25">
      <c r="A207" s="16">
        <v>34</v>
      </c>
      <c r="B207" t="s">
        <v>565</v>
      </c>
      <c r="C207" s="34">
        <v>25.583333333333336</v>
      </c>
      <c r="D207" s="35">
        <v>55000000</v>
      </c>
      <c r="E207" t="s">
        <v>155</v>
      </c>
      <c r="F207" t="s">
        <v>944</v>
      </c>
      <c r="G207" s="16">
        <v>1</v>
      </c>
      <c r="I207" s="16">
        <v>90</v>
      </c>
      <c r="J207" t="s">
        <v>25</v>
      </c>
      <c r="K207" t="s">
        <v>958</v>
      </c>
      <c r="L207" t="s">
        <v>1005</v>
      </c>
      <c r="M207" s="36"/>
    </row>
    <row r="208" spans="1:13" x14ac:dyDescent="0.25">
      <c r="A208" s="16">
        <v>35</v>
      </c>
      <c r="B208" t="s">
        <v>566</v>
      </c>
      <c r="C208" s="34">
        <v>29.083333333333336</v>
      </c>
      <c r="D208" s="35">
        <v>65000000</v>
      </c>
      <c r="E208" t="s">
        <v>156</v>
      </c>
      <c r="F208" t="s">
        <v>944</v>
      </c>
      <c r="G208" s="16">
        <v>1</v>
      </c>
      <c r="I208" s="16">
        <v>90</v>
      </c>
      <c r="J208" t="s">
        <v>25</v>
      </c>
      <c r="K208" t="s">
        <v>958</v>
      </c>
      <c r="L208" t="s">
        <v>1005</v>
      </c>
      <c r="M208" s="36"/>
    </row>
    <row r="209" spans="1:13" x14ac:dyDescent="0.25">
      <c r="A209" s="16">
        <v>36</v>
      </c>
      <c r="B209" t="s">
        <v>567</v>
      </c>
      <c r="C209" s="34">
        <v>33.75</v>
      </c>
      <c r="D209" s="35">
        <v>75000000</v>
      </c>
      <c r="E209" t="s">
        <v>157</v>
      </c>
      <c r="F209" t="s">
        <v>944</v>
      </c>
      <c r="G209" s="16">
        <v>1</v>
      </c>
      <c r="I209" s="16">
        <v>90</v>
      </c>
      <c r="J209" t="s">
        <v>25</v>
      </c>
      <c r="K209" t="s">
        <v>958</v>
      </c>
      <c r="L209" t="s">
        <v>1005</v>
      </c>
      <c r="M209" s="36"/>
    </row>
    <row r="210" spans="1:13" x14ac:dyDescent="0.25">
      <c r="A210" s="16">
        <v>37</v>
      </c>
      <c r="B210" t="s">
        <v>568</v>
      </c>
      <c r="C210" s="34">
        <v>34.916666666666671</v>
      </c>
      <c r="D210" s="35">
        <v>85000000</v>
      </c>
      <c r="E210" t="s">
        <v>158</v>
      </c>
      <c r="F210" t="s">
        <v>944</v>
      </c>
      <c r="G210" s="16">
        <v>1</v>
      </c>
      <c r="I210" s="16">
        <v>150</v>
      </c>
      <c r="J210" t="s">
        <v>25</v>
      </c>
      <c r="K210" t="s">
        <v>958</v>
      </c>
      <c r="L210" t="s">
        <v>1005</v>
      </c>
      <c r="M210" s="36"/>
    </row>
    <row r="211" spans="1:13" x14ac:dyDescent="0.25">
      <c r="A211" s="16">
        <v>38</v>
      </c>
      <c r="B211" t="s">
        <v>569</v>
      </c>
      <c r="C211" s="34">
        <v>3.1944444444444446</v>
      </c>
      <c r="D211" s="35">
        <v>5000000</v>
      </c>
      <c r="E211" t="s">
        <v>159</v>
      </c>
      <c r="F211" t="s">
        <v>944</v>
      </c>
      <c r="G211" s="16">
        <v>1</v>
      </c>
      <c r="I211" s="16">
        <v>20</v>
      </c>
      <c r="J211" t="s">
        <v>25</v>
      </c>
      <c r="K211" t="s">
        <v>958</v>
      </c>
      <c r="L211" t="s">
        <v>1005</v>
      </c>
      <c r="M211" s="36"/>
    </row>
    <row r="212" spans="1:13" x14ac:dyDescent="0.25">
      <c r="A212" s="16">
        <v>39</v>
      </c>
      <c r="B212" t="s">
        <v>570</v>
      </c>
      <c r="C212" s="34">
        <v>3.7666666666666666</v>
      </c>
      <c r="D212" s="35">
        <v>6000000</v>
      </c>
      <c r="E212" t="s">
        <v>160</v>
      </c>
      <c r="F212" t="s">
        <v>944</v>
      </c>
      <c r="G212" s="16">
        <v>1</v>
      </c>
      <c r="I212" s="16">
        <v>30</v>
      </c>
      <c r="J212" t="s">
        <v>25</v>
      </c>
      <c r="K212" t="s">
        <v>958</v>
      </c>
      <c r="L212" t="s">
        <v>1005</v>
      </c>
      <c r="M212" s="36"/>
    </row>
    <row r="213" spans="1:13" x14ac:dyDescent="0.25">
      <c r="A213" s="16">
        <v>40</v>
      </c>
      <c r="B213" t="s">
        <v>571</v>
      </c>
      <c r="C213" s="34">
        <v>5.8333333333333339</v>
      </c>
      <c r="D213" s="35">
        <v>10000000</v>
      </c>
      <c r="E213" t="s">
        <v>161</v>
      </c>
      <c r="F213" t="s">
        <v>944</v>
      </c>
      <c r="G213" s="16">
        <v>1</v>
      </c>
      <c r="I213" s="16">
        <v>30</v>
      </c>
      <c r="J213" t="s">
        <v>25</v>
      </c>
      <c r="K213" t="s">
        <v>958</v>
      </c>
      <c r="L213" t="s">
        <v>1005</v>
      </c>
      <c r="M213" s="36"/>
    </row>
    <row r="214" spans="1:13" x14ac:dyDescent="0.25">
      <c r="A214" s="16">
        <v>41</v>
      </c>
      <c r="B214" t="s">
        <v>572</v>
      </c>
      <c r="C214" s="34">
        <v>5.3333333333333339</v>
      </c>
      <c r="D214" s="35">
        <v>10000000</v>
      </c>
      <c r="E214" t="s">
        <v>162</v>
      </c>
      <c r="F214" t="s">
        <v>944</v>
      </c>
      <c r="G214" s="16">
        <v>1</v>
      </c>
      <c r="I214" s="16">
        <v>30</v>
      </c>
      <c r="J214" t="s">
        <v>25</v>
      </c>
      <c r="K214" t="s">
        <v>958</v>
      </c>
      <c r="L214" t="s">
        <v>1005</v>
      </c>
      <c r="M214" s="36"/>
    </row>
    <row r="215" spans="1:13" x14ac:dyDescent="0.25">
      <c r="A215" s="16">
        <v>42</v>
      </c>
      <c r="B215" t="s">
        <v>573</v>
      </c>
      <c r="C215" s="34">
        <v>6.81111111111111</v>
      </c>
      <c r="D215" s="35">
        <v>10000000</v>
      </c>
      <c r="E215" t="s">
        <v>163</v>
      </c>
      <c r="F215" t="s">
        <v>944</v>
      </c>
      <c r="G215" s="16">
        <v>1</v>
      </c>
      <c r="I215" s="16">
        <v>30</v>
      </c>
      <c r="J215" t="s">
        <v>25</v>
      </c>
      <c r="K215" t="s">
        <v>958</v>
      </c>
      <c r="L215" t="s">
        <v>1005</v>
      </c>
      <c r="M215" s="36"/>
    </row>
    <row r="216" spans="1:13" x14ac:dyDescent="0.25">
      <c r="A216" s="16">
        <v>43</v>
      </c>
      <c r="B216" t="s">
        <v>574</v>
      </c>
      <c r="C216" s="34">
        <v>9.8333333333333339</v>
      </c>
      <c r="D216" s="35">
        <v>10000000</v>
      </c>
      <c r="E216" t="s">
        <v>164</v>
      </c>
      <c r="F216" t="s">
        <v>944</v>
      </c>
      <c r="G216" s="16">
        <v>1</v>
      </c>
      <c r="I216" s="16">
        <v>20</v>
      </c>
      <c r="J216" t="s">
        <v>25</v>
      </c>
      <c r="K216" t="s">
        <v>958</v>
      </c>
      <c r="L216" t="s">
        <v>1005</v>
      </c>
      <c r="M216" s="36"/>
    </row>
    <row r="217" spans="1:13" x14ac:dyDescent="0.25">
      <c r="A217" s="16">
        <v>44</v>
      </c>
      <c r="B217" t="s">
        <v>575</v>
      </c>
      <c r="C217" s="34">
        <v>6.3666666666666663</v>
      </c>
      <c r="D217" s="35">
        <v>10000000</v>
      </c>
      <c r="E217" t="s">
        <v>165</v>
      </c>
      <c r="F217" t="s">
        <v>944</v>
      </c>
      <c r="G217" s="16">
        <v>1</v>
      </c>
      <c r="I217" s="16">
        <v>30</v>
      </c>
      <c r="J217" t="s">
        <v>25</v>
      </c>
      <c r="K217" t="s">
        <v>958</v>
      </c>
      <c r="L217" t="s">
        <v>1005</v>
      </c>
      <c r="M217" s="36"/>
    </row>
    <row r="218" spans="1:13" x14ac:dyDescent="0.25">
      <c r="A218" s="16">
        <v>45</v>
      </c>
      <c r="B218" t="s">
        <v>576</v>
      </c>
      <c r="C218" s="34">
        <v>8.0833333333333339</v>
      </c>
      <c r="D218" s="35">
        <v>15000000</v>
      </c>
      <c r="E218" t="s">
        <v>166</v>
      </c>
      <c r="F218" t="s">
        <v>944</v>
      </c>
      <c r="G218" s="16">
        <v>1</v>
      </c>
      <c r="I218" s="16">
        <v>30</v>
      </c>
      <c r="J218" t="s">
        <v>25</v>
      </c>
      <c r="K218" t="s">
        <v>958</v>
      </c>
      <c r="L218" t="s">
        <v>1005</v>
      </c>
      <c r="M218" s="36"/>
    </row>
    <row r="219" spans="1:13" x14ac:dyDescent="0.25">
      <c r="A219" s="16">
        <v>46</v>
      </c>
      <c r="B219" t="s">
        <v>577</v>
      </c>
      <c r="C219" s="34">
        <v>5.8</v>
      </c>
      <c r="D219" s="35">
        <v>7000000</v>
      </c>
      <c r="E219" t="s">
        <v>167</v>
      </c>
      <c r="F219" t="s">
        <v>944</v>
      </c>
      <c r="G219" s="16">
        <v>1</v>
      </c>
      <c r="I219" s="16">
        <v>0</v>
      </c>
      <c r="J219" t="s">
        <v>25</v>
      </c>
      <c r="K219" t="s">
        <v>958</v>
      </c>
      <c r="L219" t="s">
        <v>1005</v>
      </c>
      <c r="M219" s="36"/>
    </row>
    <row r="220" spans="1:13" x14ac:dyDescent="0.25">
      <c r="A220" s="16">
        <v>47</v>
      </c>
      <c r="B220" t="s">
        <v>578</v>
      </c>
      <c r="C220" s="34">
        <v>14</v>
      </c>
      <c r="D220" s="35">
        <v>30000000</v>
      </c>
      <c r="E220" t="s">
        <v>168</v>
      </c>
      <c r="F220" t="s">
        <v>944</v>
      </c>
      <c r="G220" s="16">
        <v>1</v>
      </c>
      <c r="I220" s="16">
        <v>60</v>
      </c>
      <c r="J220" t="s">
        <v>25</v>
      </c>
      <c r="K220" t="s">
        <v>958</v>
      </c>
      <c r="L220" t="s">
        <v>1005</v>
      </c>
      <c r="M220" s="36"/>
    </row>
    <row r="221" spans="1:13" x14ac:dyDescent="0.25">
      <c r="A221" s="16">
        <v>48</v>
      </c>
      <c r="B221" t="s">
        <v>579</v>
      </c>
      <c r="C221" s="34">
        <v>29.6</v>
      </c>
      <c r="D221" s="35">
        <v>70000000</v>
      </c>
      <c r="E221" t="s">
        <v>169</v>
      </c>
      <c r="F221" t="s">
        <v>944</v>
      </c>
      <c r="G221" s="16">
        <v>1</v>
      </c>
      <c r="I221" s="16">
        <v>60</v>
      </c>
      <c r="J221" t="s">
        <v>25</v>
      </c>
      <c r="K221" t="s">
        <v>958</v>
      </c>
      <c r="L221" t="s">
        <v>1005</v>
      </c>
      <c r="M221" s="36">
        <v>44636</v>
      </c>
    </row>
    <row r="222" spans="1:13" x14ac:dyDescent="0.25">
      <c r="A222" s="16">
        <v>49</v>
      </c>
      <c r="B222" t="s">
        <v>580</v>
      </c>
      <c r="C222" s="34">
        <v>33.799999999999997</v>
      </c>
      <c r="D222" s="35">
        <v>75000000</v>
      </c>
      <c r="E222" t="s">
        <v>170</v>
      </c>
      <c r="F222" t="s">
        <v>944</v>
      </c>
      <c r="G222" s="16">
        <v>1</v>
      </c>
      <c r="J222" t="s">
        <v>25</v>
      </c>
      <c r="K222" t="s">
        <v>958</v>
      </c>
      <c r="L222" t="s">
        <v>1005</v>
      </c>
      <c r="M222" s="36">
        <v>44636</v>
      </c>
    </row>
    <row r="223" spans="1:13" x14ac:dyDescent="0.25">
      <c r="A223" s="16">
        <v>94</v>
      </c>
      <c r="B223" t="s">
        <v>625</v>
      </c>
      <c r="C223" s="34">
        <v>25.37</v>
      </c>
      <c r="D223" s="35">
        <v>60000000</v>
      </c>
      <c r="E223" t="s">
        <v>215</v>
      </c>
      <c r="F223" t="s">
        <v>944</v>
      </c>
      <c r="G223" s="16">
        <v>1</v>
      </c>
      <c r="I223" s="16">
        <v>120</v>
      </c>
      <c r="J223" t="s">
        <v>25</v>
      </c>
      <c r="K223" t="s">
        <v>964</v>
      </c>
      <c r="L223" t="s">
        <v>1005</v>
      </c>
      <c r="M223" s="36"/>
    </row>
    <row r="224" spans="1:13" x14ac:dyDescent="0.25">
      <c r="A224" s="16">
        <v>95</v>
      </c>
      <c r="B224" t="s">
        <v>626</v>
      </c>
      <c r="C224" s="34">
        <v>29.6</v>
      </c>
      <c r="D224" s="35">
        <v>70000000</v>
      </c>
      <c r="E224" t="s">
        <v>216</v>
      </c>
      <c r="F224" t="s">
        <v>944</v>
      </c>
      <c r="G224" s="16">
        <v>1</v>
      </c>
      <c r="I224" s="16">
        <v>120</v>
      </c>
      <c r="J224" t="s">
        <v>25</v>
      </c>
      <c r="K224" t="s">
        <v>964</v>
      </c>
      <c r="L224" t="s">
        <v>1005</v>
      </c>
      <c r="M224" s="36"/>
    </row>
    <row r="225" spans="1:13" x14ac:dyDescent="0.25">
      <c r="A225" s="16">
        <v>96</v>
      </c>
      <c r="B225" t="s">
        <v>627</v>
      </c>
      <c r="C225" s="34">
        <v>33.61944444444444</v>
      </c>
      <c r="D225" s="35">
        <v>80000000</v>
      </c>
      <c r="E225" t="s">
        <v>217</v>
      </c>
      <c r="F225" t="s">
        <v>944</v>
      </c>
      <c r="G225" s="16">
        <v>1</v>
      </c>
      <c r="I225" s="16">
        <v>120</v>
      </c>
      <c r="J225" t="s">
        <v>25</v>
      </c>
      <c r="K225" t="s">
        <v>964</v>
      </c>
      <c r="L225" t="s">
        <v>1005</v>
      </c>
      <c r="M225" s="36"/>
    </row>
    <row r="226" spans="1:13" x14ac:dyDescent="0.25">
      <c r="A226" s="16">
        <v>97</v>
      </c>
      <c r="B226" t="s">
        <v>628</v>
      </c>
      <c r="C226" s="34">
        <v>37.644444444444439</v>
      </c>
      <c r="D226" s="35">
        <v>90000000</v>
      </c>
      <c r="E226" t="s">
        <v>218</v>
      </c>
      <c r="F226" t="s">
        <v>944</v>
      </c>
      <c r="G226" s="16">
        <v>1</v>
      </c>
      <c r="I226" s="16">
        <v>120</v>
      </c>
      <c r="J226" t="s">
        <v>25</v>
      </c>
      <c r="K226" t="s">
        <v>964</v>
      </c>
      <c r="L226" t="s">
        <v>1005</v>
      </c>
      <c r="M226" s="36"/>
    </row>
    <row r="227" spans="1:13" x14ac:dyDescent="0.25">
      <c r="A227" s="16">
        <v>98</v>
      </c>
      <c r="B227" t="s">
        <v>629</v>
      </c>
      <c r="C227" s="34">
        <v>47.25</v>
      </c>
      <c r="D227" s="35">
        <v>115000000</v>
      </c>
      <c r="E227" t="s">
        <v>219</v>
      </c>
      <c r="F227" t="s">
        <v>944</v>
      </c>
      <c r="G227" s="16">
        <v>1</v>
      </c>
      <c r="I227" s="16">
        <v>180</v>
      </c>
      <c r="J227" t="s">
        <v>25</v>
      </c>
      <c r="K227" t="s">
        <v>964</v>
      </c>
      <c r="L227" t="s">
        <v>1005</v>
      </c>
      <c r="M227" s="36"/>
    </row>
    <row r="228" spans="1:13" x14ac:dyDescent="0.25">
      <c r="A228" s="16">
        <v>99</v>
      </c>
      <c r="B228" t="s">
        <v>630</v>
      </c>
      <c r="C228" s="34">
        <v>29.594444444444441</v>
      </c>
      <c r="D228" s="35">
        <v>80000000</v>
      </c>
      <c r="E228" t="s">
        <v>220</v>
      </c>
      <c r="F228" t="s">
        <v>944</v>
      </c>
      <c r="G228" s="16">
        <v>1</v>
      </c>
      <c r="I228" s="16">
        <v>120</v>
      </c>
      <c r="J228" t="s">
        <v>25</v>
      </c>
      <c r="K228" t="s">
        <v>964</v>
      </c>
      <c r="L228" t="s">
        <v>1005</v>
      </c>
      <c r="M228" s="36"/>
    </row>
    <row r="229" spans="1:13" x14ac:dyDescent="0.25">
      <c r="A229" s="16">
        <v>100</v>
      </c>
      <c r="B229" t="s">
        <v>631</v>
      </c>
      <c r="C229" s="34">
        <v>33.61944444444444</v>
      </c>
      <c r="D229" s="35">
        <v>90000000</v>
      </c>
      <c r="E229" t="s">
        <v>221</v>
      </c>
      <c r="F229" t="s">
        <v>944</v>
      </c>
      <c r="G229" s="16">
        <v>1</v>
      </c>
      <c r="I229" s="16">
        <v>120</v>
      </c>
      <c r="J229" t="s">
        <v>25</v>
      </c>
      <c r="K229" t="s">
        <v>964</v>
      </c>
      <c r="L229" t="s">
        <v>1005</v>
      </c>
      <c r="M229" s="36"/>
    </row>
    <row r="230" spans="1:13" x14ac:dyDescent="0.25">
      <c r="A230" s="16">
        <v>101</v>
      </c>
      <c r="B230" t="s">
        <v>632</v>
      </c>
      <c r="C230" s="34">
        <v>41.286666666666662</v>
      </c>
      <c r="D230" s="35">
        <v>90000000</v>
      </c>
      <c r="E230" t="s">
        <v>222</v>
      </c>
      <c r="F230" t="s">
        <v>944</v>
      </c>
      <c r="G230" s="16">
        <v>1</v>
      </c>
      <c r="I230" s="16">
        <v>180</v>
      </c>
      <c r="J230" t="s">
        <v>25</v>
      </c>
      <c r="K230" t="s">
        <v>964</v>
      </c>
      <c r="L230" t="s">
        <v>1005</v>
      </c>
      <c r="M230" s="36"/>
    </row>
    <row r="231" spans="1:13" x14ac:dyDescent="0.25">
      <c r="A231" s="16">
        <v>102</v>
      </c>
      <c r="B231" t="s">
        <v>633</v>
      </c>
      <c r="C231" s="34">
        <v>44.891666666666659</v>
      </c>
      <c r="D231" s="35">
        <v>105000000</v>
      </c>
      <c r="E231" t="s">
        <v>223</v>
      </c>
      <c r="F231" t="s">
        <v>944</v>
      </c>
      <c r="G231" s="16">
        <v>1</v>
      </c>
      <c r="I231" s="16">
        <v>180</v>
      </c>
      <c r="J231" t="s">
        <v>25</v>
      </c>
      <c r="K231" t="s">
        <v>964</v>
      </c>
      <c r="L231" t="s">
        <v>1005</v>
      </c>
      <c r="M231" s="36"/>
    </row>
    <row r="232" spans="1:13" x14ac:dyDescent="0.25">
      <c r="A232" s="16">
        <v>103</v>
      </c>
      <c r="B232" t="s">
        <v>634</v>
      </c>
      <c r="C232" s="34">
        <v>48.916666666666664</v>
      </c>
      <c r="D232" s="35">
        <v>115000000</v>
      </c>
      <c r="E232" t="s">
        <v>224</v>
      </c>
      <c r="F232" t="s">
        <v>944</v>
      </c>
      <c r="G232" s="16">
        <v>1</v>
      </c>
      <c r="I232" s="16">
        <v>180</v>
      </c>
      <c r="J232" t="s">
        <v>25</v>
      </c>
      <c r="K232" t="s">
        <v>964</v>
      </c>
      <c r="L232" t="s">
        <v>1005</v>
      </c>
      <c r="M232" s="36"/>
    </row>
    <row r="233" spans="1:13" x14ac:dyDescent="0.25">
      <c r="A233" s="16">
        <v>104</v>
      </c>
      <c r="B233" t="s">
        <v>635</v>
      </c>
      <c r="C233" s="34">
        <v>30.316666666666666</v>
      </c>
      <c r="D233" s="35">
        <v>70000000</v>
      </c>
      <c r="E233" t="s">
        <v>225</v>
      </c>
      <c r="F233" t="s">
        <v>944</v>
      </c>
      <c r="G233" s="16">
        <v>1</v>
      </c>
      <c r="I233" s="16">
        <v>120</v>
      </c>
      <c r="J233" t="s">
        <v>25</v>
      </c>
      <c r="K233" t="s">
        <v>964</v>
      </c>
      <c r="L233" t="s">
        <v>1005</v>
      </c>
      <c r="M233" s="36"/>
    </row>
    <row r="234" spans="1:13" x14ac:dyDescent="0.25">
      <c r="A234" s="16">
        <v>105</v>
      </c>
      <c r="B234" t="s">
        <v>636</v>
      </c>
      <c r="C234" s="34">
        <v>36.174999999999997</v>
      </c>
      <c r="D234" s="35">
        <v>80000000</v>
      </c>
      <c r="E234" t="s">
        <v>226</v>
      </c>
      <c r="F234" t="s">
        <v>944</v>
      </c>
      <c r="G234" s="16">
        <v>1</v>
      </c>
      <c r="I234" s="16">
        <v>180</v>
      </c>
      <c r="J234" t="s">
        <v>25</v>
      </c>
      <c r="K234" t="s">
        <v>964</v>
      </c>
      <c r="L234" t="s">
        <v>1005</v>
      </c>
      <c r="M234" s="36"/>
    </row>
    <row r="235" spans="1:13" x14ac:dyDescent="0.25">
      <c r="A235" s="16">
        <v>106</v>
      </c>
      <c r="B235" t="s">
        <v>637</v>
      </c>
      <c r="C235" s="34">
        <v>31.483333333333334</v>
      </c>
      <c r="D235" s="35">
        <v>70000000</v>
      </c>
      <c r="E235" t="s">
        <v>227</v>
      </c>
      <c r="F235" t="s">
        <v>944</v>
      </c>
      <c r="G235" s="16">
        <v>1</v>
      </c>
      <c r="I235" s="16">
        <v>120</v>
      </c>
      <c r="J235" t="s">
        <v>25</v>
      </c>
      <c r="K235" t="s">
        <v>964</v>
      </c>
      <c r="L235" t="s">
        <v>1005</v>
      </c>
      <c r="M235" s="36"/>
    </row>
    <row r="236" spans="1:13" x14ac:dyDescent="0.25">
      <c r="A236" s="16">
        <v>107</v>
      </c>
      <c r="B236" t="s">
        <v>638</v>
      </c>
      <c r="C236" s="34">
        <v>36.174999999999997</v>
      </c>
      <c r="D236" s="35">
        <v>80000000</v>
      </c>
      <c r="E236" t="s">
        <v>228</v>
      </c>
      <c r="F236" t="s">
        <v>944</v>
      </c>
      <c r="G236" s="16">
        <v>1</v>
      </c>
      <c r="I236" s="16">
        <v>120</v>
      </c>
      <c r="J236" t="s">
        <v>25</v>
      </c>
      <c r="K236" t="s">
        <v>964</v>
      </c>
      <c r="L236" t="s">
        <v>1005</v>
      </c>
      <c r="M236" s="36"/>
    </row>
    <row r="237" spans="1:13" x14ac:dyDescent="0.25">
      <c r="A237" s="16">
        <v>108</v>
      </c>
      <c r="B237" t="s">
        <v>639</v>
      </c>
      <c r="C237" s="34">
        <v>40.86666666666666</v>
      </c>
      <c r="D237" s="35">
        <v>90000000</v>
      </c>
      <c r="E237" t="s">
        <v>229</v>
      </c>
      <c r="F237" t="s">
        <v>944</v>
      </c>
      <c r="G237" s="16">
        <v>1</v>
      </c>
      <c r="I237" s="16">
        <v>120</v>
      </c>
      <c r="J237" t="s">
        <v>25</v>
      </c>
      <c r="K237" t="s">
        <v>964</v>
      </c>
      <c r="L237" t="s">
        <v>1005</v>
      </c>
      <c r="M237" s="36"/>
    </row>
    <row r="238" spans="1:13" x14ac:dyDescent="0.25">
      <c r="A238" s="16">
        <v>109</v>
      </c>
      <c r="B238" t="s">
        <v>640</v>
      </c>
      <c r="C238" s="34">
        <v>6.5333333333333332</v>
      </c>
      <c r="D238" s="35">
        <v>12000000</v>
      </c>
      <c r="E238" t="s">
        <v>230</v>
      </c>
      <c r="F238" t="s">
        <v>944</v>
      </c>
      <c r="G238" s="16">
        <v>1</v>
      </c>
      <c r="I238" s="16">
        <v>90</v>
      </c>
      <c r="J238" t="s">
        <v>25</v>
      </c>
      <c r="K238" t="s">
        <v>964</v>
      </c>
      <c r="L238" t="s">
        <v>1005</v>
      </c>
      <c r="M238" s="36"/>
    </row>
    <row r="239" spans="1:13" x14ac:dyDescent="0.25">
      <c r="A239" s="16">
        <v>110</v>
      </c>
      <c r="B239" t="s">
        <v>641</v>
      </c>
      <c r="C239" s="34">
        <v>7.8611111111111107</v>
      </c>
      <c r="D239" s="35">
        <v>15000000</v>
      </c>
      <c r="E239" t="s">
        <v>231</v>
      </c>
      <c r="F239" t="s">
        <v>944</v>
      </c>
      <c r="G239" s="16">
        <v>1</v>
      </c>
      <c r="I239" s="16">
        <v>60</v>
      </c>
      <c r="J239" t="s">
        <v>25</v>
      </c>
      <c r="K239" t="s">
        <v>964</v>
      </c>
      <c r="L239" t="s">
        <v>1005</v>
      </c>
      <c r="M239" s="36"/>
    </row>
    <row r="240" spans="1:13" x14ac:dyDescent="0.25">
      <c r="A240" s="16">
        <v>111</v>
      </c>
      <c r="B240" t="s">
        <v>642</v>
      </c>
      <c r="C240" s="34">
        <v>8.0833333333333339</v>
      </c>
      <c r="D240" s="35">
        <v>15000000</v>
      </c>
      <c r="E240" t="s">
        <v>232</v>
      </c>
      <c r="F240" t="s">
        <v>944</v>
      </c>
      <c r="G240" s="16">
        <v>1</v>
      </c>
      <c r="I240" s="16">
        <v>90</v>
      </c>
      <c r="J240" t="s">
        <v>25</v>
      </c>
      <c r="K240" t="s">
        <v>964</v>
      </c>
      <c r="L240" t="s">
        <v>1005</v>
      </c>
      <c r="M240" s="36"/>
    </row>
    <row r="241" spans="1:13" x14ac:dyDescent="0.25">
      <c r="A241" s="16">
        <v>112</v>
      </c>
      <c r="B241" t="s">
        <v>643</v>
      </c>
      <c r="C241" s="34">
        <v>8.0833333333333339</v>
      </c>
      <c r="D241" s="35">
        <v>15000000</v>
      </c>
      <c r="E241" t="s">
        <v>233</v>
      </c>
      <c r="F241" t="s">
        <v>944</v>
      </c>
      <c r="G241" s="16">
        <v>1</v>
      </c>
      <c r="I241" s="16">
        <v>90</v>
      </c>
      <c r="J241" t="s">
        <v>25</v>
      </c>
      <c r="K241" t="s">
        <v>964</v>
      </c>
      <c r="L241" t="s">
        <v>1005</v>
      </c>
      <c r="M241" s="36"/>
    </row>
    <row r="242" spans="1:13" x14ac:dyDescent="0.25">
      <c r="A242" s="16">
        <v>113</v>
      </c>
      <c r="B242" t="s">
        <v>644</v>
      </c>
      <c r="C242" s="34">
        <v>13.722222222222221</v>
      </c>
      <c r="D242" s="35">
        <v>30000000</v>
      </c>
      <c r="E242" t="s">
        <v>234</v>
      </c>
      <c r="F242" t="s">
        <v>944</v>
      </c>
      <c r="G242" s="16">
        <v>1</v>
      </c>
      <c r="I242" s="16">
        <v>60</v>
      </c>
      <c r="J242" t="s">
        <v>25</v>
      </c>
      <c r="K242" t="s">
        <v>964</v>
      </c>
      <c r="L242" t="s">
        <v>1005</v>
      </c>
      <c r="M242" s="36"/>
    </row>
    <row r="243" spans="1:13" x14ac:dyDescent="0.25">
      <c r="A243" s="16">
        <v>114</v>
      </c>
      <c r="B243" t="s">
        <v>645</v>
      </c>
      <c r="C243" s="34">
        <v>29.6</v>
      </c>
      <c r="D243" s="35">
        <v>70000000</v>
      </c>
      <c r="E243" t="s">
        <v>235</v>
      </c>
      <c r="F243" t="s">
        <v>944</v>
      </c>
      <c r="G243" s="16">
        <v>1</v>
      </c>
      <c r="I243" s="16">
        <v>120</v>
      </c>
      <c r="J243" t="s">
        <v>25</v>
      </c>
      <c r="K243" t="s">
        <v>964</v>
      </c>
      <c r="L243" t="s">
        <v>1005</v>
      </c>
      <c r="M243" s="36">
        <v>44631</v>
      </c>
    </row>
    <row r="244" spans="1:13" x14ac:dyDescent="0.25">
      <c r="A244" s="16">
        <v>115</v>
      </c>
      <c r="B244" t="s">
        <v>648</v>
      </c>
      <c r="C244" s="34">
        <v>8.3000000000000007</v>
      </c>
      <c r="D244" s="35">
        <v>10000000</v>
      </c>
      <c r="E244" t="s">
        <v>238</v>
      </c>
      <c r="F244" t="s">
        <v>944</v>
      </c>
      <c r="G244" s="16">
        <v>1</v>
      </c>
      <c r="I244" s="16">
        <v>0</v>
      </c>
      <c r="J244" t="s">
        <v>25</v>
      </c>
      <c r="K244" t="s">
        <v>964</v>
      </c>
      <c r="L244" t="s">
        <v>1005</v>
      </c>
      <c r="M244" s="36"/>
    </row>
    <row r="245" spans="1:13" x14ac:dyDescent="0.25">
      <c r="A245" s="16">
        <v>408</v>
      </c>
      <c r="B245" t="s">
        <v>941</v>
      </c>
      <c r="C245" s="34">
        <v>29.6</v>
      </c>
      <c r="D245" s="35">
        <v>70000000</v>
      </c>
      <c r="E245" t="s">
        <v>235</v>
      </c>
      <c r="F245" t="s">
        <v>944</v>
      </c>
      <c r="G245" s="16">
        <v>1</v>
      </c>
      <c r="H245" s="16">
        <v>120</v>
      </c>
      <c r="I245" s="16">
        <v>21</v>
      </c>
      <c r="J245" t="s">
        <v>25</v>
      </c>
      <c r="K245" t="s">
        <v>964</v>
      </c>
      <c r="L245" t="s">
        <v>1005</v>
      </c>
      <c r="M245" s="36">
        <v>44568</v>
      </c>
    </row>
    <row r="246" spans="1:13" x14ac:dyDescent="0.25">
      <c r="A246" s="16">
        <v>409</v>
      </c>
      <c r="B246" t="s">
        <v>646</v>
      </c>
      <c r="C246" s="34">
        <v>37.6</v>
      </c>
      <c r="D246" s="35">
        <v>100000000</v>
      </c>
      <c r="E246" t="s">
        <v>236</v>
      </c>
      <c r="F246" t="s">
        <v>944</v>
      </c>
      <c r="G246" s="16">
        <v>1</v>
      </c>
      <c r="H246" s="16">
        <v>120</v>
      </c>
      <c r="I246" s="16">
        <v>21</v>
      </c>
      <c r="J246" t="s">
        <v>25</v>
      </c>
      <c r="K246" t="s">
        <v>964</v>
      </c>
      <c r="L246" t="s">
        <v>1005</v>
      </c>
      <c r="M246" s="36">
        <v>44568</v>
      </c>
    </row>
    <row r="247" spans="1:13" x14ac:dyDescent="0.25">
      <c r="A247" s="16">
        <v>410</v>
      </c>
      <c r="B247" t="s">
        <v>647</v>
      </c>
      <c r="C247" s="34">
        <v>37.6</v>
      </c>
      <c r="D247" s="35">
        <v>100000000</v>
      </c>
      <c r="E247" t="s">
        <v>237</v>
      </c>
      <c r="F247" t="s">
        <v>944</v>
      </c>
      <c r="G247" s="16">
        <v>1</v>
      </c>
      <c r="H247" s="16">
        <v>120</v>
      </c>
      <c r="I247" s="16">
        <v>21</v>
      </c>
      <c r="J247" t="s">
        <v>25</v>
      </c>
      <c r="K247" t="s">
        <v>964</v>
      </c>
      <c r="L247" t="s">
        <v>1005</v>
      </c>
      <c r="M247" s="36">
        <v>44568</v>
      </c>
    </row>
    <row r="248" spans="1:13" x14ac:dyDescent="0.25">
      <c r="A248" s="16">
        <v>119</v>
      </c>
      <c r="B248" t="s">
        <v>652</v>
      </c>
      <c r="C248" s="34">
        <v>4.4499999999999993</v>
      </c>
      <c r="D248" s="35">
        <v>6000000</v>
      </c>
      <c r="E248" t="s">
        <v>242</v>
      </c>
      <c r="F248" t="s">
        <v>943</v>
      </c>
      <c r="G248" s="16">
        <v>1</v>
      </c>
      <c r="I248" s="16">
        <v>30</v>
      </c>
      <c r="J248" t="s">
        <v>25</v>
      </c>
      <c r="K248" t="s">
        <v>967</v>
      </c>
      <c r="L248" t="s">
        <v>1005</v>
      </c>
      <c r="M248" s="36"/>
    </row>
    <row r="249" spans="1:13" x14ac:dyDescent="0.25">
      <c r="A249" s="16">
        <v>120</v>
      </c>
      <c r="B249" t="s">
        <v>653</v>
      </c>
      <c r="C249" s="34">
        <v>7.477777777777777</v>
      </c>
      <c r="D249" s="35">
        <v>12000000</v>
      </c>
      <c r="E249" t="s">
        <v>243</v>
      </c>
      <c r="F249" t="s">
        <v>943</v>
      </c>
      <c r="G249" s="16">
        <v>1</v>
      </c>
      <c r="I249" s="16">
        <v>30</v>
      </c>
      <c r="J249" t="s">
        <v>25</v>
      </c>
      <c r="K249" t="s">
        <v>967</v>
      </c>
      <c r="L249" t="s">
        <v>1005</v>
      </c>
      <c r="M249" s="36"/>
    </row>
    <row r="250" spans="1:13" x14ac:dyDescent="0.25">
      <c r="A250" s="16">
        <v>121</v>
      </c>
      <c r="B250" t="s">
        <v>654</v>
      </c>
      <c r="C250" s="34">
        <v>10.616666666666667</v>
      </c>
      <c r="D250" s="35">
        <v>18000000</v>
      </c>
      <c r="E250" t="s">
        <v>244</v>
      </c>
      <c r="F250" t="s">
        <v>943</v>
      </c>
      <c r="G250" s="16">
        <v>1</v>
      </c>
      <c r="I250" s="16">
        <v>30</v>
      </c>
      <c r="J250" t="s">
        <v>25</v>
      </c>
      <c r="K250" t="s">
        <v>967</v>
      </c>
      <c r="L250" t="s">
        <v>1005</v>
      </c>
      <c r="M250" s="36"/>
    </row>
    <row r="251" spans="1:13" x14ac:dyDescent="0.25">
      <c r="A251" s="16">
        <v>122</v>
      </c>
      <c r="B251" t="s">
        <v>655</v>
      </c>
      <c r="C251" s="34">
        <v>13.5</v>
      </c>
      <c r="D251" s="35">
        <v>24000000</v>
      </c>
      <c r="E251" t="s">
        <v>245</v>
      </c>
      <c r="F251" t="s">
        <v>943</v>
      </c>
      <c r="G251" s="16">
        <v>1</v>
      </c>
      <c r="I251" s="16">
        <v>30</v>
      </c>
      <c r="J251" t="s">
        <v>25</v>
      </c>
      <c r="K251" t="s">
        <v>967</v>
      </c>
      <c r="L251" t="s">
        <v>1005</v>
      </c>
      <c r="M251" s="36"/>
    </row>
    <row r="252" spans="1:13" x14ac:dyDescent="0.25">
      <c r="A252" s="16">
        <v>123</v>
      </c>
      <c r="B252" t="s">
        <v>656</v>
      </c>
      <c r="C252" s="34">
        <v>2.0166666666666666</v>
      </c>
      <c r="D252" s="35">
        <v>1000000</v>
      </c>
      <c r="E252" t="s">
        <v>246</v>
      </c>
      <c r="F252" t="s">
        <v>946</v>
      </c>
      <c r="G252" s="16">
        <v>1</v>
      </c>
      <c r="I252" s="16">
        <v>30</v>
      </c>
      <c r="J252" t="s">
        <v>25</v>
      </c>
      <c r="K252" t="s">
        <v>967</v>
      </c>
      <c r="L252" t="s">
        <v>1005</v>
      </c>
      <c r="M252" s="36"/>
    </row>
    <row r="253" spans="1:13" x14ac:dyDescent="0.25">
      <c r="A253" s="16">
        <v>124</v>
      </c>
      <c r="B253" t="s">
        <v>657</v>
      </c>
      <c r="C253" s="34">
        <v>2.588888888888889</v>
      </c>
      <c r="D253" s="35">
        <v>2000000</v>
      </c>
      <c r="E253" t="s">
        <v>247</v>
      </c>
      <c r="F253" t="s">
        <v>946</v>
      </c>
      <c r="G253" s="16">
        <v>1</v>
      </c>
      <c r="I253" s="16">
        <v>30</v>
      </c>
      <c r="J253" t="s">
        <v>25</v>
      </c>
      <c r="K253" t="s">
        <v>967</v>
      </c>
      <c r="L253" t="s">
        <v>1005</v>
      </c>
      <c r="M253" s="36"/>
    </row>
    <row r="254" spans="1:13" x14ac:dyDescent="0.25">
      <c r="A254" s="16">
        <v>125</v>
      </c>
      <c r="B254" t="s">
        <v>658</v>
      </c>
      <c r="C254" s="34">
        <v>2.6944444444444446</v>
      </c>
      <c r="D254" s="35">
        <v>5000000</v>
      </c>
      <c r="E254" t="s">
        <v>248</v>
      </c>
      <c r="F254" t="s">
        <v>944</v>
      </c>
      <c r="G254" s="16">
        <v>1</v>
      </c>
      <c r="I254" s="16">
        <v>30</v>
      </c>
      <c r="J254" t="s">
        <v>25</v>
      </c>
      <c r="K254" t="s">
        <v>967</v>
      </c>
      <c r="L254" t="s">
        <v>1005</v>
      </c>
      <c r="M254" s="36"/>
    </row>
    <row r="255" spans="1:13" x14ac:dyDescent="0.25">
      <c r="A255" s="16">
        <v>126</v>
      </c>
      <c r="B255" t="s">
        <v>659</v>
      </c>
      <c r="C255" s="34">
        <v>3.5222222222222221</v>
      </c>
      <c r="D255" s="35">
        <v>8000000</v>
      </c>
      <c r="E255" t="s">
        <v>249</v>
      </c>
      <c r="F255" t="s">
        <v>944</v>
      </c>
      <c r="G255" s="16">
        <v>1</v>
      </c>
      <c r="I255" s="16">
        <v>30</v>
      </c>
      <c r="J255" t="s">
        <v>25</v>
      </c>
      <c r="K255" t="s">
        <v>967</v>
      </c>
      <c r="L255" t="s">
        <v>1005</v>
      </c>
      <c r="M255" s="36"/>
    </row>
    <row r="256" spans="1:13" x14ac:dyDescent="0.25">
      <c r="A256" s="16">
        <v>127</v>
      </c>
      <c r="B256" t="s">
        <v>660</v>
      </c>
      <c r="C256" s="34">
        <v>4.0999999999999996</v>
      </c>
      <c r="D256" s="35">
        <v>6000000</v>
      </c>
      <c r="E256" t="s">
        <v>250</v>
      </c>
      <c r="F256" t="s">
        <v>944</v>
      </c>
      <c r="G256" s="16">
        <v>1</v>
      </c>
      <c r="I256" s="16">
        <v>30</v>
      </c>
      <c r="J256" t="s">
        <v>25</v>
      </c>
      <c r="K256" t="s">
        <v>967</v>
      </c>
      <c r="L256" t="s">
        <v>1005</v>
      </c>
      <c r="M256" s="36"/>
    </row>
    <row r="257" spans="1:13" x14ac:dyDescent="0.25">
      <c r="A257" s="16">
        <v>128</v>
      </c>
      <c r="B257" t="s">
        <v>661</v>
      </c>
      <c r="C257" s="34">
        <v>8.1999999999999993</v>
      </c>
      <c r="D257" s="35">
        <v>12000000</v>
      </c>
      <c r="E257" t="s">
        <v>251</v>
      </c>
      <c r="F257" t="s">
        <v>944</v>
      </c>
      <c r="G257" s="16">
        <v>1</v>
      </c>
      <c r="I257" s="16">
        <v>30</v>
      </c>
      <c r="J257" t="s">
        <v>25</v>
      </c>
      <c r="K257" t="s">
        <v>967</v>
      </c>
      <c r="L257" t="s">
        <v>1005</v>
      </c>
      <c r="M257" s="36"/>
    </row>
    <row r="258" spans="1:13" x14ac:dyDescent="0.25">
      <c r="A258" s="16">
        <v>129</v>
      </c>
      <c r="B258" t="s">
        <v>662</v>
      </c>
      <c r="C258" s="34">
        <v>13.5</v>
      </c>
      <c r="D258" s="35">
        <v>18000000</v>
      </c>
      <c r="E258" t="s">
        <v>252</v>
      </c>
      <c r="F258" t="s">
        <v>944</v>
      </c>
      <c r="G258" s="16">
        <v>1</v>
      </c>
      <c r="I258" s="16">
        <v>30</v>
      </c>
      <c r="J258" t="s">
        <v>25</v>
      </c>
      <c r="K258" t="s">
        <v>967</v>
      </c>
      <c r="L258" t="s">
        <v>1005</v>
      </c>
      <c r="M258" s="36"/>
    </row>
    <row r="259" spans="1:13" x14ac:dyDescent="0.25">
      <c r="A259" s="16">
        <v>130</v>
      </c>
      <c r="B259" t="s">
        <v>663</v>
      </c>
      <c r="C259" s="34">
        <v>14.866666666666667</v>
      </c>
      <c r="D259" s="35">
        <v>24000000</v>
      </c>
      <c r="E259" t="s">
        <v>253</v>
      </c>
      <c r="F259" t="s">
        <v>944</v>
      </c>
      <c r="G259" s="16">
        <v>1</v>
      </c>
      <c r="I259" s="16">
        <v>30</v>
      </c>
      <c r="J259" t="s">
        <v>25</v>
      </c>
      <c r="K259" t="s">
        <v>967</v>
      </c>
      <c r="L259" t="s">
        <v>1005</v>
      </c>
      <c r="M259" s="36"/>
    </row>
    <row r="260" spans="1:13" x14ac:dyDescent="0.25">
      <c r="A260" s="16">
        <v>131</v>
      </c>
      <c r="B260" t="s">
        <v>664</v>
      </c>
      <c r="C260" s="34">
        <v>5.166666666666667</v>
      </c>
      <c r="D260" s="35">
        <v>10000000</v>
      </c>
      <c r="E260" t="s">
        <v>254</v>
      </c>
      <c r="F260" t="s">
        <v>944</v>
      </c>
      <c r="G260" s="16">
        <v>1</v>
      </c>
      <c r="I260" s="16">
        <v>60</v>
      </c>
      <c r="J260" t="s">
        <v>25</v>
      </c>
      <c r="K260" t="s">
        <v>967</v>
      </c>
      <c r="L260" t="s">
        <v>1005</v>
      </c>
      <c r="M260" s="36"/>
    </row>
    <row r="261" spans="1:13" x14ac:dyDescent="0.25">
      <c r="A261" s="16">
        <v>132</v>
      </c>
      <c r="B261" t="s">
        <v>665</v>
      </c>
      <c r="C261" s="34">
        <v>9.5</v>
      </c>
      <c r="D261" s="35">
        <v>20000000</v>
      </c>
      <c r="E261" t="s">
        <v>255</v>
      </c>
      <c r="F261" t="s">
        <v>944</v>
      </c>
      <c r="G261" s="16">
        <v>1</v>
      </c>
      <c r="I261" s="16">
        <v>60</v>
      </c>
      <c r="J261" t="s">
        <v>25</v>
      </c>
      <c r="K261" t="s">
        <v>967</v>
      </c>
      <c r="L261" t="s">
        <v>1005</v>
      </c>
      <c r="M261" s="36"/>
    </row>
    <row r="262" spans="1:13" x14ac:dyDescent="0.25">
      <c r="A262" s="16">
        <v>133</v>
      </c>
      <c r="B262" t="s">
        <v>666</v>
      </c>
      <c r="C262" s="34">
        <v>17.333333333333336</v>
      </c>
      <c r="D262" s="35">
        <v>40000000</v>
      </c>
      <c r="E262" t="s">
        <v>256</v>
      </c>
      <c r="F262" t="s">
        <v>944</v>
      </c>
      <c r="G262" s="16">
        <v>1</v>
      </c>
      <c r="I262" s="16">
        <v>60</v>
      </c>
      <c r="J262" t="s">
        <v>25</v>
      </c>
      <c r="K262" t="s">
        <v>967</v>
      </c>
      <c r="L262" t="s">
        <v>1005</v>
      </c>
      <c r="M262" s="36"/>
    </row>
    <row r="263" spans="1:13" x14ac:dyDescent="0.25">
      <c r="A263" s="16">
        <v>134</v>
      </c>
      <c r="B263" t="s">
        <v>667</v>
      </c>
      <c r="C263" s="34">
        <v>33.222222222222221</v>
      </c>
      <c r="D263" s="35">
        <v>80000000</v>
      </c>
      <c r="E263" t="s">
        <v>257</v>
      </c>
      <c r="F263" t="s">
        <v>944</v>
      </c>
      <c r="G263" s="16">
        <v>1</v>
      </c>
      <c r="I263" s="16">
        <v>60</v>
      </c>
      <c r="J263" t="s">
        <v>25</v>
      </c>
      <c r="K263" t="s">
        <v>967</v>
      </c>
      <c r="L263" t="s">
        <v>1005</v>
      </c>
      <c r="M263" s="36"/>
    </row>
    <row r="264" spans="1:13" x14ac:dyDescent="0.25">
      <c r="A264" s="16">
        <v>135</v>
      </c>
      <c r="B264" t="s">
        <v>668</v>
      </c>
      <c r="C264" s="34">
        <v>35.583333333333336</v>
      </c>
      <c r="D264" s="35">
        <v>75000000</v>
      </c>
      <c r="E264" t="s">
        <v>258</v>
      </c>
      <c r="F264" t="s">
        <v>944</v>
      </c>
      <c r="G264" s="16">
        <v>1</v>
      </c>
      <c r="I264" s="16">
        <v>240</v>
      </c>
      <c r="J264" t="s">
        <v>25</v>
      </c>
      <c r="K264" t="s">
        <v>967</v>
      </c>
      <c r="L264" t="s">
        <v>1005</v>
      </c>
      <c r="M264" s="36"/>
    </row>
    <row r="265" spans="1:13" x14ac:dyDescent="0.25">
      <c r="A265" s="16">
        <v>136</v>
      </c>
      <c r="B265" t="s">
        <v>669</v>
      </c>
      <c r="C265" s="34">
        <v>22.5</v>
      </c>
      <c r="D265" s="35">
        <v>45000000</v>
      </c>
      <c r="E265" t="s">
        <v>259</v>
      </c>
      <c r="F265" t="s">
        <v>944</v>
      </c>
      <c r="G265" s="16">
        <v>1</v>
      </c>
      <c r="I265" s="16">
        <v>60</v>
      </c>
      <c r="J265" t="s">
        <v>25</v>
      </c>
      <c r="K265" t="s">
        <v>967</v>
      </c>
      <c r="L265" t="s">
        <v>1005</v>
      </c>
      <c r="M265" s="36"/>
    </row>
    <row r="266" spans="1:13" x14ac:dyDescent="0.25">
      <c r="A266" s="16">
        <v>137</v>
      </c>
      <c r="B266" t="s">
        <v>670</v>
      </c>
      <c r="C266" s="34">
        <v>7.916666666666667</v>
      </c>
      <c r="D266" s="35">
        <v>15000000</v>
      </c>
      <c r="E266" t="s">
        <v>260</v>
      </c>
      <c r="F266" t="s">
        <v>944</v>
      </c>
      <c r="G266" s="16">
        <v>1</v>
      </c>
      <c r="I266" s="16">
        <v>60</v>
      </c>
      <c r="J266" t="s">
        <v>25</v>
      </c>
      <c r="K266" t="s">
        <v>967</v>
      </c>
      <c r="L266" t="s">
        <v>1005</v>
      </c>
      <c r="M266" s="36"/>
    </row>
    <row r="267" spans="1:13" x14ac:dyDescent="0.25">
      <c r="A267" s="16">
        <v>77</v>
      </c>
      <c r="B267" t="s">
        <v>608</v>
      </c>
      <c r="C267" s="34">
        <v>3.9888888888888885</v>
      </c>
      <c r="D267" s="35">
        <v>6000000</v>
      </c>
      <c r="E267" t="s">
        <v>198</v>
      </c>
      <c r="F267" t="s">
        <v>944</v>
      </c>
      <c r="G267" s="16">
        <v>1</v>
      </c>
      <c r="I267" s="16">
        <v>30</v>
      </c>
      <c r="J267" t="s">
        <v>25</v>
      </c>
      <c r="K267" t="s">
        <v>961</v>
      </c>
      <c r="L267" t="s">
        <v>1005</v>
      </c>
      <c r="M267" s="36"/>
    </row>
    <row r="268" spans="1:13" x14ac:dyDescent="0.25">
      <c r="A268" s="16">
        <v>78</v>
      </c>
      <c r="B268" t="s">
        <v>609</v>
      </c>
      <c r="C268" s="34">
        <v>4.6888888888888882</v>
      </c>
      <c r="D268" s="35">
        <v>8000000</v>
      </c>
      <c r="E268" t="s">
        <v>199</v>
      </c>
      <c r="F268" t="s">
        <v>944</v>
      </c>
      <c r="G268" s="16">
        <v>1</v>
      </c>
      <c r="I268" s="16">
        <v>40</v>
      </c>
      <c r="J268" t="s">
        <v>25</v>
      </c>
      <c r="K268" t="s">
        <v>961</v>
      </c>
      <c r="L268" t="s">
        <v>1005</v>
      </c>
      <c r="M268" s="36"/>
    </row>
    <row r="269" spans="1:13" x14ac:dyDescent="0.25">
      <c r="A269" s="16">
        <v>79</v>
      </c>
      <c r="B269" t="s">
        <v>610</v>
      </c>
      <c r="C269" s="34">
        <v>5.1888888888888882</v>
      </c>
      <c r="D269" s="35">
        <v>8000000</v>
      </c>
      <c r="E269" t="s">
        <v>200</v>
      </c>
      <c r="F269" t="s">
        <v>944</v>
      </c>
      <c r="G269" s="16">
        <v>1</v>
      </c>
      <c r="I269" s="16">
        <v>40</v>
      </c>
      <c r="J269" t="s">
        <v>25</v>
      </c>
      <c r="K269" t="s">
        <v>961</v>
      </c>
      <c r="L269" t="s">
        <v>1005</v>
      </c>
      <c r="M269" s="36"/>
    </row>
    <row r="270" spans="1:13" x14ac:dyDescent="0.25">
      <c r="A270" s="16">
        <v>80</v>
      </c>
      <c r="B270" t="s">
        <v>611</v>
      </c>
      <c r="C270" s="34">
        <v>8.3611111111111107</v>
      </c>
      <c r="D270" s="35">
        <v>15000000</v>
      </c>
      <c r="E270" t="s">
        <v>201</v>
      </c>
      <c r="F270" t="s">
        <v>944</v>
      </c>
      <c r="G270" s="16">
        <v>1</v>
      </c>
      <c r="I270" s="16">
        <v>60</v>
      </c>
      <c r="J270" t="s">
        <v>25</v>
      </c>
      <c r="K270" t="s">
        <v>961</v>
      </c>
      <c r="L270" t="s">
        <v>1005</v>
      </c>
      <c r="M270" s="36"/>
    </row>
    <row r="271" spans="1:13" x14ac:dyDescent="0.25">
      <c r="A271" s="16">
        <v>81</v>
      </c>
      <c r="B271" t="s">
        <v>612</v>
      </c>
      <c r="C271" s="34">
        <v>12.083333333333334</v>
      </c>
      <c r="D271" s="35">
        <v>25000000</v>
      </c>
      <c r="E271" t="s">
        <v>202</v>
      </c>
      <c r="F271" t="s">
        <v>944</v>
      </c>
      <c r="G271" s="16">
        <v>1</v>
      </c>
      <c r="I271" s="16">
        <v>60</v>
      </c>
      <c r="J271" t="s">
        <v>25</v>
      </c>
      <c r="K271" t="s">
        <v>961</v>
      </c>
      <c r="L271" t="s">
        <v>1005</v>
      </c>
      <c r="M271" s="36"/>
    </row>
    <row r="272" spans="1:13" x14ac:dyDescent="0.25">
      <c r="A272" s="16">
        <v>82</v>
      </c>
      <c r="B272" t="s">
        <v>613</v>
      </c>
      <c r="C272" s="34">
        <v>3.0666666666666664</v>
      </c>
      <c r="D272" s="35">
        <v>4000000</v>
      </c>
      <c r="E272" t="s">
        <v>203</v>
      </c>
      <c r="F272" t="s">
        <v>944</v>
      </c>
      <c r="G272" s="16">
        <v>1</v>
      </c>
      <c r="I272" s="16">
        <v>60</v>
      </c>
      <c r="J272" t="s">
        <v>25</v>
      </c>
      <c r="K272" t="s">
        <v>961</v>
      </c>
      <c r="L272" t="s">
        <v>1005</v>
      </c>
      <c r="M272" s="36"/>
    </row>
    <row r="273" spans="1:13" x14ac:dyDescent="0.25">
      <c r="A273" s="16">
        <v>83</v>
      </c>
      <c r="B273" t="s">
        <v>614</v>
      </c>
      <c r="C273" s="34">
        <v>3.9888888888888885</v>
      </c>
      <c r="D273" s="35">
        <v>6000000</v>
      </c>
      <c r="E273" t="s">
        <v>204</v>
      </c>
      <c r="F273" t="s">
        <v>944</v>
      </c>
      <c r="G273" s="16">
        <v>1</v>
      </c>
      <c r="I273" s="16">
        <v>60</v>
      </c>
      <c r="J273" t="s">
        <v>25</v>
      </c>
      <c r="K273" t="s">
        <v>961</v>
      </c>
      <c r="L273" t="s">
        <v>1005</v>
      </c>
      <c r="M273" s="36"/>
    </row>
    <row r="274" spans="1:13" x14ac:dyDescent="0.25">
      <c r="A274" s="16">
        <v>84</v>
      </c>
      <c r="B274" t="s">
        <v>615</v>
      </c>
      <c r="C274" s="34">
        <v>5.4111111111111114</v>
      </c>
      <c r="D274" s="35">
        <v>8000000</v>
      </c>
      <c r="E274" t="s">
        <v>205</v>
      </c>
      <c r="F274" t="s">
        <v>944</v>
      </c>
      <c r="G274" s="16">
        <v>1</v>
      </c>
      <c r="I274" s="16">
        <v>30</v>
      </c>
      <c r="J274" t="s">
        <v>25</v>
      </c>
      <c r="K274" t="s">
        <v>961</v>
      </c>
      <c r="L274" t="s">
        <v>1005</v>
      </c>
      <c r="M274" s="36"/>
    </row>
    <row r="275" spans="1:13" x14ac:dyDescent="0.25">
      <c r="A275" s="16">
        <v>85</v>
      </c>
      <c r="B275" t="s">
        <v>616</v>
      </c>
      <c r="C275" s="34">
        <v>7.0333333333333332</v>
      </c>
      <c r="D275" s="35">
        <v>12000000</v>
      </c>
      <c r="E275" t="s">
        <v>206</v>
      </c>
      <c r="F275" t="s">
        <v>944</v>
      </c>
      <c r="G275" s="16">
        <v>1</v>
      </c>
      <c r="I275" s="16">
        <v>30</v>
      </c>
      <c r="J275" t="s">
        <v>25</v>
      </c>
      <c r="K275" t="s">
        <v>961</v>
      </c>
      <c r="L275" t="s">
        <v>1005</v>
      </c>
      <c r="M275" s="36"/>
    </row>
    <row r="276" spans="1:13" x14ac:dyDescent="0.25">
      <c r="A276" s="16">
        <v>312</v>
      </c>
      <c r="B276" t="s">
        <v>845</v>
      </c>
      <c r="C276" s="34">
        <v>0</v>
      </c>
      <c r="D276" s="35">
        <v>3000000</v>
      </c>
      <c r="E276" t="s">
        <v>435</v>
      </c>
      <c r="F276" t="s">
        <v>945</v>
      </c>
      <c r="G276" s="16">
        <v>1</v>
      </c>
      <c r="I276" s="16">
        <v>60</v>
      </c>
      <c r="J276" t="s">
        <v>955</v>
      </c>
      <c r="K276" t="s">
        <v>996</v>
      </c>
      <c r="L276" t="s">
        <v>1005</v>
      </c>
      <c r="M276" s="36"/>
    </row>
    <row r="277" spans="1:13" x14ac:dyDescent="0.25">
      <c r="A277" s="16">
        <v>313</v>
      </c>
      <c r="B277" t="s">
        <v>846</v>
      </c>
      <c r="C277" s="34">
        <v>0</v>
      </c>
      <c r="D277" s="35">
        <v>3000000</v>
      </c>
      <c r="E277" t="s">
        <v>436</v>
      </c>
      <c r="F277" t="s">
        <v>945</v>
      </c>
      <c r="G277" s="16">
        <v>1</v>
      </c>
      <c r="I277" s="16">
        <v>60</v>
      </c>
      <c r="J277" t="s">
        <v>955</v>
      </c>
      <c r="K277" t="s">
        <v>996</v>
      </c>
      <c r="L277" t="s">
        <v>1005</v>
      </c>
      <c r="M277" s="36"/>
    </row>
    <row r="278" spans="1:13" x14ac:dyDescent="0.25">
      <c r="A278" s="16">
        <v>314</v>
      </c>
      <c r="B278" t="s">
        <v>847</v>
      </c>
      <c r="C278" s="34">
        <v>0</v>
      </c>
      <c r="D278" s="35">
        <v>3000000</v>
      </c>
      <c r="E278" t="s">
        <v>437</v>
      </c>
      <c r="F278" t="s">
        <v>945</v>
      </c>
      <c r="G278" s="16">
        <v>1</v>
      </c>
      <c r="I278" s="16">
        <v>60</v>
      </c>
      <c r="J278" t="s">
        <v>955</v>
      </c>
      <c r="K278" t="s">
        <v>996</v>
      </c>
      <c r="L278" t="s">
        <v>1005</v>
      </c>
      <c r="M278" s="36"/>
    </row>
    <row r="279" spans="1:13" x14ac:dyDescent="0.25">
      <c r="A279" s="16">
        <v>315</v>
      </c>
      <c r="B279" t="s">
        <v>848</v>
      </c>
      <c r="C279" s="34">
        <v>0</v>
      </c>
      <c r="D279" s="35">
        <v>3500000</v>
      </c>
      <c r="E279" t="s">
        <v>438</v>
      </c>
      <c r="F279" t="s">
        <v>945</v>
      </c>
      <c r="G279" s="16">
        <v>1</v>
      </c>
      <c r="I279" s="16">
        <v>60</v>
      </c>
      <c r="J279" t="s">
        <v>955</v>
      </c>
      <c r="K279" t="s">
        <v>996</v>
      </c>
      <c r="L279" t="s">
        <v>1005</v>
      </c>
      <c r="M279" s="36"/>
    </row>
    <row r="280" spans="1:13" x14ac:dyDescent="0.25">
      <c r="A280" s="16">
        <v>316</v>
      </c>
      <c r="B280" t="s">
        <v>849</v>
      </c>
      <c r="C280" s="34">
        <v>0</v>
      </c>
      <c r="D280" s="35">
        <v>5000000</v>
      </c>
      <c r="E280" t="s">
        <v>439</v>
      </c>
      <c r="F280" t="s">
        <v>945</v>
      </c>
      <c r="G280" s="16">
        <v>1</v>
      </c>
      <c r="I280" s="16">
        <v>60</v>
      </c>
      <c r="J280" t="s">
        <v>955</v>
      </c>
      <c r="K280" t="s">
        <v>996</v>
      </c>
      <c r="L280" t="s">
        <v>1005</v>
      </c>
      <c r="M280" s="36"/>
    </row>
    <row r="281" spans="1:13" x14ac:dyDescent="0.25">
      <c r="A281" s="16">
        <v>317</v>
      </c>
      <c r="B281" t="s">
        <v>850</v>
      </c>
      <c r="C281" s="34">
        <v>0</v>
      </c>
      <c r="D281" s="35">
        <v>6000000</v>
      </c>
      <c r="E281" t="s">
        <v>440</v>
      </c>
      <c r="F281" t="s">
        <v>945</v>
      </c>
      <c r="G281" s="16">
        <v>1</v>
      </c>
      <c r="I281" s="16">
        <v>60</v>
      </c>
      <c r="J281" t="s">
        <v>955</v>
      </c>
      <c r="K281" t="s">
        <v>996</v>
      </c>
      <c r="L281" t="s">
        <v>1005</v>
      </c>
      <c r="M281" s="36"/>
    </row>
    <row r="282" spans="1:13" x14ac:dyDescent="0.25">
      <c r="A282" s="16">
        <v>318</v>
      </c>
      <c r="B282" t="s">
        <v>851</v>
      </c>
      <c r="C282" s="34">
        <v>0</v>
      </c>
      <c r="D282" s="35">
        <v>6000000</v>
      </c>
      <c r="E282" t="s">
        <v>441</v>
      </c>
      <c r="F282" t="s">
        <v>945</v>
      </c>
      <c r="G282" s="16">
        <v>1</v>
      </c>
      <c r="I282" s="16">
        <v>80</v>
      </c>
      <c r="J282" t="s">
        <v>955</v>
      </c>
      <c r="K282" t="s">
        <v>996</v>
      </c>
      <c r="L282" t="s">
        <v>1005</v>
      </c>
      <c r="M282" s="36"/>
    </row>
    <row r="283" spans="1:13" x14ac:dyDescent="0.25">
      <c r="A283" s="16">
        <v>319</v>
      </c>
      <c r="B283" t="s">
        <v>852</v>
      </c>
      <c r="C283" s="34">
        <v>0</v>
      </c>
      <c r="D283" s="35">
        <v>1500000</v>
      </c>
      <c r="E283" t="s">
        <v>442</v>
      </c>
      <c r="F283" t="s">
        <v>945</v>
      </c>
      <c r="G283" s="16">
        <v>1</v>
      </c>
      <c r="I283" s="16">
        <v>50</v>
      </c>
      <c r="J283" t="s">
        <v>955</v>
      </c>
      <c r="K283" t="s">
        <v>996</v>
      </c>
      <c r="L283" t="s">
        <v>1005</v>
      </c>
      <c r="M283" s="36"/>
    </row>
    <row r="284" spans="1:13" x14ac:dyDescent="0.25">
      <c r="A284" s="16">
        <v>320</v>
      </c>
      <c r="B284" t="s">
        <v>853</v>
      </c>
      <c r="C284" s="34">
        <v>0</v>
      </c>
      <c r="D284" s="35">
        <v>4000000</v>
      </c>
      <c r="E284" t="s">
        <v>443</v>
      </c>
      <c r="F284" t="s">
        <v>945</v>
      </c>
      <c r="G284" s="16">
        <v>1</v>
      </c>
      <c r="I284" s="16">
        <v>60</v>
      </c>
      <c r="J284" t="s">
        <v>955</v>
      </c>
      <c r="K284" t="s">
        <v>996</v>
      </c>
      <c r="L284" t="s">
        <v>1005</v>
      </c>
      <c r="M284" s="36"/>
    </row>
    <row r="285" spans="1:13" x14ac:dyDescent="0.25">
      <c r="A285" s="16">
        <v>321</v>
      </c>
      <c r="B285" t="s">
        <v>854</v>
      </c>
      <c r="C285" s="34">
        <v>0</v>
      </c>
      <c r="D285" s="35">
        <v>1500000</v>
      </c>
      <c r="E285" t="s">
        <v>444</v>
      </c>
      <c r="F285" t="s">
        <v>945</v>
      </c>
      <c r="G285" s="16">
        <v>1</v>
      </c>
      <c r="I285" s="16">
        <v>60</v>
      </c>
      <c r="J285" t="s">
        <v>955</v>
      </c>
      <c r="K285" t="s">
        <v>996</v>
      </c>
      <c r="L285" t="s">
        <v>1005</v>
      </c>
      <c r="M285" s="36"/>
    </row>
    <row r="286" spans="1:13" x14ac:dyDescent="0.25">
      <c r="A286" s="16">
        <v>322</v>
      </c>
      <c r="B286" t="s">
        <v>855</v>
      </c>
      <c r="C286" s="34">
        <v>0</v>
      </c>
      <c r="D286" s="35">
        <v>2500000</v>
      </c>
      <c r="E286" t="s">
        <v>445</v>
      </c>
      <c r="F286" t="s">
        <v>945</v>
      </c>
      <c r="G286" s="16">
        <v>1</v>
      </c>
      <c r="I286" s="16">
        <v>60</v>
      </c>
      <c r="J286" t="s">
        <v>955</v>
      </c>
      <c r="K286" t="s">
        <v>996</v>
      </c>
      <c r="L286" t="s">
        <v>1005</v>
      </c>
      <c r="M286" s="36"/>
    </row>
    <row r="287" spans="1:13" x14ac:dyDescent="0.25">
      <c r="A287" s="16">
        <v>323</v>
      </c>
      <c r="B287" t="s">
        <v>856</v>
      </c>
      <c r="C287" s="34">
        <v>0</v>
      </c>
      <c r="D287" s="35">
        <v>2000000</v>
      </c>
      <c r="E287" t="s">
        <v>446</v>
      </c>
      <c r="F287" t="s">
        <v>945</v>
      </c>
      <c r="G287" s="16">
        <v>1</v>
      </c>
      <c r="I287" s="16">
        <v>60</v>
      </c>
      <c r="J287" t="s">
        <v>955</v>
      </c>
      <c r="K287" t="s">
        <v>996</v>
      </c>
      <c r="L287" t="s">
        <v>1005</v>
      </c>
      <c r="M287" s="36"/>
    </row>
    <row r="288" spans="1:13" x14ac:dyDescent="0.25">
      <c r="A288" s="16">
        <v>324</v>
      </c>
      <c r="B288" t="s">
        <v>857</v>
      </c>
      <c r="C288" s="34">
        <v>0</v>
      </c>
      <c r="D288" s="35">
        <v>3000000</v>
      </c>
      <c r="E288" t="s">
        <v>447</v>
      </c>
      <c r="F288" t="s">
        <v>945</v>
      </c>
      <c r="G288" s="16">
        <v>1</v>
      </c>
      <c r="I288" s="16">
        <v>60</v>
      </c>
      <c r="J288" t="s">
        <v>955</v>
      </c>
      <c r="K288" t="s">
        <v>996</v>
      </c>
      <c r="L288" t="s">
        <v>1005</v>
      </c>
      <c r="M288" s="36"/>
    </row>
    <row r="289" spans="1:13" x14ac:dyDescent="0.25">
      <c r="A289" s="16">
        <v>325</v>
      </c>
      <c r="B289" t="s">
        <v>858</v>
      </c>
      <c r="C289" s="34">
        <v>0</v>
      </c>
      <c r="D289" s="35">
        <v>4000000</v>
      </c>
      <c r="E289" t="s">
        <v>448</v>
      </c>
      <c r="F289" t="s">
        <v>945</v>
      </c>
      <c r="G289" s="16">
        <v>1</v>
      </c>
      <c r="I289" s="16">
        <v>60</v>
      </c>
      <c r="J289" t="s">
        <v>955</v>
      </c>
      <c r="K289" t="s">
        <v>996</v>
      </c>
      <c r="L289" t="s">
        <v>1005</v>
      </c>
      <c r="M289" s="36"/>
    </row>
    <row r="290" spans="1:13" x14ac:dyDescent="0.25">
      <c r="A290" s="16">
        <v>326</v>
      </c>
      <c r="B290" t="s">
        <v>859</v>
      </c>
      <c r="C290" s="34">
        <v>0</v>
      </c>
      <c r="D290" s="35">
        <v>4500000</v>
      </c>
      <c r="E290" t="s">
        <v>449</v>
      </c>
      <c r="F290" t="s">
        <v>945</v>
      </c>
      <c r="G290" s="16">
        <v>1</v>
      </c>
      <c r="I290" s="16">
        <v>60</v>
      </c>
      <c r="J290" t="s">
        <v>955</v>
      </c>
      <c r="K290" t="s">
        <v>996</v>
      </c>
      <c r="L290" t="s">
        <v>1005</v>
      </c>
      <c r="M290" s="36"/>
    </row>
    <row r="291" spans="1:13" x14ac:dyDescent="0.25">
      <c r="A291" s="16">
        <v>327</v>
      </c>
      <c r="B291" t="s">
        <v>860</v>
      </c>
      <c r="C291" s="34">
        <v>0</v>
      </c>
      <c r="D291" s="35">
        <v>4500000</v>
      </c>
      <c r="E291" t="s">
        <v>450</v>
      </c>
      <c r="F291" t="s">
        <v>945</v>
      </c>
      <c r="G291" s="16">
        <v>1</v>
      </c>
      <c r="I291" s="16">
        <v>60</v>
      </c>
      <c r="J291" t="s">
        <v>955</v>
      </c>
      <c r="K291" t="s">
        <v>996</v>
      </c>
      <c r="L291" t="s">
        <v>1005</v>
      </c>
      <c r="M291" s="36"/>
    </row>
    <row r="292" spans="1:13" x14ac:dyDescent="0.25">
      <c r="A292" s="16">
        <v>328</v>
      </c>
      <c r="B292" t="s">
        <v>861</v>
      </c>
      <c r="C292" s="34">
        <v>0</v>
      </c>
      <c r="D292" s="35">
        <v>700000</v>
      </c>
      <c r="E292" t="s">
        <v>451</v>
      </c>
      <c r="F292" t="s">
        <v>951</v>
      </c>
      <c r="G292" s="16">
        <v>1</v>
      </c>
      <c r="I292" s="16">
        <v>60</v>
      </c>
      <c r="J292" t="s">
        <v>955</v>
      </c>
      <c r="K292" t="s">
        <v>996</v>
      </c>
      <c r="L292" t="s">
        <v>1005</v>
      </c>
      <c r="M292" s="36"/>
    </row>
    <row r="293" spans="1:13" x14ac:dyDescent="0.25">
      <c r="A293" s="16">
        <v>329</v>
      </c>
      <c r="B293" t="s">
        <v>862</v>
      </c>
      <c r="C293" s="34">
        <v>0</v>
      </c>
      <c r="D293" s="35">
        <v>5000000</v>
      </c>
      <c r="E293" t="s">
        <v>452</v>
      </c>
      <c r="F293" t="s">
        <v>945</v>
      </c>
      <c r="G293" s="16">
        <v>1</v>
      </c>
      <c r="I293" s="16">
        <v>60</v>
      </c>
      <c r="J293" t="s">
        <v>955</v>
      </c>
      <c r="K293" t="s">
        <v>996</v>
      </c>
      <c r="L293" t="s">
        <v>1005</v>
      </c>
      <c r="M293" s="36"/>
    </row>
    <row r="294" spans="1:13" x14ac:dyDescent="0.25">
      <c r="A294" s="16">
        <v>330</v>
      </c>
      <c r="B294" t="s">
        <v>863</v>
      </c>
      <c r="C294" s="34">
        <v>0</v>
      </c>
      <c r="D294" s="35">
        <v>1000000</v>
      </c>
      <c r="E294" t="s">
        <v>453</v>
      </c>
      <c r="F294" t="s">
        <v>945</v>
      </c>
      <c r="G294" s="16">
        <v>1</v>
      </c>
      <c r="I294" s="16">
        <v>60</v>
      </c>
      <c r="J294" t="s">
        <v>955</v>
      </c>
      <c r="K294" t="s">
        <v>996</v>
      </c>
      <c r="L294" t="s">
        <v>1005</v>
      </c>
      <c r="M294" s="36"/>
    </row>
    <row r="295" spans="1:13" x14ac:dyDescent="0.25">
      <c r="A295" s="16">
        <v>331</v>
      </c>
      <c r="B295" t="s">
        <v>864</v>
      </c>
      <c r="C295" s="34">
        <v>0</v>
      </c>
      <c r="D295" s="35">
        <v>2000000</v>
      </c>
      <c r="E295" t="s">
        <v>454</v>
      </c>
      <c r="F295" t="s">
        <v>945</v>
      </c>
      <c r="G295" s="16">
        <v>1</v>
      </c>
      <c r="I295" s="16">
        <v>60</v>
      </c>
      <c r="J295" t="s">
        <v>955</v>
      </c>
      <c r="K295" t="s">
        <v>996</v>
      </c>
      <c r="L295" t="s">
        <v>1005</v>
      </c>
      <c r="M295" s="36"/>
    </row>
    <row r="296" spans="1:13" x14ac:dyDescent="0.25">
      <c r="A296" s="16">
        <v>168</v>
      </c>
      <c r="B296" t="s">
        <v>701</v>
      </c>
      <c r="C296" s="34">
        <v>0</v>
      </c>
      <c r="D296" s="35">
        <v>12000000</v>
      </c>
      <c r="E296" t="s">
        <v>291</v>
      </c>
      <c r="F296" t="s">
        <v>944</v>
      </c>
      <c r="G296" s="16">
        <v>1</v>
      </c>
      <c r="I296" s="16">
        <v>60</v>
      </c>
      <c r="J296" t="s">
        <v>23</v>
      </c>
      <c r="K296" t="s">
        <v>973</v>
      </c>
      <c r="L296" t="s">
        <v>1005</v>
      </c>
      <c r="M296" s="36"/>
    </row>
    <row r="297" spans="1:13" x14ac:dyDescent="0.25">
      <c r="A297" s="16">
        <v>169</v>
      </c>
      <c r="B297" t="s">
        <v>702</v>
      </c>
      <c r="C297" s="34">
        <v>0</v>
      </c>
      <c r="D297" s="35">
        <v>24000000</v>
      </c>
      <c r="E297" t="s">
        <v>292</v>
      </c>
      <c r="F297" t="s">
        <v>944</v>
      </c>
      <c r="G297" s="16">
        <v>1</v>
      </c>
      <c r="I297" s="16">
        <v>60</v>
      </c>
      <c r="J297" t="s">
        <v>23</v>
      </c>
      <c r="K297" t="s">
        <v>973</v>
      </c>
      <c r="L297" t="s">
        <v>1005</v>
      </c>
      <c r="M297" s="36"/>
    </row>
    <row r="298" spans="1:13" x14ac:dyDescent="0.25">
      <c r="A298" s="16">
        <v>170</v>
      </c>
      <c r="B298" t="s">
        <v>703</v>
      </c>
      <c r="C298" s="34">
        <v>0</v>
      </c>
      <c r="D298" s="35">
        <v>6000000</v>
      </c>
      <c r="E298" t="s">
        <v>293</v>
      </c>
      <c r="F298" t="s">
        <v>944</v>
      </c>
      <c r="G298" s="16">
        <v>3</v>
      </c>
      <c r="I298" s="16">
        <v>60</v>
      </c>
      <c r="J298" t="s">
        <v>23</v>
      </c>
      <c r="K298" t="s">
        <v>973</v>
      </c>
      <c r="L298" t="s">
        <v>1005</v>
      </c>
      <c r="M298" s="36"/>
    </row>
    <row r="299" spans="1:13" x14ac:dyDescent="0.25">
      <c r="A299" s="16">
        <v>171</v>
      </c>
      <c r="B299" t="s">
        <v>704</v>
      </c>
      <c r="C299" s="34">
        <v>0</v>
      </c>
      <c r="D299" s="35">
        <v>5000000</v>
      </c>
      <c r="E299" t="s">
        <v>294</v>
      </c>
      <c r="F299" t="s">
        <v>944</v>
      </c>
      <c r="G299" s="16">
        <v>2</v>
      </c>
      <c r="I299" s="16">
        <v>60</v>
      </c>
      <c r="J299" t="s">
        <v>23</v>
      </c>
      <c r="K299" t="s">
        <v>973</v>
      </c>
      <c r="L299" t="s">
        <v>1005</v>
      </c>
      <c r="M299" s="36"/>
    </row>
    <row r="300" spans="1:13" x14ac:dyDescent="0.25">
      <c r="A300" s="16">
        <v>172</v>
      </c>
      <c r="B300" t="s">
        <v>705</v>
      </c>
      <c r="C300" s="34">
        <v>0</v>
      </c>
      <c r="D300" s="35">
        <v>2000000</v>
      </c>
      <c r="E300" t="s">
        <v>295</v>
      </c>
      <c r="F300" t="s">
        <v>944</v>
      </c>
      <c r="G300" s="16">
        <v>2</v>
      </c>
      <c r="I300" s="16">
        <v>60</v>
      </c>
      <c r="J300" t="s">
        <v>23</v>
      </c>
      <c r="K300" t="s">
        <v>973</v>
      </c>
      <c r="L300" t="s">
        <v>1005</v>
      </c>
      <c r="M300" s="36"/>
    </row>
    <row r="301" spans="1:13" x14ac:dyDescent="0.25">
      <c r="A301" s="16">
        <v>173</v>
      </c>
      <c r="B301" t="s">
        <v>706</v>
      </c>
      <c r="C301" s="34">
        <v>0</v>
      </c>
      <c r="D301" s="35">
        <v>5000000</v>
      </c>
      <c r="E301" t="s">
        <v>296</v>
      </c>
      <c r="F301" t="s">
        <v>944</v>
      </c>
      <c r="G301" s="16">
        <v>3</v>
      </c>
      <c r="I301" s="16">
        <v>60</v>
      </c>
      <c r="J301" t="s">
        <v>23</v>
      </c>
      <c r="K301" t="s">
        <v>973</v>
      </c>
      <c r="L301" t="s">
        <v>1005</v>
      </c>
      <c r="M301" s="36"/>
    </row>
    <row r="302" spans="1:13" x14ac:dyDescent="0.25">
      <c r="A302" s="16">
        <v>383</v>
      </c>
      <c r="B302" t="s">
        <v>916</v>
      </c>
      <c r="C302" s="34">
        <v>0</v>
      </c>
      <c r="D302" s="35">
        <v>3000000</v>
      </c>
      <c r="E302" t="s">
        <v>506</v>
      </c>
      <c r="F302" t="s">
        <v>949</v>
      </c>
      <c r="G302" s="16">
        <v>4</v>
      </c>
      <c r="I302" s="16">
        <v>120</v>
      </c>
      <c r="J302" t="s">
        <v>955</v>
      </c>
      <c r="K302" t="s">
        <v>1002</v>
      </c>
      <c r="L302" t="s">
        <v>1005</v>
      </c>
      <c r="M302" s="36"/>
    </row>
    <row r="303" spans="1:13" x14ac:dyDescent="0.25">
      <c r="A303" s="16">
        <v>248</v>
      </c>
      <c r="B303" t="s">
        <v>781</v>
      </c>
      <c r="C303" s="34">
        <v>0</v>
      </c>
      <c r="D303" s="35">
        <v>7000000</v>
      </c>
      <c r="E303" t="s">
        <v>371</v>
      </c>
      <c r="F303" t="s">
        <v>945</v>
      </c>
      <c r="G303" s="16">
        <v>1</v>
      </c>
      <c r="I303" s="16">
        <v>50</v>
      </c>
      <c r="J303" t="s">
        <v>23</v>
      </c>
      <c r="K303" t="s">
        <v>983</v>
      </c>
      <c r="L303" t="s">
        <v>1005</v>
      </c>
      <c r="M303" s="36"/>
    </row>
    <row r="304" spans="1:13" x14ac:dyDescent="0.25">
      <c r="A304" s="16">
        <v>249</v>
      </c>
      <c r="B304" t="s">
        <v>782</v>
      </c>
      <c r="C304" s="34">
        <v>0</v>
      </c>
      <c r="D304" s="35">
        <v>10000000</v>
      </c>
      <c r="E304" t="s">
        <v>372</v>
      </c>
      <c r="F304" t="s">
        <v>945</v>
      </c>
      <c r="G304" s="16">
        <v>1</v>
      </c>
      <c r="I304" s="16">
        <v>60</v>
      </c>
      <c r="J304" t="s">
        <v>23</v>
      </c>
      <c r="K304" t="s">
        <v>983</v>
      </c>
      <c r="L304" t="s">
        <v>1005</v>
      </c>
      <c r="M304" s="36"/>
    </row>
    <row r="305" spans="1:13" x14ac:dyDescent="0.25">
      <c r="A305" s="16">
        <v>250</v>
      </c>
      <c r="B305" t="s">
        <v>783</v>
      </c>
      <c r="C305" s="34">
        <v>0</v>
      </c>
      <c r="D305" s="35">
        <v>15000000</v>
      </c>
      <c r="E305" t="s">
        <v>373</v>
      </c>
      <c r="F305" t="s">
        <v>945</v>
      </c>
      <c r="G305" s="16">
        <v>1</v>
      </c>
      <c r="I305" s="16">
        <v>70</v>
      </c>
      <c r="J305" t="s">
        <v>23</v>
      </c>
      <c r="K305" t="s">
        <v>983</v>
      </c>
      <c r="L305" t="s">
        <v>1005</v>
      </c>
      <c r="M305" s="36"/>
    </row>
    <row r="306" spans="1:13" x14ac:dyDescent="0.25">
      <c r="A306" s="16">
        <v>251</v>
      </c>
      <c r="B306" t="s">
        <v>784</v>
      </c>
      <c r="C306" s="34">
        <v>0</v>
      </c>
      <c r="D306" s="35">
        <v>25000000</v>
      </c>
      <c r="E306" t="s">
        <v>374</v>
      </c>
      <c r="F306" t="s">
        <v>945</v>
      </c>
      <c r="G306" s="16">
        <v>1</v>
      </c>
      <c r="I306" s="16">
        <v>80</v>
      </c>
      <c r="J306" t="s">
        <v>23</v>
      </c>
      <c r="K306" t="s">
        <v>983</v>
      </c>
      <c r="L306" t="s">
        <v>1005</v>
      </c>
      <c r="M306" s="36"/>
    </row>
    <row r="307" spans="1:13" x14ac:dyDescent="0.25">
      <c r="A307" s="16">
        <v>252</v>
      </c>
      <c r="B307" t="s">
        <v>785</v>
      </c>
      <c r="C307" s="34">
        <v>0</v>
      </c>
      <c r="D307" s="35">
        <v>30000000</v>
      </c>
      <c r="E307" t="s">
        <v>375</v>
      </c>
      <c r="F307" t="s">
        <v>945</v>
      </c>
      <c r="G307" s="16">
        <v>1</v>
      </c>
      <c r="I307" s="16">
        <v>90</v>
      </c>
      <c r="J307" t="s">
        <v>23</v>
      </c>
      <c r="K307" t="s">
        <v>983</v>
      </c>
      <c r="L307" t="s">
        <v>1005</v>
      </c>
      <c r="M307" s="36"/>
    </row>
    <row r="308" spans="1:13" x14ac:dyDescent="0.25">
      <c r="A308" s="16">
        <v>253</v>
      </c>
      <c r="B308" t="s">
        <v>786</v>
      </c>
      <c r="C308" s="34">
        <v>0</v>
      </c>
      <c r="D308" s="35">
        <v>300000</v>
      </c>
      <c r="E308" t="s">
        <v>376</v>
      </c>
      <c r="F308" t="s">
        <v>946</v>
      </c>
      <c r="G308" s="16">
        <v>1</v>
      </c>
      <c r="I308" s="16">
        <v>90</v>
      </c>
      <c r="J308" t="s">
        <v>23</v>
      </c>
      <c r="K308" t="s">
        <v>983</v>
      </c>
      <c r="L308" t="s">
        <v>1005</v>
      </c>
      <c r="M308" s="36"/>
    </row>
    <row r="309" spans="1:13" x14ac:dyDescent="0.25">
      <c r="A309" s="16">
        <v>304</v>
      </c>
      <c r="B309" t="s">
        <v>837</v>
      </c>
      <c r="C309" s="34">
        <v>0</v>
      </c>
      <c r="D309" s="35">
        <v>200000</v>
      </c>
      <c r="E309" t="s">
        <v>427</v>
      </c>
      <c r="F309" t="s">
        <v>946</v>
      </c>
      <c r="G309" s="16">
        <v>1</v>
      </c>
      <c r="I309" s="16">
        <v>30</v>
      </c>
      <c r="J309" t="s">
        <v>23</v>
      </c>
      <c r="K309" t="s">
        <v>994</v>
      </c>
      <c r="L309" t="s">
        <v>1005</v>
      </c>
      <c r="M309" s="36"/>
    </row>
    <row r="310" spans="1:13" x14ac:dyDescent="0.25">
      <c r="A310" s="16">
        <v>305</v>
      </c>
      <c r="B310" t="s">
        <v>838</v>
      </c>
      <c r="C310" s="34">
        <v>0</v>
      </c>
      <c r="D310" s="35">
        <v>500000</v>
      </c>
      <c r="E310" t="s">
        <v>428</v>
      </c>
      <c r="F310" t="s">
        <v>952</v>
      </c>
      <c r="G310" s="16">
        <v>1</v>
      </c>
      <c r="I310" s="16">
        <v>30</v>
      </c>
      <c r="J310" t="s">
        <v>23</v>
      </c>
      <c r="K310" t="s">
        <v>994</v>
      </c>
      <c r="L310" t="s">
        <v>1005</v>
      </c>
      <c r="M310" s="36"/>
    </row>
    <row r="311" spans="1:13" x14ac:dyDescent="0.25">
      <c r="A311" s="16">
        <v>306</v>
      </c>
      <c r="B311" t="s">
        <v>839</v>
      </c>
      <c r="C311" s="34">
        <v>0</v>
      </c>
      <c r="D311" s="35">
        <v>1000000</v>
      </c>
      <c r="E311" t="s">
        <v>429</v>
      </c>
      <c r="F311" t="s">
        <v>952</v>
      </c>
      <c r="G311" s="16">
        <v>1</v>
      </c>
      <c r="I311" s="16">
        <v>30</v>
      </c>
      <c r="J311" t="s">
        <v>23</v>
      </c>
      <c r="K311" t="s">
        <v>994</v>
      </c>
      <c r="L311" t="s">
        <v>1005</v>
      </c>
      <c r="M311" s="36"/>
    </row>
    <row r="312" spans="1:13" x14ac:dyDescent="0.25">
      <c r="A312" s="16">
        <v>307</v>
      </c>
      <c r="B312" t="s">
        <v>840</v>
      </c>
      <c r="C312" s="34">
        <v>0</v>
      </c>
      <c r="D312" s="35">
        <v>6000000</v>
      </c>
      <c r="E312" t="s">
        <v>430</v>
      </c>
      <c r="F312" t="s">
        <v>952</v>
      </c>
      <c r="G312" s="16">
        <v>1</v>
      </c>
      <c r="I312" s="16">
        <v>60</v>
      </c>
      <c r="J312" t="s">
        <v>23</v>
      </c>
      <c r="K312" t="s">
        <v>994</v>
      </c>
      <c r="L312" t="s">
        <v>1005</v>
      </c>
      <c r="M312" s="36"/>
    </row>
    <row r="313" spans="1:13" x14ac:dyDescent="0.25">
      <c r="A313" s="16">
        <v>140</v>
      </c>
      <c r="B313" t="s">
        <v>673</v>
      </c>
      <c r="C313" s="34">
        <v>23.916666666666664</v>
      </c>
      <c r="D313" s="35">
        <v>45000000</v>
      </c>
      <c r="E313" t="s">
        <v>263</v>
      </c>
      <c r="F313" t="s">
        <v>945</v>
      </c>
      <c r="G313" s="16">
        <v>1</v>
      </c>
      <c r="I313" s="16">
        <v>180</v>
      </c>
      <c r="J313" t="s">
        <v>25</v>
      </c>
      <c r="K313" t="s">
        <v>969</v>
      </c>
      <c r="L313" t="s">
        <v>1005</v>
      </c>
      <c r="M313" s="36"/>
    </row>
    <row r="314" spans="1:13" x14ac:dyDescent="0.25">
      <c r="A314" s="16">
        <v>141</v>
      </c>
      <c r="B314" t="s">
        <v>674</v>
      </c>
      <c r="C314" s="34">
        <v>26.333333333333336</v>
      </c>
      <c r="D314" s="35">
        <v>50000000</v>
      </c>
      <c r="E314" t="s">
        <v>264</v>
      </c>
      <c r="F314" t="s">
        <v>945</v>
      </c>
      <c r="G314" s="16">
        <v>1</v>
      </c>
      <c r="I314" s="16">
        <v>210</v>
      </c>
      <c r="J314" t="s">
        <v>25</v>
      </c>
      <c r="K314" t="s">
        <v>969</v>
      </c>
      <c r="L314" t="s">
        <v>1005</v>
      </c>
      <c r="M314" s="36"/>
    </row>
    <row r="315" spans="1:13" x14ac:dyDescent="0.25">
      <c r="A315" s="16">
        <v>142</v>
      </c>
      <c r="B315" t="s">
        <v>675</v>
      </c>
      <c r="C315" s="34">
        <v>31</v>
      </c>
      <c r="D315" s="35">
        <v>60000000</v>
      </c>
      <c r="E315" t="s">
        <v>265</v>
      </c>
      <c r="F315" t="s">
        <v>945</v>
      </c>
      <c r="G315" s="16">
        <v>1</v>
      </c>
      <c r="I315" s="16">
        <v>240</v>
      </c>
      <c r="J315" t="s">
        <v>25</v>
      </c>
      <c r="K315" t="s">
        <v>969</v>
      </c>
      <c r="L315" t="s">
        <v>1005</v>
      </c>
      <c r="M315" s="36"/>
    </row>
    <row r="316" spans="1:13" x14ac:dyDescent="0.25">
      <c r="A316" s="16">
        <v>143</v>
      </c>
      <c r="B316" t="s">
        <v>676</v>
      </c>
      <c r="C316" s="34">
        <v>35.166666666666671</v>
      </c>
      <c r="D316" s="35">
        <v>70000000</v>
      </c>
      <c r="E316" t="s">
        <v>266</v>
      </c>
      <c r="F316" t="s">
        <v>945</v>
      </c>
      <c r="G316" s="16">
        <v>1</v>
      </c>
      <c r="I316" s="16">
        <v>240</v>
      </c>
      <c r="J316" t="s">
        <v>25</v>
      </c>
      <c r="K316" t="s">
        <v>969</v>
      </c>
      <c r="L316" t="s">
        <v>1005</v>
      </c>
      <c r="M316" s="36"/>
    </row>
    <row r="317" spans="1:13" x14ac:dyDescent="0.25">
      <c r="A317" s="16">
        <v>144</v>
      </c>
      <c r="B317" t="s">
        <v>677</v>
      </c>
      <c r="C317" s="34">
        <v>38.083333333333336</v>
      </c>
      <c r="D317" s="35">
        <v>75000000</v>
      </c>
      <c r="E317" t="s">
        <v>267</v>
      </c>
      <c r="F317" t="s">
        <v>945</v>
      </c>
      <c r="G317" s="16">
        <v>1</v>
      </c>
      <c r="I317" s="16">
        <v>300</v>
      </c>
      <c r="J317" t="s">
        <v>25</v>
      </c>
      <c r="K317" t="s">
        <v>969</v>
      </c>
      <c r="L317" t="s">
        <v>1005</v>
      </c>
      <c r="M317" s="36"/>
    </row>
    <row r="318" spans="1:13" x14ac:dyDescent="0.25">
      <c r="A318" s="16">
        <v>145</v>
      </c>
      <c r="B318" t="s">
        <v>678</v>
      </c>
      <c r="C318" s="34">
        <v>4.9111111111111114</v>
      </c>
      <c r="D318" s="35">
        <v>5000000</v>
      </c>
      <c r="E318" t="s">
        <v>268</v>
      </c>
      <c r="F318" t="s">
        <v>944</v>
      </c>
      <c r="G318" s="16">
        <v>3</v>
      </c>
      <c r="I318" s="16">
        <v>30</v>
      </c>
      <c r="J318" t="s">
        <v>23</v>
      </c>
      <c r="K318" t="s">
        <v>969</v>
      </c>
      <c r="L318" t="s">
        <v>1005</v>
      </c>
      <c r="M318" s="36"/>
    </row>
    <row r="319" spans="1:13" x14ac:dyDescent="0.25">
      <c r="A319" s="16">
        <v>146</v>
      </c>
      <c r="B319" t="s">
        <v>679</v>
      </c>
      <c r="C319" s="34">
        <v>4.9111111111111114</v>
      </c>
      <c r="D319" s="35">
        <v>8000000</v>
      </c>
      <c r="E319" t="s">
        <v>269</v>
      </c>
      <c r="F319" t="s">
        <v>944</v>
      </c>
      <c r="G319" s="16">
        <v>3</v>
      </c>
      <c r="I319" s="16">
        <v>90</v>
      </c>
      <c r="J319" t="s">
        <v>23</v>
      </c>
      <c r="K319" t="s">
        <v>969</v>
      </c>
      <c r="L319" t="s">
        <v>1005</v>
      </c>
      <c r="M319" s="36"/>
    </row>
    <row r="320" spans="1:13" x14ac:dyDescent="0.25">
      <c r="A320" s="16">
        <v>72</v>
      </c>
      <c r="B320" t="s">
        <v>603</v>
      </c>
      <c r="C320" s="34">
        <v>22.5</v>
      </c>
      <c r="D320" s="35">
        <v>50000000</v>
      </c>
      <c r="E320" t="s">
        <v>193</v>
      </c>
      <c r="F320" t="s">
        <v>944</v>
      </c>
      <c r="G320" s="16">
        <v>1</v>
      </c>
      <c r="I320" s="16">
        <v>60</v>
      </c>
      <c r="J320" t="s">
        <v>25</v>
      </c>
      <c r="K320" t="s">
        <v>960</v>
      </c>
      <c r="L320" t="s">
        <v>1005</v>
      </c>
      <c r="M320" s="36"/>
    </row>
    <row r="321" spans="1:13" x14ac:dyDescent="0.25">
      <c r="A321" s="16">
        <v>73</v>
      </c>
      <c r="B321" t="s">
        <v>604</v>
      </c>
      <c r="C321" s="34">
        <v>31.833333333333336</v>
      </c>
      <c r="D321" s="35">
        <v>70000000</v>
      </c>
      <c r="E321" t="s">
        <v>194</v>
      </c>
      <c r="F321" t="s">
        <v>944</v>
      </c>
      <c r="G321" s="16">
        <v>1</v>
      </c>
      <c r="I321" s="16">
        <v>60</v>
      </c>
      <c r="J321" t="s">
        <v>25</v>
      </c>
      <c r="K321" t="s">
        <v>960</v>
      </c>
      <c r="L321" t="s">
        <v>1005</v>
      </c>
      <c r="M321" s="36"/>
    </row>
    <row r="322" spans="1:13" x14ac:dyDescent="0.25">
      <c r="A322" s="16">
        <v>74</v>
      </c>
      <c r="B322" t="s">
        <v>605</v>
      </c>
      <c r="C322" s="34">
        <v>38.833333333333329</v>
      </c>
      <c r="D322" s="35">
        <v>90000000</v>
      </c>
      <c r="E322" t="s">
        <v>195</v>
      </c>
      <c r="F322" t="s">
        <v>944</v>
      </c>
      <c r="G322" s="16">
        <v>1</v>
      </c>
      <c r="I322" s="16">
        <v>60</v>
      </c>
      <c r="J322" t="s">
        <v>25</v>
      </c>
      <c r="K322" t="s">
        <v>960</v>
      </c>
      <c r="L322" t="s">
        <v>1005</v>
      </c>
      <c r="M322" s="36"/>
    </row>
    <row r="323" spans="1:13" x14ac:dyDescent="0.25">
      <c r="A323" s="16">
        <v>75</v>
      </c>
      <c r="B323" t="s">
        <v>606</v>
      </c>
      <c r="C323" s="34">
        <v>26.833333333333332</v>
      </c>
      <c r="D323" s="35">
        <v>70000000</v>
      </c>
      <c r="E323" t="s">
        <v>196</v>
      </c>
      <c r="F323" t="s">
        <v>944</v>
      </c>
      <c r="G323" s="16">
        <v>1</v>
      </c>
      <c r="I323" s="16">
        <v>60</v>
      </c>
      <c r="J323" t="s">
        <v>25</v>
      </c>
      <c r="K323" t="s">
        <v>960</v>
      </c>
      <c r="L323" t="s">
        <v>1005</v>
      </c>
      <c r="M323" s="36"/>
    </row>
    <row r="324" spans="1:13" x14ac:dyDescent="0.25">
      <c r="A324" s="16">
        <v>76</v>
      </c>
      <c r="B324" t="s">
        <v>607</v>
      </c>
      <c r="C324" s="34">
        <v>13.833333333333334</v>
      </c>
      <c r="D324" s="35">
        <v>30000000</v>
      </c>
      <c r="E324" t="s">
        <v>197</v>
      </c>
      <c r="F324" t="s">
        <v>944</v>
      </c>
      <c r="G324" s="16">
        <v>1</v>
      </c>
      <c r="I324" s="16">
        <v>60</v>
      </c>
      <c r="J324" t="s">
        <v>25</v>
      </c>
      <c r="K324" t="s">
        <v>960</v>
      </c>
      <c r="L324" t="s">
        <v>1005</v>
      </c>
      <c r="M324" s="36"/>
    </row>
    <row r="325" spans="1:13" x14ac:dyDescent="0.25">
      <c r="A325" s="16">
        <v>223</v>
      </c>
      <c r="B325" t="s">
        <v>756</v>
      </c>
      <c r="C325" s="34">
        <v>0</v>
      </c>
      <c r="D325" s="35">
        <v>3000000</v>
      </c>
      <c r="E325" t="s">
        <v>346</v>
      </c>
      <c r="F325" t="s">
        <v>944</v>
      </c>
      <c r="G325" s="16">
        <v>2</v>
      </c>
      <c r="I325" s="16">
        <v>45</v>
      </c>
      <c r="J325" t="s">
        <v>23</v>
      </c>
      <c r="K325" t="s">
        <v>979</v>
      </c>
      <c r="L325" t="s">
        <v>1005</v>
      </c>
      <c r="M325" s="36"/>
    </row>
    <row r="326" spans="1:13" x14ac:dyDescent="0.25">
      <c r="A326" s="16">
        <v>224</v>
      </c>
      <c r="B326" t="s">
        <v>757</v>
      </c>
      <c r="C326" s="34">
        <v>0</v>
      </c>
      <c r="D326" s="35">
        <v>6000000</v>
      </c>
      <c r="E326" t="s">
        <v>347</v>
      </c>
      <c r="F326" t="s">
        <v>944</v>
      </c>
      <c r="G326" s="16">
        <v>2</v>
      </c>
      <c r="I326" s="16">
        <v>60</v>
      </c>
      <c r="J326" t="s">
        <v>23</v>
      </c>
      <c r="K326" t="s">
        <v>979</v>
      </c>
      <c r="L326" t="s">
        <v>1005</v>
      </c>
      <c r="M326" s="36"/>
    </row>
    <row r="327" spans="1:13" x14ac:dyDescent="0.25">
      <c r="A327" s="16">
        <v>198</v>
      </c>
      <c r="B327" t="s">
        <v>731</v>
      </c>
      <c r="C327" s="34">
        <v>0</v>
      </c>
      <c r="D327" s="35">
        <v>10000000</v>
      </c>
      <c r="E327" t="s">
        <v>321</v>
      </c>
      <c r="F327" t="s">
        <v>944</v>
      </c>
      <c r="G327" s="16">
        <v>2</v>
      </c>
      <c r="I327" s="16">
        <v>90</v>
      </c>
      <c r="J327" t="s">
        <v>23</v>
      </c>
      <c r="K327" t="s">
        <v>977</v>
      </c>
      <c r="L327" t="s">
        <v>1005</v>
      </c>
      <c r="M327" s="36"/>
    </row>
    <row r="328" spans="1:13" x14ac:dyDescent="0.25">
      <c r="A328" s="16">
        <v>199</v>
      </c>
      <c r="B328" t="s">
        <v>732</v>
      </c>
      <c r="C328" s="34">
        <v>0</v>
      </c>
      <c r="D328" s="35">
        <v>6000000</v>
      </c>
      <c r="E328" t="s">
        <v>322</v>
      </c>
      <c r="F328" t="s">
        <v>944</v>
      </c>
      <c r="G328" s="16">
        <v>2</v>
      </c>
      <c r="I328" s="16">
        <v>60</v>
      </c>
      <c r="J328" t="s">
        <v>23</v>
      </c>
      <c r="K328" t="s">
        <v>977</v>
      </c>
      <c r="L328" t="s">
        <v>1005</v>
      </c>
      <c r="M328" s="36"/>
    </row>
    <row r="329" spans="1:13" x14ac:dyDescent="0.25">
      <c r="A329" s="16">
        <v>200</v>
      </c>
      <c r="B329" t="s">
        <v>733</v>
      </c>
      <c r="C329" s="34">
        <v>0</v>
      </c>
      <c r="D329" s="35">
        <v>9000000</v>
      </c>
      <c r="E329" t="s">
        <v>323</v>
      </c>
      <c r="F329" t="s">
        <v>944</v>
      </c>
      <c r="G329" s="16">
        <v>2</v>
      </c>
      <c r="I329" s="16">
        <v>90</v>
      </c>
      <c r="J329" t="s">
        <v>23</v>
      </c>
      <c r="K329" t="s">
        <v>977</v>
      </c>
      <c r="L329" t="s">
        <v>1005</v>
      </c>
      <c r="M329" s="36"/>
    </row>
    <row r="330" spans="1:13" x14ac:dyDescent="0.25">
      <c r="A330" s="16">
        <v>201</v>
      </c>
      <c r="B330" t="s">
        <v>734</v>
      </c>
      <c r="C330" s="34">
        <v>0</v>
      </c>
      <c r="D330" s="35">
        <v>12000000</v>
      </c>
      <c r="E330" t="s">
        <v>324</v>
      </c>
      <c r="F330" t="s">
        <v>944</v>
      </c>
      <c r="G330" s="16">
        <v>2</v>
      </c>
      <c r="I330" s="16">
        <v>120</v>
      </c>
      <c r="J330" t="s">
        <v>23</v>
      </c>
      <c r="K330" t="s">
        <v>977</v>
      </c>
      <c r="L330" t="s">
        <v>1005</v>
      </c>
      <c r="M330" s="36"/>
    </row>
    <row r="331" spans="1:13" x14ac:dyDescent="0.25">
      <c r="A331" s="16">
        <v>202</v>
      </c>
      <c r="B331" t="s">
        <v>735</v>
      </c>
      <c r="C331" s="34">
        <v>0</v>
      </c>
      <c r="D331" s="35">
        <v>25000000</v>
      </c>
      <c r="E331" t="s">
        <v>325</v>
      </c>
      <c r="F331" t="s">
        <v>944</v>
      </c>
      <c r="G331" s="16">
        <v>1</v>
      </c>
      <c r="I331" s="16">
        <v>60</v>
      </c>
      <c r="J331" t="s">
        <v>23</v>
      </c>
      <c r="K331" t="s">
        <v>977</v>
      </c>
      <c r="L331" t="s">
        <v>1005</v>
      </c>
      <c r="M331" s="36"/>
    </row>
    <row r="332" spans="1:13" x14ac:dyDescent="0.25">
      <c r="A332" s="16">
        <v>203</v>
      </c>
      <c r="B332" t="s">
        <v>736</v>
      </c>
      <c r="C332" s="34">
        <v>0</v>
      </c>
      <c r="D332" s="35">
        <v>70000000</v>
      </c>
      <c r="E332" t="s">
        <v>326</v>
      </c>
      <c r="F332" t="s">
        <v>944</v>
      </c>
      <c r="G332" s="16">
        <v>1</v>
      </c>
      <c r="I332" s="16">
        <v>120</v>
      </c>
      <c r="J332" t="s">
        <v>23</v>
      </c>
      <c r="K332" t="s">
        <v>977</v>
      </c>
      <c r="L332" t="s">
        <v>1005</v>
      </c>
      <c r="M332" s="36"/>
    </row>
    <row r="333" spans="1:13" x14ac:dyDescent="0.25">
      <c r="A333" s="16">
        <v>204</v>
      </c>
      <c r="B333" t="s">
        <v>737</v>
      </c>
      <c r="C333" s="34">
        <v>0</v>
      </c>
      <c r="D333" s="35">
        <v>50000000</v>
      </c>
      <c r="E333" t="s">
        <v>327</v>
      </c>
      <c r="F333" t="s">
        <v>944</v>
      </c>
      <c r="G333" s="16">
        <v>1</v>
      </c>
      <c r="I333" s="16">
        <v>60</v>
      </c>
      <c r="J333" t="s">
        <v>23</v>
      </c>
      <c r="K333" t="s">
        <v>977</v>
      </c>
      <c r="L333" t="s">
        <v>1005</v>
      </c>
      <c r="M333" s="36"/>
    </row>
    <row r="334" spans="1:13" x14ac:dyDescent="0.25">
      <c r="A334" s="16">
        <v>205</v>
      </c>
      <c r="B334" t="s">
        <v>738</v>
      </c>
      <c r="C334" s="34">
        <v>0</v>
      </c>
      <c r="D334" s="35">
        <v>100000000</v>
      </c>
      <c r="E334" t="s">
        <v>328</v>
      </c>
      <c r="F334" t="s">
        <v>944</v>
      </c>
      <c r="G334" s="16">
        <v>1</v>
      </c>
      <c r="I334" s="16">
        <v>120</v>
      </c>
      <c r="J334" t="s">
        <v>23</v>
      </c>
      <c r="K334" t="s">
        <v>977</v>
      </c>
      <c r="L334" t="s">
        <v>1005</v>
      </c>
      <c r="M334" s="36"/>
    </row>
    <row r="335" spans="1:13" x14ac:dyDescent="0.25">
      <c r="A335" s="16">
        <v>206</v>
      </c>
      <c r="B335" t="s">
        <v>739</v>
      </c>
      <c r="C335" s="34">
        <v>0</v>
      </c>
      <c r="D335" s="35">
        <v>120000000</v>
      </c>
      <c r="E335" t="s">
        <v>329</v>
      </c>
      <c r="F335" t="s">
        <v>944</v>
      </c>
      <c r="G335" s="16">
        <v>1</v>
      </c>
      <c r="I335" s="16">
        <v>180</v>
      </c>
      <c r="J335" t="s">
        <v>23</v>
      </c>
      <c r="K335" t="s">
        <v>977</v>
      </c>
      <c r="L335" t="s">
        <v>1005</v>
      </c>
      <c r="M335" s="36"/>
    </row>
    <row r="336" spans="1:13" x14ac:dyDescent="0.25">
      <c r="A336" s="16">
        <v>147</v>
      </c>
      <c r="B336" t="s">
        <v>680</v>
      </c>
      <c r="C336" s="34">
        <v>4.9111111111111114</v>
      </c>
      <c r="D336" s="35">
        <v>8000000</v>
      </c>
      <c r="E336" t="s">
        <v>270</v>
      </c>
      <c r="F336" t="s">
        <v>944</v>
      </c>
      <c r="G336" s="16">
        <v>1</v>
      </c>
      <c r="I336" s="16">
        <v>90</v>
      </c>
      <c r="J336" t="s">
        <v>25</v>
      </c>
      <c r="K336" t="s">
        <v>970</v>
      </c>
      <c r="L336" t="s">
        <v>1005</v>
      </c>
      <c r="M336" s="36"/>
    </row>
    <row r="337" spans="1:13" x14ac:dyDescent="0.25">
      <c r="A337" s="16">
        <v>148</v>
      </c>
      <c r="B337" t="s">
        <v>681</v>
      </c>
      <c r="C337" s="34">
        <v>6.31111111111111</v>
      </c>
      <c r="D337" s="35">
        <v>8000000</v>
      </c>
      <c r="E337" t="s">
        <v>271</v>
      </c>
      <c r="F337" t="s">
        <v>944</v>
      </c>
      <c r="G337" s="16">
        <v>1</v>
      </c>
      <c r="I337" s="16">
        <v>90</v>
      </c>
      <c r="J337" t="s">
        <v>25</v>
      </c>
      <c r="K337" t="s">
        <v>970</v>
      </c>
      <c r="L337" t="s">
        <v>1005</v>
      </c>
      <c r="M337" s="36"/>
    </row>
    <row r="338" spans="1:13" x14ac:dyDescent="0.25">
      <c r="A338" s="16">
        <v>149</v>
      </c>
      <c r="B338" t="s">
        <v>682</v>
      </c>
      <c r="C338" s="34">
        <v>12.083333333333334</v>
      </c>
      <c r="D338" s="35">
        <v>8000000</v>
      </c>
      <c r="E338" t="s">
        <v>272</v>
      </c>
      <c r="F338" t="s">
        <v>944</v>
      </c>
      <c r="G338" s="16">
        <v>1</v>
      </c>
      <c r="I338" s="16">
        <v>90</v>
      </c>
      <c r="J338" t="s">
        <v>25</v>
      </c>
      <c r="K338" t="s">
        <v>970</v>
      </c>
      <c r="L338" t="s">
        <v>1005</v>
      </c>
      <c r="M338" s="36"/>
    </row>
    <row r="339" spans="1:13" x14ac:dyDescent="0.25">
      <c r="A339" s="16">
        <v>150</v>
      </c>
      <c r="B339" t="s">
        <v>683</v>
      </c>
      <c r="C339" s="34">
        <v>5.416666666666667</v>
      </c>
      <c r="D339" s="35">
        <v>12000000</v>
      </c>
      <c r="E339" t="s">
        <v>273</v>
      </c>
      <c r="F339" t="s">
        <v>944</v>
      </c>
      <c r="G339" s="16">
        <v>1</v>
      </c>
      <c r="I339" s="16">
        <v>60</v>
      </c>
      <c r="J339" t="s">
        <v>25</v>
      </c>
      <c r="K339" t="s">
        <v>970</v>
      </c>
      <c r="L339" t="s">
        <v>1005</v>
      </c>
      <c r="M339" s="36"/>
    </row>
    <row r="340" spans="1:13" x14ac:dyDescent="0.25">
      <c r="A340" s="16">
        <v>151</v>
      </c>
      <c r="B340" t="s">
        <v>684</v>
      </c>
      <c r="C340" s="34">
        <v>12.75</v>
      </c>
      <c r="D340" s="35">
        <v>25000000</v>
      </c>
      <c r="E340" t="s">
        <v>274</v>
      </c>
      <c r="F340" t="s">
        <v>944</v>
      </c>
      <c r="G340" s="16">
        <v>1</v>
      </c>
      <c r="I340" s="16">
        <v>120</v>
      </c>
      <c r="J340" t="s">
        <v>25</v>
      </c>
      <c r="K340" t="s">
        <v>970</v>
      </c>
      <c r="L340" t="s">
        <v>1005</v>
      </c>
      <c r="M340" s="36"/>
    </row>
    <row r="341" spans="1:13" x14ac:dyDescent="0.25">
      <c r="A341" s="16">
        <v>152</v>
      </c>
      <c r="B341" t="s">
        <v>685</v>
      </c>
      <c r="C341" s="34">
        <v>16.75</v>
      </c>
      <c r="D341" s="35">
        <v>8000000</v>
      </c>
      <c r="E341" t="s">
        <v>275</v>
      </c>
      <c r="F341" t="s">
        <v>944</v>
      </c>
      <c r="G341" s="16">
        <v>3</v>
      </c>
      <c r="I341" s="16">
        <v>90</v>
      </c>
      <c r="J341" t="s">
        <v>23</v>
      </c>
      <c r="K341" t="s">
        <v>970</v>
      </c>
      <c r="L341" t="s">
        <v>1005</v>
      </c>
      <c r="M341" s="36"/>
    </row>
    <row r="342" spans="1:13" x14ac:dyDescent="0.25">
      <c r="A342" s="16">
        <v>153</v>
      </c>
      <c r="B342" t="s">
        <v>686</v>
      </c>
      <c r="C342" s="34">
        <v>16.8</v>
      </c>
      <c r="D342" s="35">
        <v>3000000</v>
      </c>
      <c r="E342" t="s">
        <v>276</v>
      </c>
      <c r="F342" t="s">
        <v>944</v>
      </c>
      <c r="G342" s="16">
        <v>3</v>
      </c>
      <c r="I342" s="16">
        <v>60</v>
      </c>
      <c r="J342" t="s">
        <v>23</v>
      </c>
      <c r="K342" t="s">
        <v>970</v>
      </c>
      <c r="L342" t="s">
        <v>1005</v>
      </c>
      <c r="M342" s="36"/>
    </row>
    <row r="343" spans="1:13" x14ac:dyDescent="0.25">
      <c r="A343" s="16">
        <v>154</v>
      </c>
      <c r="B343" t="s">
        <v>687</v>
      </c>
      <c r="C343" s="34">
        <v>23.166666666666668</v>
      </c>
      <c r="D343" s="35">
        <v>5000000</v>
      </c>
      <c r="E343" t="s">
        <v>277</v>
      </c>
      <c r="F343" t="s">
        <v>944</v>
      </c>
      <c r="G343" s="16">
        <v>3</v>
      </c>
      <c r="I343" s="16">
        <v>60</v>
      </c>
      <c r="J343" t="s">
        <v>23</v>
      </c>
      <c r="K343" t="s">
        <v>970</v>
      </c>
      <c r="L343" t="s">
        <v>1005</v>
      </c>
      <c r="M343" s="36"/>
    </row>
    <row r="344" spans="1:13" x14ac:dyDescent="0.25">
      <c r="A344" s="16">
        <v>225</v>
      </c>
      <c r="B344" t="s">
        <v>758</v>
      </c>
      <c r="C344" s="34">
        <v>0</v>
      </c>
      <c r="D344" s="35">
        <v>12000000</v>
      </c>
      <c r="E344" t="s">
        <v>348</v>
      </c>
      <c r="F344" t="s">
        <v>947</v>
      </c>
      <c r="G344" s="16">
        <v>1</v>
      </c>
      <c r="I344" s="16">
        <v>60</v>
      </c>
      <c r="J344" t="s">
        <v>23</v>
      </c>
      <c r="K344" t="s">
        <v>980</v>
      </c>
      <c r="L344" t="s">
        <v>1005</v>
      </c>
      <c r="M344" s="36"/>
    </row>
    <row r="345" spans="1:13" x14ac:dyDescent="0.25">
      <c r="A345" s="16">
        <v>226</v>
      </c>
      <c r="B345" t="s">
        <v>759</v>
      </c>
      <c r="C345" s="34">
        <v>0</v>
      </c>
      <c r="D345" s="35">
        <v>3000000</v>
      </c>
      <c r="E345" t="s">
        <v>349</v>
      </c>
      <c r="F345" t="s">
        <v>944</v>
      </c>
      <c r="G345" s="16">
        <v>2</v>
      </c>
      <c r="I345" s="16">
        <v>60</v>
      </c>
      <c r="J345" t="s">
        <v>23</v>
      </c>
      <c r="K345" t="s">
        <v>980</v>
      </c>
      <c r="L345" t="s">
        <v>1005</v>
      </c>
      <c r="M345" s="36"/>
    </row>
    <row r="346" spans="1:13" x14ac:dyDescent="0.25">
      <c r="A346" s="16">
        <v>174</v>
      </c>
      <c r="B346" t="s">
        <v>707</v>
      </c>
      <c r="C346" s="34">
        <v>0</v>
      </c>
      <c r="D346" s="35">
        <v>2400000</v>
      </c>
      <c r="E346" t="s">
        <v>297</v>
      </c>
      <c r="F346" t="s">
        <v>947</v>
      </c>
      <c r="G346" s="16">
        <v>1</v>
      </c>
      <c r="I346" s="16">
        <v>60</v>
      </c>
      <c r="J346" t="s">
        <v>955</v>
      </c>
      <c r="K346" t="s">
        <v>974</v>
      </c>
      <c r="L346" t="s">
        <v>1005</v>
      </c>
      <c r="M346" s="36"/>
    </row>
    <row r="347" spans="1:13" x14ac:dyDescent="0.25">
      <c r="A347" s="16">
        <v>175</v>
      </c>
      <c r="B347" t="s">
        <v>708</v>
      </c>
      <c r="C347" s="34">
        <v>0</v>
      </c>
      <c r="D347" s="35">
        <v>3200000</v>
      </c>
      <c r="E347" t="s">
        <v>298</v>
      </c>
      <c r="F347" t="s">
        <v>947</v>
      </c>
      <c r="G347" s="16">
        <v>1</v>
      </c>
      <c r="I347" s="16">
        <v>60</v>
      </c>
      <c r="J347" t="s">
        <v>955</v>
      </c>
      <c r="K347" t="s">
        <v>974</v>
      </c>
      <c r="L347" t="s">
        <v>1005</v>
      </c>
      <c r="M347" s="36"/>
    </row>
    <row r="348" spans="1:13" x14ac:dyDescent="0.25">
      <c r="A348" s="16">
        <v>176</v>
      </c>
      <c r="B348" t="s">
        <v>709</v>
      </c>
      <c r="C348" s="34">
        <v>0</v>
      </c>
      <c r="D348" s="35">
        <v>3200000</v>
      </c>
      <c r="E348" t="s">
        <v>299</v>
      </c>
      <c r="F348" t="s">
        <v>947</v>
      </c>
      <c r="G348" s="16">
        <v>1</v>
      </c>
      <c r="I348" s="16">
        <v>60</v>
      </c>
      <c r="J348" t="s">
        <v>955</v>
      </c>
      <c r="K348" t="s">
        <v>974</v>
      </c>
      <c r="L348" t="s">
        <v>1005</v>
      </c>
      <c r="M348" s="36"/>
    </row>
    <row r="349" spans="1:13" x14ac:dyDescent="0.25">
      <c r="A349" s="16">
        <v>177</v>
      </c>
      <c r="B349" t="s">
        <v>710</v>
      </c>
      <c r="C349" s="34">
        <v>0</v>
      </c>
      <c r="D349" s="35">
        <v>4000000</v>
      </c>
      <c r="E349" t="s">
        <v>300</v>
      </c>
      <c r="F349" t="s">
        <v>947</v>
      </c>
      <c r="G349" s="16">
        <v>1</v>
      </c>
      <c r="I349" s="16">
        <v>60</v>
      </c>
      <c r="J349" t="s">
        <v>955</v>
      </c>
      <c r="K349" t="s">
        <v>974</v>
      </c>
      <c r="L349" t="s">
        <v>1005</v>
      </c>
      <c r="M349" s="36"/>
    </row>
    <row r="350" spans="1:13" x14ac:dyDescent="0.25">
      <c r="A350" s="16">
        <v>181</v>
      </c>
      <c r="B350" t="s">
        <v>714</v>
      </c>
      <c r="C350" s="34">
        <v>0</v>
      </c>
      <c r="D350" s="35">
        <v>2000000</v>
      </c>
      <c r="E350" t="s">
        <v>304</v>
      </c>
      <c r="F350" t="s">
        <v>947</v>
      </c>
      <c r="G350" s="16">
        <v>1</v>
      </c>
      <c r="I350" s="16">
        <v>60</v>
      </c>
      <c r="J350" t="s">
        <v>955</v>
      </c>
      <c r="K350" t="s">
        <v>974</v>
      </c>
      <c r="L350" t="s">
        <v>1005</v>
      </c>
      <c r="M350" s="36"/>
    </row>
    <row r="351" spans="1:13" x14ac:dyDescent="0.25">
      <c r="A351" s="16">
        <v>182</v>
      </c>
      <c r="B351" t="s">
        <v>715</v>
      </c>
      <c r="C351" s="34">
        <v>0</v>
      </c>
      <c r="D351" s="35">
        <v>3250000</v>
      </c>
      <c r="E351" t="s">
        <v>305</v>
      </c>
      <c r="F351" t="s">
        <v>945</v>
      </c>
      <c r="G351" s="16">
        <v>1</v>
      </c>
      <c r="I351" s="16">
        <v>60</v>
      </c>
      <c r="J351" t="s">
        <v>955</v>
      </c>
      <c r="K351" t="s">
        <v>974</v>
      </c>
      <c r="L351" t="s">
        <v>1005</v>
      </c>
      <c r="M351" s="36">
        <v>44536</v>
      </c>
    </row>
    <row r="352" spans="1:13" x14ac:dyDescent="0.25">
      <c r="A352" s="16">
        <v>183</v>
      </c>
      <c r="B352" t="s">
        <v>716</v>
      </c>
      <c r="C352" s="34">
        <v>0</v>
      </c>
      <c r="D352" s="35">
        <v>3500000</v>
      </c>
      <c r="E352" t="s">
        <v>306</v>
      </c>
      <c r="F352" t="s">
        <v>945</v>
      </c>
      <c r="G352" s="16">
        <v>1</v>
      </c>
      <c r="I352" s="16">
        <v>60</v>
      </c>
      <c r="J352" t="s">
        <v>955</v>
      </c>
      <c r="K352" t="s">
        <v>974</v>
      </c>
      <c r="L352" t="s">
        <v>1005</v>
      </c>
      <c r="M352" s="36">
        <v>44568</v>
      </c>
    </row>
    <row r="353" spans="1:13" x14ac:dyDescent="0.25">
      <c r="A353" s="16">
        <v>184</v>
      </c>
      <c r="B353" t="s">
        <v>717</v>
      </c>
      <c r="C353" s="34">
        <v>0</v>
      </c>
      <c r="D353" s="35">
        <v>2000000</v>
      </c>
      <c r="E353" t="s">
        <v>307</v>
      </c>
      <c r="F353" t="s">
        <v>947</v>
      </c>
      <c r="G353" s="16">
        <v>2</v>
      </c>
      <c r="I353" s="16">
        <v>60</v>
      </c>
      <c r="J353" t="s">
        <v>955</v>
      </c>
      <c r="K353" t="s">
        <v>974</v>
      </c>
      <c r="L353" t="s">
        <v>1005</v>
      </c>
      <c r="M353" s="36"/>
    </row>
    <row r="354" spans="1:13" x14ac:dyDescent="0.25">
      <c r="A354" s="16">
        <v>187</v>
      </c>
      <c r="B354" t="s">
        <v>720</v>
      </c>
      <c r="C354" s="34">
        <v>0</v>
      </c>
      <c r="D354" s="35">
        <v>3500000</v>
      </c>
      <c r="E354" t="s">
        <v>310</v>
      </c>
      <c r="F354" t="s">
        <v>947</v>
      </c>
      <c r="G354" s="16">
        <v>6</v>
      </c>
      <c r="I354" s="16">
        <v>60</v>
      </c>
      <c r="J354" t="s">
        <v>955</v>
      </c>
      <c r="K354" t="s">
        <v>974</v>
      </c>
      <c r="L354" t="s">
        <v>1005</v>
      </c>
      <c r="M354" s="36"/>
    </row>
    <row r="355" spans="1:13" x14ac:dyDescent="0.25">
      <c r="A355" s="16">
        <v>188</v>
      </c>
      <c r="B355" t="s">
        <v>721</v>
      </c>
      <c r="C355" s="34">
        <v>0</v>
      </c>
      <c r="D355" s="35">
        <v>2533000</v>
      </c>
      <c r="E355" t="s">
        <v>311</v>
      </c>
      <c r="F355" t="s">
        <v>947</v>
      </c>
      <c r="G355" s="16">
        <v>3</v>
      </c>
      <c r="I355" s="16">
        <v>75</v>
      </c>
      <c r="J355" t="s">
        <v>955</v>
      </c>
      <c r="K355" t="s">
        <v>974</v>
      </c>
      <c r="L355" t="s">
        <v>1005</v>
      </c>
      <c r="M355" s="36">
        <v>44568</v>
      </c>
    </row>
    <row r="356" spans="1:13" x14ac:dyDescent="0.25">
      <c r="A356" s="16">
        <v>189</v>
      </c>
      <c r="B356" t="s">
        <v>722</v>
      </c>
      <c r="C356" s="34">
        <v>0</v>
      </c>
      <c r="D356" s="35">
        <v>2533000</v>
      </c>
      <c r="E356" t="s">
        <v>312</v>
      </c>
      <c r="F356" t="s">
        <v>947</v>
      </c>
      <c r="G356" s="16">
        <v>6</v>
      </c>
      <c r="I356" s="16">
        <v>75</v>
      </c>
      <c r="J356" t="s">
        <v>955</v>
      </c>
      <c r="K356" t="s">
        <v>974</v>
      </c>
      <c r="L356" t="s">
        <v>1005</v>
      </c>
      <c r="M356" s="36">
        <v>44568</v>
      </c>
    </row>
    <row r="357" spans="1:13" x14ac:dyDescent="0.25">
      <c r="A357" s="16">
        <v>240</v>
      </c>
      <c r="B357" t="s">
        <v>773</v>
      </c>
      <c r="C357" s="34">
        <v>0</v>
      </c>
      <c r="D357" s="35">
        <v>3000000</v>
      </c>
      <c r="E357" t="s">
        <v>363</v>
      </c>
      <c r="F357" t="s">
        <v>949</v>
      </c>
      <c r="G357" s="16">
        <v>5</v>
      </c>
      <c r="I357" s="16">
        <v>60</v>
      </c>
      <c r="J357" t="s">
        <v>23</v>
      </c>
      <c r="K357" t="s">
        <v>982</v>
      </c>
      <c r="L357" t="s">
        <v>1005</v>
      </c>
      <c r="M357" s="36"/>
    </row>
    <row r="358" spans="1:13" x14ac:dyDescent="0.25">
      <c r="A358" s="16">
        <v>241</v>
      </c>
      <c r="B358" t="s">
        <v>774</v>
      </c>
      <c r="C358" s="34">
        <v>0</v>
      </c>
      <c r="D358" s="35">
        <v>2000000</v>
      </c>
      <c r="E358" t="s">
        <v>364</v>
      </c>
      <c r="F358" t="s">
        <v>949</v>
      </c>
      <c r="G358" s="16">
        <v>4</v>
      </c>
      <c r="I358" s="16">
        <v>60</v>
      </c>
      <c r="J358" t="s">
        <v>23</v>
      </c>
      <c r="K358" t="s">
        <v>982</v>
      </c>
      <c r="L358" t="s">
        <v>1005</v>
      </c>
      <c r="M358" s="36"/>
    </row>
    <row r="359" spans="1:13" x14ac:dyDescent="0.25">
      <c r="A359" s="16">
        <v>242</v>
      </c>
      <c r="B359" t="s">
        <v>775</v>
      </c>
      <c r="C359" s="34">
        <v>0</v>
      </c>
      <c r="D359" s="35">
        <v>1800000</v>
      </c>
      <c r="E359" t="s">
        <v>365</v>
      </c>
      <c r="F359" t="s">
        <v>949</v>
      </c>
      <c r="G359" s="16">
        <v>4</v>
      </c>
      <c r="I359" s="16">
        <v>60</v>
      </c>
      <c r="J359" t="s">
        <v>23</v>
      </c>
      <c r="K359" t="s">
        <v>982</v>
      </c>
      <c r="L359" t="s">
        <v>1005</v>
      </c>
      <c r="M359" s="36"/>
    </row>
    <row r="360" spans="1:13" x14ac:dyDescent="0.25">
      <c r="A360" s="16">
        <v>243</v>
      </c>
      <c r="B360" t="s">
        <v>776</v>
      </c>
      <c r="C360" s="34">
        <v>0</v>
      </c>
      <c r="D360" s="35">
        <v>3500000</v>
      </c>
      <c r="E360" t="s">
        <v>366</v>
      </c>
      <c r="F360" t="s">
        <v>949</v>
      </c>
      <c r="G360" s="16">
        <v>12</v>
      </c>
      <c r="I360" s="16">
        <v>80</v>
      </c>
      <c r="J360" t="s">
        <v>23</v>
      </c>
      <c r="K360" t="s">
        <v>982</v>
      </c>
      <c r="L360" t="s">
        <v>1005</v>
      </c>
      <c r="M360" s="36"/>
    </row>
    <row r="361" spans="1:13" x14ac:dyDescent="0.25">
      <c r="A361" s="16">
        <v>244</v>
      </c>
      <c r="B361" t="s">
        <v>777</v>
      </c>
      <c r="C361" s="34">
        <v>0</v>
      </c>
      <c r="D361" s="35">
        <v>3500000</v>
      </c>
      <c r="E361" t="s">
        <v>367</v>
      </c>
      <c r="F361" t="s">
        <v>949</v>
      </c>
      <c r="G361" s="16">
        <v>28</v>
      </c>
      <c r="I361" s="16">
        <v>80</v>
      </c>
      <c r="J361" t="s">
        <v>23</v>
      </c>
      <c r="K361" t="s">
        <v>982</v>
      </c>
      <c r="L361" t="s">
        <v>1005</v>
      </c>
      <c r="M361" s="36"/>
    </row>
    <row r="362" spans="1:13" x14ac:dyDescent="0.25">
      <c r="A362" s="16">
        <v>245</v>
      </c>
      <c r="B362" t="s">
        <v>778</v>
      </c>
      <c r="C362" s="34">
        <v>0</v>
      </c>
      <c r="D362" s="35">
        <v>3500000</v>
      </c>
      <c r="E362" t="s">
        <v>368</v>
      </c>
      <c r="F362" t="s">
        <v>949</v>
      </c>
      <c r="G362" s="16">
        <v>70</v>
      </c>
      <c r="I362" s="16">
        <v>80</v>
      </c>
      <c r="J362" t="s">
        <v>23</v>
      </c>
      <c r="K362" t="s">
        <v>982</v>
      </c>
      <c r="L362" t="s">
        <v>1005</v>
      </c>
      <c r="M362" s="36"/>
    </row>
    <row r="363" spans="1:13" x14ac:dyDescent="0.25">
      <c r="A363" s="16">
        <v>246</v>
      </c>
      <c r="B363" t="s">
        <v>779</v>
      </c>
      <c r="C363" s="34">
        <v>0</v>
      </c>
      <c r="D363" s="35">
        <v>4000000</v>
      </c>
      <c r="E363" t="s">
        <v>369</v>
      </c>
      <c r="F363" t="s">
        <v>949</v>
      </c>
      <c r="G363" s="16">
        <v>5</v>
      </c>
      <c r="I363" s="16">
        <v>60</v>
      </c>
      <c r="J363" t="s">
        <v>23</v>
      </c>
      <c r="K363" t="s">
        <v>982</v>
      </c>
      <c r="L363" t="s">
        <v>1005</v>
      </c>
      <c r="M363" s="36"/>
    </row>
    <row r="364" spans="1:13" x14ac:dyDescent="0.25">
      <c r="A364" s="16">
        <v>247</v>
      </c>
      <c r="B364" t="s">
        <v>780</v>
      </c>
      <c r="C364" s="34">
        <v>0</v>
      </c>
      <c r="D364" s="35">
        <v>100000000</v>
      </c>
      <c r="E364" t="s">
        <v>370</v>
      </c>
      <c r="F364" t="s">
        <v>945</v>
      </c>
      <c r="G364" s="16">
        <v>1</v>
      </c>
      <c r="I364" s="16">
        <v>280</v>
      </c>
      <c r="J364" t="s">
        <v>23</v>
      </c>
      <c r="K364" t="s">
        <v>982</v>
      </c>
      <c r="L364" t="s">
        <v>1005</v>
      </c>
      <c r="M364" s="36"/>
    </row>
    <row r="365" spans="1:13" x14ac:dyDescent="0.25">
      <c r="A365" s="16">
        <v>397</v>
      </c>
      <c r="B365" t="s">
        <v>930</v>
      </c>
      <c r="C365" s="34">
        <v>0</v>
      </c>
      <c r="D365" s="35">
        <v>2500000</v>
      </c>
      <c r="E365" t="s">
        <v>520</v>
      </c>
      <c r="F365" t="s">
        <v>949</v>
      </c>
      <c r="G365" s="16">
        <v>1</v>
      </c>
      <c r="I365" s="16">
        <v>60</v>
      </c>
      <c r="J365" t="s">
        <v>23</v>
      </c>
      <c r="K365" t="s">
        <v>982</v>
      </c>
      <c r="L365" t="s">
        <v>1005</v>
      </c>
      <c r="M365" s="36"/>
    </row>
    <row r="366" spans="1:13" x14ac:dyDescent="0.25">
      <c r="A366" s="16">
        <v>406</v>
      </c>
      <c r="B366" t="s">
        <v>939</v>
      </c>
      <c r="D366" s="35">
        <v>800000</v>
      </c>
      <c r="E366" t="s">
        <v>529</v>
      </c>
      <c r="F366" t="s">
        <v>944</v>
      </c>
      <c r="G366" s="16">
        <v>1</v>
      </c>
      <c r="I366" s="16">
        <v>30</v>
      </c>
      <c r="J366" t="s">
        <v>23</v>
      </c>
      <c r="K366" t="s">
        <v>982</v>
      </c>
      <c r="L366" t="s">
        <v>1005</v>
      </c>
      <c r="M366" s="36">
        <v>44644</v>
      </c>
    </row>
    <row r="367" spans="1:13" x14ac:dyDescent="0.25">
      <c r="A367" s="16">
        <v>355</v>
      </c>
      <c r="B367" t="s">
        <v>888</v>
      </c>
      <c r="C367" s="34">
        <v>0</v>
      </c>
      <c r="D367" s="35">
        <v>2000000</v>
      </c>
      <c r="E367" t="s">
        <v>478</v>
      </c>
      <c r="F367" t="s">
        <v>949</v>
      </c>
      <c r="G367" s="16">
        <v>4</v>
      </c>
      <c r="I367" s="16">
        <v>60</v>
      </c>
      <c r="J367" t="s">
        <v>955</v>
      </c>
      <c r="K367" t="s">
        <v>999</v>
      </c>
      <c r="L367" t="s">
        <v>1005</v>
      </c>
      <c r="M367" s="36"/>
    </row>
    <row r="368" spans="1:13" x14ac:dyDescent="0.25">
      <c r="A368" s="16">
        <v>356</v>
      </c>
      <c r="B368" t="s">
        <v>889</v>
      </c>
      <c r="C368" s="34">
        <v>0</v>
      </c>
      <c r="D368" s="35">
        <v>3200000</v>
      </c>
      <c r="E368" t="s">
        <v>479</v>
      </c>
      <c r="F368" t="s">
        <v>949</v>
      </c>
      <c r="G368" s="16">
        <v>4</v>
      </c>
      <c r="I368" s="16">
        <v>90</v>
      </c>
      <c r="J368" t="s">
        <v>955</v>
      </c>
      <c r="K368" t="s">
        <v>999</v>
      </c>
      <c r="L368" t="s">
        <v>1005</v>
      </c>
      <c r="M368" s="36"/>
    </row>
    <row r="369" spans="1:13" x14ac:dyDescent="0.25">
      <c r="A369" s="16">
        <v>357</v>
      </c>
      <c r="B369" t="s">
        <v>890</v>
      </c>
      <c r="C369" s="34">
        <v>0</v>
      </c>
      <c r="D369" s="35">
        <v>1200000</v>
      </c>
      <c r="E369" t="s">
        <v>480</v>
      </c>
      <c r="F369" t="s">
        <v>949</v>
      </c>
      <c r="G369" s="16">
        <v>4</v>
      </c>
      <c r="I369" s="16">
        <v>60</v>
      </c>
      <c r="J369" t="s">
        <v>955</v>
      </c>
      <c r="K369" t="s">
        <v>999</v>
      </c>
      <c r="L369" t="s">
        <v>1005</v>
      </c>
      <c r="M369" s="36"/>
    </row>
    <row r="370" spans="1:13" x14ac:dyDescent="0.25">
      <c r="A370" s="16">
        <v>358</v>
      </c>
      <c r="B370" t="s">
        <v>891</v>
      </c>
      <c r="C370" s="34">
        <v>0</v>
      </c>
      <c r="D370" s="35">
        <v>1500000</v>
      </c>
      <c r="E370" t="s">
        <v>481</v>
      </c>
      <c r="F370" t="s">
        <v>949</v>
      </c>
      <c r="G370" s="16">
        <v>4</v>
      </c>
      <c r="I370" s="16">
        <v>60</v>
      </c>
      <c r="J370" t="s">
        <v>955</v>
      </c>
      <c r="K370" t="s">
        <v>999</v>
      </c>
      <c r="L370" t="s">
        <v>1005</v>
      </c>
      <c r="M370" s="36"/>
    </row>
    <row r="371" spans="1:13" x14ac:dyDescent="0.25">
      <c r="A371" s="16">
        <v>359</v>
      </c>
      <c r="B371" t="s">
        <v>892</v>
      </c>
      <c r="C371" s="34">
        <v>0</v>
      </c>
      <c r="D371" s="35">
        <v>900000</v>
      </c>
      <c r="E371" t="s">
        <v>482</v>
      </c>
      <c r="F371" t="s">
        <v>949</v>
      </c>
      <c r="G371" s="16">
        <v>4</v>
      </c>
      <c r="I371" s="16">
        <v>30</v>
      </c>
      <c r="J371" t="s">
        <v>955</v>
      </c>
      <c r="K371" t="s">
        <v>999</v>
      </c>
      <c r="L371" t="s">
        <v>1005</v>
      </c>
      <c r="M371" s="36"/>
    </row>
    <row r="372" spans="1:13" x14ac:dyDescent="0.25">
      <c r="A372" s="16">
        <v>360</v>
      </c>
      <c r="B372" t="s">
        <v>893</v>
      </c>
      <c r="C372" s="34">
        <v>0</v>
      </c>
      <c r="D372" s="35">
        <v>800000</v>
      </c>
      <c r="E372" t="s">
        <v>483</v>
      </c>
      <c r="F372" t="s">
        <v>949</v>
      </c>
      <c r="G372" s="16">
        <v>4</v>
      </c>
      <c r="I372" s="16">
        <v>15</v>
      </c>
      <c r="J372" t="s">
        <v>955</v>
      </c>
      <c r="K372" t="s">
        <v>999</v>
      </c>
      <c r="L372" t="s">
        <v>1005</v>
      </c>
      <c r="M372" s="36"/>
    </row>
    <row r="373" spans="1:13" x14ac:dyDescent="0.25">
      <c r="A373" s="16">
        <v>361</v>
      </c>
      <c r="B373" t="s">
        <v>894</v>
      </c>
      <c r="C373" s="34">
        <v>0</v>
      </c>
      <c r="D373" s="35">
        <v>1000000</v>
      </c>
      <c r="E373" t="s">
        <v>484</v>
      </c>
      <c r="F373" t="s">
        <v>949</v>
      </c>
      <c r="G373" s="16">
        <v>4</v>
      </c>
      <c r="I373" s="16">
        <v>30</v>
      </c>
      <c r="J373" t="s">
        <v>955</v>
      </c>
      <c r="K373" t="s">
        <v>999</v>
      </c>
      <c r="L373" t="s">
        <v>1005</v>
      </c>
      <c r="M373" s="36"/>
    </row>
    <row r="374" spans="1:13" x14ac:dyDescent="0.25">
      <c r="A374" s="16">
        <v>362</v>
      </c>
      <c r="B374" t="s">
        <v>895</v>
      </c>
      <c r="C374" s="34">
        <v>0</v>
      </c>
      <c r="D374" s="35">
        <v>1500000</v>
      </c>
      <c r="E374" t="s">
        <v>485</v>
      </c>
      <c r="F374" t="s">
        <v>949</v>
      </c>
      <c r="G374" s="16">
        <v>4</v>
      </c>
      <c r="I374" s="16">
        <v>30</v>
      </c>
      <c r="J374" t="s">
        <v>955</v>
      </c>
      <c r="K374" t="s">
        <v>999</v>
      </c>
      <c r="L374" t="s">
        <v>1005</v>
      </c>
      <c r="M374" s="36"/>
    </row>
    <row r="375" spans="1:13" x14ac:dyDescent="0.25">
      <c r="A375" s="16">
        <v>363</v>
      </c>
      <c r="B375" t="s">
        <v>896</v>
      </c>
      <c r="C375" s="34">
        <v>0</v>
      </c>
      <c r="D375" s="35">
        <v>2000000</v>
      </c>
      <c r="E375" t="s">
        <v>486</v>
      </c>
      <c r="F375" t="s">
        <v>949</v>
      </c>
      <c r="G375" s="16">
        <v>4</v>
      </c>
      <c r="I375" s="16">
        <v>60</v>
      </c>
      <c r="J375" t="s">
        <v>955</v>
      </c>
      <c r="K375" t="s">
        <v>999</v>
      </c>
      <c r="L375" t="s">
        <v>1005</v>
      </c>
      <c r="M375" s="36"/>
    </row>
    <row r="376" spans="1:13" x14ac:dyDescent="0.25">
      <c r="A376" s="16">
        <v>364</v>
      </c>
      <c r="B376" t="s">
        <v>897</v>
      </c>
      <c r="C376" s="34">
        <v>0</v>
      </c>
      <c r="D376" s="35">
        <v>1500000</v>
      </c>
      <c r="E376" t="s">
        <v>487</v>
      </c>
      <c r="F376" t="s">
        <v>949</v>
      </c>
      <c r="G376" s="16">
        <v>4</v>
      </c>
      <c r="I376" s="16">
        <v>30</v>
      </c>
      <c r="J376" t="s">
        <v>955</v>
      </c>
      <c r="K376" t="s">
        <v>999</v>
      </c>
      <c r="L376" t="s">
        <v>1005</v>
      </c>
      <c r="M376" s="36"/>
    </row>
    <row r="377" spans="1:13" x14ac:dyDescent="0.25">
      <c r="A377" s="16">
        <v>365</v>
      </c>
      <c r="B377" t="s">
        <v>898</v>
      </c>
      <c r="C377" s="34">
        <v>0</v>
      </c>
      <c r="D377" s="35">
        <v>2200000</v>
      </c>
      <c r="E377" t="s">
        <v>488</v>
      </c>
      <c r="F377" t="s">
        <v>949</v>
      </c>
      <c r="G377" s="16">
        <v>4</v>
      </c>
      <c r="I377" s="16">
        <v>45</v>
      </c>
      <c r="J377" t="s">
        <v>955</v>
      </c>
      <c r="K377" t="s">
        <v>999</v>
      </c>
      <c r="L377" t="s">
        <v>1005</v>
      </c>
      <c r="M377" s="36"/>
    </row>
    <row r="378" spans="1:13" x14ac:dyDescent="0.25">
      <c r="A378" s="16">
        <v>366</v>
      </c>
      <c r="B378" t="s">
        <v>899</v>
      </c>
      <c r="C378" s="34">
        <v>0</v>
      </c>
      <c r="D378" s="35">
        <v>1200000</v>
      </c>
      <c r="E378" t="s">
        <v>489</v>
      </c>
      <c r="F378" t="s">
        <v>949</v>
      </c>
      <c r="G378" s="16">
        <v>4</v>
      </c>
      <c r="I378" s="16">
        <v>30</v>
      </c>
      <c r="J378" t="s">
        <v>955</v>
      </c>
      <c r="K378" t="s">
        <v>999</v>
      </c>
      <c r="L378" t="s">
        <v>1005</v>
      </c>
      <c r="M378" s="36"/>
    </row>
    <row r="379" spans="1:13" x14ac:dyDescent="0.25">
      <c r="A379" s="16">
        <v>367</v>
      </c>
      <c r="B379" t="s">
        <v>900</v>
      </c>
      <c r="C379" s="34">
        <v>0</v>
      </c>
      <c r="D379" s="35">
        <v>2000000</v>
      </c>
      <c r="E379" t="s">
        <v>490</v>
      </c>
      <c r="F379" t="s">
        <v>949</v>
      </c>
      <c r="G379" s="16">
        <v>4</v>
      </c>
      <c r="I379" s="16">
        <v>30</v>
      </c>
      <c r="J379" t="s">
        <v>955</v>
      </c>
      <c r="K379" t="s">
        <v>999</v>
      </c>
      <c r="L379" t="s">
        <v>1005</v>
      </c>
      <c r="M379" s="36"/>
    </row>
    <row r="380" spans="1:13" x14ac:dyDescent="0.25">
      <c r="A380" s="16">
        <v>368</v>
      </c>
      <c r="B380" t="s">
        <v>901</v>
      </c>
      <c r="C380" s="34">
        <v>0</v>
      </c>
      <c r="D380" s="35">
        <v>2500000</v>
      </c>
      <c r="E380" t="s">
        <v>491</v>
      </c>
      <c r="F380" t="s">
        <v>949</v>
      </c>
      <c r="G380" s="16">
        <v>4</v>
      </c>
      <c r="I380" s="16">
        <v>30</v>
      </c>
      <c r="J380" t="s">
        <v>955</v>
      </c>
      <c r="K380" t="s">
        <v>999</v>
      </c>
      <c r="L380" t="s">
        <v>1005</v>
      </c>
      <c r="M380" s="36"/>
    </row>
    <row r="381" spans="1:13" x14ac:dyDescent="0.25">
      <c r="A381" s="16">
        <v>369</v>
      </c>
      <c r="B381" t="s">
        <v>902</v>
      </c>
      <c r="C381" s="34">
        <v>0</v>
      </c>
      <c r="D381" s="35">
        <v>3500000</v>
      </c>
      <c r="E381" t="s">
        <v>492</v>
      </c>
      <c r="F381" t="s">
        <v>949</v>
      </c>
      <c r="G381" s="16">
        <v>4</v>
      </c>
      <c r="I381" s="16">
        <v>45</v>
      </c>
      <c r="J381" t="s">
        <v>955</v>
      </c>
      <c r="K381" t="s">
        <v>999</v>
      </c>
      <c r="L381" t="s">
        <v>1005</v>
      </c>
      <c r="M381" s="36"/>
    </row>
    <row r="382" spans="1:13" x14ac:dyDescent="0.25">
      <c r="A382" s="16">
        <v>370</v>
      </c>
      <c r="B382" t="s">
        <v>903</v>
      </c>
      <c r="C382" s="34">
        <v>0</v>
      </c>
      <c r="D382" s="35">
        <v>1000000</v>
      </c>
      <c r="E382" t="s">
        <v>493</v>
      </c>
      <c r="F382" t="s">
        <v>949</v>
      </c>
      <c r="G382" s="16">
        <v>4</v>
      </c>
      <c r="I382" s="16">
        <v>30</v>
      </c>
      <c r="J382" t="s">
        <v>955</v>
      </c>
      <c r="K382" t="s">
        <v>999</v>
      </c>
      <c r="L382" t="s">
        <v>1005</v>
      </c>
      <c r="M382" s="36"/>
    </row>
    <row r="383" spans="1:13" x14ac:dyDescent="0.25">
      <c r="A383" s="16">
        <v>371</v>
      </c>
      <c r="B383" t="s">
        <v>904</v>
      </c>
      <c r="C383" s="34">
        <v>0</v>
      </c>
      <c r="D383" s="35">
        <v>1500000</v>
      </c>
      <c r="E383" t="s">
        <v>494</v>
      </c>
      <c r="F383" t="s">
        <v>949</v>
      </c>
      <c r="G383" s="16">
        <v>4</v>
      </c>
      <c r="I383" s="16">
        <v>45</v>
      </c>
      <c r="J383" t="s">
        <v>955</v>
      </c>
      <c r="K383" t="s">
        <v>999</v>
      </c>
      <c r="L383" t="s">
        <v>1005</v>
      </c>
      <c r="M383" s="36"/>
    </row>
    <row r="384" spans="1:13" x14ac:dyDescent="0.25">
      <c r="A384" s="16">
        <v>372</v>
      </c>
      <c r="B384" t="s">
        <v>905</v>
      </c>
      <c r="C384" s="34">
        <v>0</v>
      </c>
      <c r="D384" s="35">
        <v>600000</v>
      </c>
      <c r="E384" t="s">
        <v>495</v>
      </c>
      <c r="F384" t="s">
        <v>949</v>
      </c>
      <c r="G384" s="16">
        <v>4</v>
      </c>
      <c r="I384" s="16">
        <v>20</v>
      </c>
      <c r="J384" t="s">
        <v>955</v>
      </c>
      <c r="K384" t="s">
        <v>999</v>
      </c>
      <c r="L384" t="s">
        <v>1005</v>
      </c>
      <c r="M384" s="36"/>
    </row>
    <row r="385" spans="1:13" x14ac:dyDescent="0.25">
      <c r="A385" s="16">
        <v>373</v>
      </c>
      <c r="B385" t="s">
        <v>906</v>
      </c>
      <c r="C385" s="34">
        <v>0</v>
      </c>
      <c r="D385" s="35">
        <v>800000</v>
      </c>
      <c r="E385" t="s">
        <v>496</v>
      </c>
      <c r="F385" t="s">
        <v>949</v>
      </c>
      <c r="G385" s="16">
        <v>4</v>
      </c>
      <c r="I385" s="16">
        <v>20</v>
      </c>
      <c r="J385" t="s">
        <v>955</v>
      </c>
      <c r="K385" t="s">
        <v>999</v>
      </c>
      <c r="L385" t="s">
        <v>1005</v>
      </c>
      <c r="M385" s="36"/>
    </row>
    <row r="386" spans="1:13" x14ac:dyDescent="0.25">
      <c r="A386" s="16">
        <v>374</v>
      </c>
      <c r="B386" t="s">
        <v>907</v>
      </c>
      <c r="C386" s="34">
        <v>0</v>
      </c>
      <c r="D386" s="35">
        <v>16000000</v>
      </c>
      <c r="E386" t="s">
        <v>497</v>
      </c>
      <c r="F386" t="s">
        <v>949</v>
      </c>
      <c r="G386" s="16">
        <v>4</v>
      </c>
      <c r="I386" s="16">
        <v>300</v>
      </c>
      <c r="J386" t="s">
        <v>955</v>
      </c>
      <c r="K386" t="s">
        <v>999</v>
      </c>
      <c r="L386" t="s">
        <v>1005</v>
      </c>
      <c r="M386" s="36"/>
    </row>
    <row r="387" spans="1:13" x14ac:dyDescent="0.25">
      <c r="A387" s="16">
        <v>292</v>
      </c>
      <c r="B387" t="s">
        <v>825</v>
      </c>
      <c r="C387" s="34">
        <v>0</v>
      </c>
      <c r="D387" s="35">
        <v>1500000</v>
      </c>
      <c r="E387" t="s">
        <v>415</v>
      </c>
      <c r="F387" t="s">
        <v>949</v>
      </c>
      <c r="G387" s="16">
        <v>5</v>
      </c>
      <c r="I387" s="16">
        <v>60</v>
      </c>
      <c r="J387" t="s">
        <v>23</v>
      </c>
      <c r="K387" t="s">
        <v>992</v>
      </c>
      <c r="L387" t="s">
        <v>1005</v>
      </c>
      <c r="M387" s="36"/>
    </row>
    <row r="388" spans="1:13" x14ac:dyDescent="0.25">
      <c r="A388" s="16">
        <v>293</v>
      </c>
      <c r="B388" t="s">
        <v>826</v>
      </c>
      <c r="C388" s="34">
        <v>0</v>
      </c>
      <c r="D388" s="35">
        <v>2000000</v>
      </c>
      <c r="E388" t="s">
        <v>416</v>
      </c>
      <c r="F388" t="s">
        <v>949</v>
      </c>
      <c r="G388" s="16">
        <v>5</v>
      </c>
      <c r="I388" s="16">
        <v>60</v>
      </c>
      <c r="J388" t="s">
        <v>23</v>
      </c>
      <c r="K388" t="s">
        <v>992</v>
      </c>
      <c r="L388" t="s">
        <v>1005</v>
      </c>
      <c r="M388" s="36"/>
    </row>
    <row r="389" spans="1:13" x14ac:dyDescent="0.25">
      <c r="A389" s="16">
        <v>294</v>
      </c>
      <c r="B389" t="s">
        <v>827</v>
      </c>
      <c r="C389" s="34">
        <v>0</v>
      </c>
      <c r="D389" s="35">
        <v>3000000</v>
      </c>
      <c r="E389" t="s">
        <v>417</v>
      </c>
      <c r="F389" t="s">
        <v>949</v>
      </c>
      <c r="G389" s="16">
        <v>5</v>
      </c>
      <c r="I389" s="16">
        <v>60</v>
      </c>
      <c r="J389" t="s">
        <v>23</v>
      </c>
      <c r="K389" t="s">
        <v>992</v>
      </c>
      <c r="L389" t="s">
        <v>1005</v>
      </c>
      <c r="M389" s="36"/>
    </row>
    <row r="390" spans="1:13" x14ac:dyDescent="0.25">
      <c r="A390" s="16">
        <v>295</v>
      </c>
      <c r="B390" t="s">
        <v>828</v>
      </c>
      <c r="C390" s="34">
        <v>0</v>
      </c>
      <c r="D390" s="35">
        <v>4000000</v>
      </c>
      <c r="E390" t="s">
        <v>418</v>
      </c>
      <c r="F390" t="s">
        <v>949</v>
      </c>
      <c r="G390" s="16">
        <v>5</v>
      </c>
      <c r="I390" s="16">
        <v>60</v>
      </c>
      <c r="J390" t="s">
        <v>23</v>
      </c>
      <c r="K390" t="s">
        <v>992</v>
      </c>
      <c r="L390" t="s">
        <v>1005</v>
      </c>
      <c r="M390" s="36"/>
    </row>
    <row r="391" spans="1:13" x14ac:dyDescent="0.25">
      <c r="A391" s="16">
        <v>296</v>
      </c>
      <c r="B391" t="s">
        <v>829</v>
      </c>
      <c r="C391" s="34">
        <v>0</v>
      </c>
      <c r="D391" s="35">
        <v>5000000</v>
      </c>
      <c r="E391" t="s">
        <v>419</v>
      </c>
      <c r="F391" t="s">
        <v>949</v>
      </c>
      <c r="G391" s="16">
        <v>5</v>
      </c>
      <c r="I391" s="16">
        <v>60</v>
      </c>
      <c r="J391" t="s">
        <v>23</v>
      </c>
      <c r="K391" t="s">
        <v>992</v>
      </c>
      <c r="L391" t="s">
        <v>1005</v>
      </c>
      <c r="M391" s="36"/>
    </row>
    <row r="392" spans="1:13" x14ac:dyDescent="0.25">
      <c r="A392" s="16">
        <v>297</v>
      </c>
      <c r="B392" t="s">
        <v>830</v>
      </c>
      <c r="C392" s="34">
        <v>0</v>
      </c>
      <c r="D392" s="35">
        <v>6000000</v>
      </c>
      <c r="E392" t="s">
        <v>420</v>
      </c>
      <c r="F392" t="s">
        <v>949</v>
      </c>
      <c r="G392" s="16">
        <v>5</v>
      </c>
      <c r="I392" s="16">
        <v>60</v>
      </c>
      <c r="J392" t="s">
        <v>23</v>
      </c>
      <c r="K392" t="s">
        <v>992</v>
      </c>
      <c r="L392" t="s">
        <v>1005</v>
      </c>
      <c r="M392" s="36"/>
    </row>
    <row r="393" spans="1:13" x14ac:dyDescent="0.25">
      <c r="A393" s="16">
        <v>298</v>
      </c>
      <c r="B393" t="s">
        <v>831</v>
      </c>
      <c r="C393" s="34">
        <v>0</v>
      </c>
      <c r="D393" s="35">
        <v>10000000</v>
      </c>
      <c r="E393" t="s">
        <v>421</v>
      </c>
      <c r="F393" t="s">
        <v>949</v>
      </c>
      <c r="G393" s="16">
        <v>5</v>
      </c>
      <c r="I393" s="16">
        <v>80</v>
      </c>
      <c r="J393" t="s">
        <v>23</v>
      </c>
      <c r="K393" t="s">
        <v>992</v>
      </c>
      <c r="L393" t="s">
        <v>1005</v>
      </c>
      <c r="M393" s="36"/>
    </row>
    <row r="394" spans="1:13" x14ac:dyDescent="0.25">
      <c r="A394" s="16">
        <v>337</v>
      </c>
      <c r="B394" t="s">
        <v>870</v>
      </c>
      <c r="C394" s="34">
        <v>0</v>
      </c>
      <c r="D394" s="35">
        <v>1800000</v>
      </c>
      <c r="E394" t="s">
        <v>460</v>
      </c>
      <c r="F394" t="s">
        <v>949</v>
      </c>
      <c r="G394" s="16">
        <v>5</v>
      </c>
      <c r="I394" s="16">
        <v>60</v>
      </c>
      <c r="J394" t="s">
        <v>23</v>
      </c>
      <c r="K394" t="s">
        <v>24</v>
      </c>
      <c r="L394" t="s">
        <v>1005</v>
      </c>
      <c r="M394" s="36"/>
    </row>
    <row r="395" spans="1:13" x14ac:dyDescent="0.25">
      <c r="A395" s="16">
        <v>338</v>
      </c>
      <c r="B395" t="s">
        <v>871</v>
      </c>
      <c r="C395" s="34">
        <v>0</v>
      </c>
      <c r="D395" s="35">
        <v>3000000</v>
      </c>
      <c r="E395" t="s">
        <v>461</v>
      </c>
      <c r="F395" t="s">
        <v>949</v>
      </c>
      <c r="G395" s="16">
        <v>5</v>
      </c>
      <c r="I395" s="16">
        <v>60</v>
      </c>
      <c r="J395" t="s">
        <v>23</v>
      </c>
      <c r="K395" t="s">
        <v>24</v>
      </c>
      <c r="L395" t="s">
        <v>1005</v>
      </c>
      <c r="M395" s="36"/>
    </row>
    <row r="396" spans="1:13" x14ac:dyDescent="0.25">
      <c r="A396" s="16">
        <v>339</v>
      </c>
      <c r="B396" t="s">
        <v>872</v>
      </c>
      <c r="C396" s="34">
        <v>0</v>
      </c>
      <c r="D396" s="35">
        <v>6000000</v>
      </c>
      <c r="E396" t="s">
        <v>462</v>
      </c>
      <c r="F396" t="s">
        <v>949</v>
      </c>
      <c r="G396" s="16">
        <v>5</v>
      </c>
      <c r="I396" s="16">
        <v>60</v>
      </c>
      <c r="J396" t="s">
        <v>23</v>
      </c>
      <c r="K396" t="s">
        <v>24</v>
      </c>
      <c r="L396" t="s">
        <v>1005</v>
      </c>
      <c r="M396" s="36"/>
    </row>
    <row r="397" spans="1:13" x14ac:dyDescent="0.25">
      <c r="A397" s="16">
        <v>340</v>
      </c>
      <c r="B397" t="s">
        <v>873</v>
      </c>
      <c r="C397" s="34">
        <v>0</v>
      </c>
      <c r="D397" s="35">
        <v>9000000</v>
      </c>
      <c r="E397" t="s">
        <v>463</v>
      </c>
      <c r="F397" t="s">
        <v>949</v>
      </c>
      <c r="G397" s="16">
        <v>5</v>
      </c>
      <c r="I397" s="16">
        <v>70</v>
      </c>
      <c r="J397" t="s">
        <v>23</v>
      </c>
      <c r="K397" t="s">
        <v>24</v>
      </c>
      <c r="L397" t="s">
        <v>1005</v>
      </c>
      <c r="M397" s="36"/>
    </row>
    <row r="398" spans="1:13" x14ac:dyDescent="0.25">
      <c r="A398" s="16">
        <v>341</v>
      </c>
      <c r="B398" t="s">
        <v>874</v>
      </c>
      <c r="C398" s="34">
        <v>0</v>
      </c>
      <c r="D398" s="35">
        <v>12000000</v>
      </c>
      <c r="E398" t="s">
        <v>464</v>
      </c>
      <c r="F398" t="s">
        <v>949</v>
      </c>
      <c r="G398" s="16">
        <v>5</v>
      </c>
      <c r="I398" s="16">
        <v>70</v>
      </c>
      <c r="J398" t="s">
        <v>23</v>
      </c>
      <c r="K398" t="s">
        <v>24</v>
      </c>
      <c r="L398" t="s">
        <v>1005</v>
      </c>
      <c r="M398" s="36"/>
    </row>
    <row r="399" spans="1:13" x14ac:dyDescent="0.25">
      <c r="A399" s="16">
        <v>342</v>
      </c>
      <c r="B399" t="s">
        <v>875</v>
      </c>
      <c r="C399" s="34">
        <v>0</v>
      </c>
      <c r="D399" s="35">
        <v>18000000</v>
      </c>
      <c r="E399" t="s">
        <v>465</v>
      </c>
      <c r="F399" t="s">
        <v>949</v>
      </c>
      <c r="G399" s="16">
        <v>5</v>
      </c>
      <c r="I399" s="16">
        <v>80</v>
      </c>
      <c r="J399" t="s">
        <v>23</v>
      </c>
      <c r="K399" t="s">
        <v>24</v>
      </c>
      <c r="L399" t="s">
        <v>1005</v>
      </c>
      <c r="M399" s="36"/>
    </row>
    <row r="400" spans="1:13" x14ac:dyDescent="0.25">
      <c r="A400" s="16">
        <v>343</v>
      </c>
      <c r="B400" t="s">
        <v>876</v>
      </c>
      <c r="C400" s="34">
        <v>0</v>
      </c>
      <c r="D400" s="35">
        <v>24000000</v>
      </c>
      <c r="E400" t="s">
        <v>466</v>
      </c>
      <c r="F400" t="s">
        <v>949</v>
      </c>
      <c r="G400" s="16">
        <v>5</v>
      </c>
      <c r="I400" s="16">
        <v>80</v>
      </c>
      <c r="J400" t="s">
        <v>23</v>
      </c>
      <c r="K400" t="s">
        <v>24</v>
      </c>
      <c r="L400" t="s">
        <v>1005</v>
      </c>
      <c r="M400" s="36"/>
    </row>
    <row r="401" spans="1:13" x14ac:dyDescent="0.25">
      <c r="A401" s="16">
        <v>344</v>
      </c>
      <c r="B401" t="s">
        <v>877</v>
      </c>
      <c r="C401" s="34">
        <v>0</v>
      </c>
      <c r="D401" s="35">
        <v>30000000</v>
      </c>
      <c r="E401" t="s">
        <v>467</v>
      </c>
      <c r="F401" t="s">
        <v>949</v>
      </c>
      <c r="G401" s="16">
        <v>5</v>
      </c>
      <c r="I401" s="16">
        <v>80</v>
      </c>
      <c r="J401" t="s">
        <v>23</v>
      </c>
      <c r="K401" t="s">
        <v>24</v>
      </c>
      <c r="L401" t="s">
        <v>1005</v>
      </c>
      <c r="M401" s="36"/>
    </row>
    <row r="402" spans="1:13" x14ac:dyDescent="0.25">
      <c r="A402" s="16">
        <v>345</v>
      </c>
      <c r="B402" t="s">
        <v>878</v>
      </c>
      <c r="C402" s="34">
        <v>0</v>
      </c>
      <c r="D402" s="35">
        <v>42000000</v>
      </c>
      <c r="E402" t="s">
        <v>468</v>
      </c>
      <c r="F402" t="s">
        <v>949</v>
      </c>
      <c r="G402" s="16">
        <v>5</v>
      </c>
      <c r="I402" s="16">
        <v>90</v>
      </c>
      <c r="J402" t="s">
        <v>23</v>
      </c>
      <c r="K402" t="s">
        <v>24</v>
      </c>
      <c r="L402" t="s">
        <v>1005</v>
      </c>
      <c r="M402" s="36"/>
    </row>
    <row r="403" spans="1:13" x14ac:dyDescent="0.25">
      <c r="A403" s="16">
        <v>346</v>
      </c>
      <c r="B403" t="s">
        <v>879</v>
      </c>
      <c r="C403" s="34">
        <v>0</v>
      </c>
      <c r="D403" s="35">
        <v>10000000</v>
      </c>
      <c r="E403" t="s">
        <v>469</v>
      </c>
      <c r="F403" t="s">
        <v>945</v>
      </c>
      <c r="G403" s="16">
        <v>1</v>
      </c>
      <c r="I403" s="16">
        <v>45</v>
      </c>
      <c r="J403" t="s">
        <v>23</v>
      </c>
      <c r="K403" t="s">
        <v>24</v>
      </c>
      <c r="L403" t="s">
        <v>1005</v>
      </c>
      <c r="M403" s="36"/>
    </row>
    <row r="404" spans="1:13" x14ac:dyDescent="0.25">
      <c r="A404" s="16">
        <v>347</v>
      </c>
      <c r="B404" t="s">
        <v>880</v>
      </c>
      <c r="C404" s="34">
        <v>0</v>
      </c>
      <c r="D404" s="35">
        <v>15000000</v>
      </c>
      <c r="E404" t="s">
        <v>470</v>
      </c>
      <c r="F404" t="s">
        <v>945</v>
      </c>
      <c r="G404" s="16">
        <v>1</v>
      </c>
      <c r="I404" s="16">
        <v>60</v>
      </c>
      <c r="J404" t="s">
        <v>23</v>
      </c>
      <c r="K404" t="s">
        <v>24</v>
      </c>
      <c r="L404" t="s">
        <v>1005</v>
      </c>
      <c r="M404" s="36"/>
    </row>
    <row r="405" spans="1:13" x14ac:dyDescent="0.25">
      <c r="A405" s="16">
        <v>348</v>
      </c>
      <c r="B405" t="s">
        <v>881</v>
      </c>
      <c r="C405" s="34">
        <v>0</v>
      </c>
      <c r="D405" s="35">
        <v>25000000</v>
      </c>
      <c r="E405" t="s">
        <v>471</v>
      </c>
      <c r="F405" t="s">
        <v>945</v>
      </c>
      <c r="G405" s="16">
        <v>1</v>
      </c>
      <c r="I405" s="16">
        <v>90</v>
      </c>
      <c r="J405" t="s">
        <v>23</v>
      </c>
      <c r="K405" t="s">
        <v>24</v>
      </c>
      <c r="L405" t="s">
        <v>1005</v>
      </c>
      <c r="M405" s="36"/>
    </row>
    <row r="406" spans="1:13" x14ac:dyDescent="0.25">
      <c r="A406" s="16">
        <v>349</v>
      </c>
      <c r="B406" t="s">
        <v>882</v>
      </c>
      <c r="C406" s="34">
        <v>0</v>
      </c>
      <c r="D406" s="35">
        <v>35000000</v>
      </c>
      <c r="E406" t="s">
        <v>472</v>
      </c>
      <c r="F406" t="s">
        <v>945</v>
      </c>
      <c r="G406" s="16">
        <v>1</v>
      </c>
      <c r="I406" s="16">
        <v>90</v>
      </c>
      <c r="J406" t="s">
        <v>23</v>
      </c>
      <c r="K406" t="s">
        <v>24</v>
      </c>
      <c r="L406" t="s">
        <v>1005</v>
      </c>
      <c r="M406" s="36"/>
    </row>
    <row r="407" spans="1:13" x14ac:dyDescent="0.25">
      <c r="A407" s="16">
        <v>350</v>
      </c>
      <c r="B407" t="s">
        <v>883</v>
      </c>
      <c r="C407" s="34">
        <v>0</v>
      </c>
      <c r="D407" s="35">
        <v>50000000</v>
      </c>
      <c r="E407" t="s">
        <v>473</v>
      </c>
      <c r="F407" t="s">
        <v>945</v>
      </c>
      <c r="G407" s="16">
        <v>1</v>
      </c>
      <c r="I407" s="16">
        <v>100</v>
      </c>
      <c r="J407" t="s">
        <v>23</v>
      </c>
      <c r="K407" t="s">
        <v>24</v>
      </c>
      <c r="L407" t="s">
        <v>1005</v>
      </c>
      <c r="M407" s="36"/>
    </row>
    <row r="408" spans="1:13" x14ac:dyDescent="0.25">
      <c r="A408" s="16">
        <v>351</v>
      </c>
      <c r="B408" t="s">
        <v>884</v>
      </c>
      <c r="C408" s="34">
        <v>0</v>
      </c>
      <c r="D408" s="35">
        <v>500000</v>
      </c>
      <c r="E408" t="s">
        <v>474</v>
      </c>
      <c r="F408" t="s">
        <v>950</v>
      </c>
      <c r="G408" s="16">
        <v>1</v>
      </c>
      <c r="I408" s="16">
        <v>150</v>
      </c>
      <c r="J408" t="s">
        <v>23</v>
      </c>
      <c r="K408" t="s">
        <v>24</v>
      </c>
      <c r="L408" t="s">
        <v>1005</v>
      </c>
      <c r="M408" s="36"/>
    </row>
    <row r="409" spans="1:13" x14ac:dyDescent="0.25">
      <c r="A409" s="16">
        <v>332</v>
      </c>
      <c r="B409" t="s">
        <v>865</v>
      </c>
      <c r="C409" s="34">
        <v>0</v>
      </c>
      <c r="D409" s="35">
        <v>2000000</v>
      </c>
      <c r="E409" t="s">
        <v>455</v>
      </c>
      <c r="F409" t="s">
        <v>945</v>
      </c>
      <c r="G409" s="16">
        <v>1</v>
      </c>
      <c r="I409" s="16">
        <v>40</v>
      </c>
      <c r="J409" t="s">
        <v>23</v>
      </c>
      <c r="K409" t="s">
        <v>997</v>
      </c>
      <c r="L409" t="s">
        <v>1005</v>
      </c>
      <c r="M409" s="36"/>
    </row>
    <row r="410" spans="1:13" x14ac:dyDescent="0.25">
      <c r="A410" s="16">
        <v>333</v>
      </c>
      <c r="B410" t="s">
        <v>866</v>
      </c>
      <c r="C410" s="34">
        <v>0</v>
      </c>
      <c r="D410" s="35">
        <v>6000000</v>
      </c>
      <c r="E410" t="s">
        <v>456</v>
      </c>
      <c r="F410" t="s">
        <v>945</v>
      </c>
      <c r="G410" s="16">
        <v>1</v>
      </c>
      <c r="I410" s="16">
        <v>40</v>
      </c>
      <c r="J410" t="s">
        <v>23</v>
      </c>
      <c r="K410" t="s">
        <v>997</v>
      </c>
      <c r="L410" t="s">
        <v>1005</v>
      </c>
      <c r="M410" s="36"/>
    </row>
    <row r="411" spans="1:13" x14ac:dyDescent="0.25">
      <c r="A411" s="16">
        <v>334</v>
      </c>
      <c r="B411" t="s">
        <v>867</v>
      </c>
      <c r="C411" s="34">
        <v>0</v>
      </c>
      <c r="D411" s="35">
        <v>6000000</v>
      </c>
      <c r="E411" t="s">
        <v>457</v>
      </c>
      <c r="F411" t="s">
        <v>945</v>
      </c>
      <c r="G411" s="16">
        <v>1</v>
      </c>
      <c r="I411" s="16">
        <v>40</v>
      </c>
      <c r="J411" t="s">
        <v>23</v>
      </c>
      <c r="K411" t="s">
        <v>997</v>
      </c>
      <c r="L411" t="s">
        <v>1005</v>
      </c>
      <c r="M411" s="36"/>
    </row>
    <row r="412" spans="1:13" x14ac:dyDescent="0.25">
      <c r="A412" s="16">
        <v>335</v>
      </c>
      <c r="B412" t="s">
        <v>868</v>
      </c>
      <c r="C412" s="34">
        <v>0</v>
      </c>
      <c r="D412" s="35">
        <v>3000000</v>
      </c>
      <c r="E412" t="s">
        <v>458</v>
      </c>
      <c r="F412" t="s">
        <v>945</v>
      </c>
      <c r="G412" s="16">
        <v>1</v>
      </c>
      <c r="I412" s="16">
        <v>40</v>
      </c>
      <c r="J412" t="s">
        <v>23</v>
      </c>
      <c r="K412" t="s">
        <v>997</v>
      </c>
      <c r="L412" t="s">
        <v>1005</v>
      </c>
      <c r="M412" s="36"/>
    </row>
    <row r="413" spans="1:13" x14ac:dyDescent="0.25">
      <c r="A413" s="16">
        <v>336</v>
      </c>
      <c r="B413" t="s">
        <v>869</v>
      </c>
      <c r="C413" s="34">
        <v>0</v>
      </c>
      <c r="D413" s="35">
        <v>6000000</v>
      </c>
      <c r="E413" t="s">
        <v>459</v>
      </c>
      <c r="F413" t="s">
        <v>945</v>
      </c>
      <c r="G413" s="16">
        <v>1</v>
      </c>
      <c r="I413" s="16">
        <v>40</v>
      </c>
      <c r="J413" t="s">
        <v>23</v>
      </c>
      <c r="K413" t="s">
        <v>997</v>
      </c>
      <c r="L413" t="s">
        <v>1005</v>
      </c>
      <c r="M413" s="36"/>
    </row>
    <row r="414" spans="1:13" x14ac:dyDescent="0.25">
      <c r="A414" s="37">
        <v>260</v>
      </c>
      <c r="B414" t="s">
        <v>1534</v>
      </c>
      <c r="D414" s="35">
        <v>140000000</v>
      </c>
      <c r="E414" t="s">
        <v>1265</v>
      </c>
      <c r="F414" t="s">
        <v>1569</v>
      </c>
      <c r="G414" s="16">
        <v>1</v>
      </c>
      <c r="J414" t="s">
        <v>1576</v>
      </c>
      <c r="K414" t="s">
        <v>1566</v>
      </c>
      <c r="L414" t="s">
        <v>1575</v>
      </c>
      <c r="M414" s="36"/>
    </row>
    <row r="415" spans="1:13" x14ac:dyDescent="0.25">
      <c r="A415" s="37">
        <v>261</v>
      </c>
      <c r="B415" t="s">
        <v>1535</v>
      </c>
      <c r="D415" s="35">
        <v>160000000</v>
      </c>
      <c r="E415" t="s">
        <v>1266</v>
      </c>
      <c r="F415" t="s">
        <v>1569</v>
      </c>
      <c r="G415" s="16">
        <v>1</v>
      </c>
      <c r="J415" t="s">
        <v>1576</v>
      </c>
      <c r="K415" t="s">
        <v>1566</v>
      </c>
      <c r="L415" t="s">
        <v>1575</v>
      </c>
      <c r="M415" s="36"/>
    </row>
    <row r="416" spans="1:13" x14ac:dyDescent="0.25">
      <c r="A416" s="37">
        <v>262</v>
      </c>
      <c r="B416" t="s">
        <v>1536</v>
      </c>
      <c r="D416" s="35">
        <v>180000000</v>
      </c>
      <c r="E416" t="s">
        <v>1267</v>
      </c>
      <c r="F416" t="s">
        <v>1569</v>
      </c>
      <c r="G416" s="16">
        <v>1</v>
      </c>
      <c r="J416" t="s">
        <v>1576</v>
      </c>
      <c r="K416" t="s">
        <v>1566</v>
      </c>
      <c r="L416" t="s">
        <v>1575</v>
      </c>
      <c r="M416" s="36"/>
    </row>
    <row r="417" spans="1:13" x14ac:dyDescent="0.25">
      <c r="A417" s="37">
        <v>263</v>
      </c>
      <c r="B417" t="s">
        <v>1537</v>
      </c>
      <c r="D417" s="35">
        <v>200000000</v>
      </c>
      <c r="E417" t="s">
        <v>1268</v>
      </c>
      <c r="F417" t="s">
        <v>1569</v>
      </c>
      <c r="G417" s="16">
        <v>1</v>
      </c>
      <c r="J417" t="s">
        <v>1576</v>
      </c>
      <c r="K417" t="s">
        <v>1566</v>
      </c>
      <c r="L417" t="s">
        <v>1575</v>
      </c>
      <c r="M417" s="36"/>
    </row>
    <row r="418" spans="1:13" x14ac:dyDescent="0.25">
      <c r="A418" s="37">
        <v>264</v>
      </c>
      <c r="B418" t="s">
        <v>1538</v>
      </c>
      <c r="D418" s="35">
        <v>230000000</v>
      </c>
      <c r="E418" t="s">
        <v>1269</v>
      </c>
      <c r="F418" t="s">
        <v>1569</v>
      </c>
      <c r="G418" s="16">
        <v>1</v>
      </c>
      <c r="J418" t="s">
        <v>1576</v>
      </c>
      <c r="K418" t="s">
        <v>1566</v>
      </c>
      <c r="L418" t="s">
        <v>1575</v>
      </c>
      <c r="M418" s="36"/>
    </row>
    <row r="419" spans="1:13" x14ac:dyDescent="0.25">
      <c r="A419" s="37">
        <v>265</v>
      </c>
      <c r="B419" t="s">
        <v>1539</v>
      </c>
      <c r="D419" s="35">
        <v>260000000</v>
      </c>
      <c r="E419" t="s">
        <v>1270</v>
      </c>
      <c r="F419" t="s">
        <v>1569</v>
      </c>
      <c r="G419" s="16">
        <v>1</v>
      </c>
      <c r="J419" t="s">
        <v>1576</v>
      </c>
      <c r="K419" t="s">
        <v>1566</v>
      </c>
      <c r="L419" t="s">
        <v>1575</v>
      </c>
      <c r="M419" s="36"/>
    </row>
    <row r="420" spans="1:13" x14ac:dyDescent="0.25">
      <c r="A420" s="37">
        <v>266</v>
      </c>
      <c r="B420" t="s">
        <v>1540</v>
      </c>
      <c r="D420" s="35">
        <v>240000000</v>
      </c>
      <c r="E420" t="s">
        <v>1271</v>
      </c>
      <c r="F420" t="s">
        <v>1569</v>
      </c>
      <c r="G420" s="16">
        <v>1</v>
      </c>
      <c r="J420" t="s">
        <v>1576</v>
      </c>
      <c r="K420" t="s">
        <v>1566</v>
      </c>
      <c r="L420" t="s">
        <v>1575</v>
      </c>
      <c r="M420" s="36"/>
    </row>
    <row r="421" spans="1:13" x14ac:dyDescent="0.25">
      <c r="A421" s="37">
        <v>267</v>
      </c>
      <c r="B421" t="s">
        <v>1541</v>
      </c>
      <c r="D421" s="35">
        <v>270000000</v>
      </c>
      <c r="E421" t="s">
        <v>1272</v>
      </c>
      <c r="F421" t="s">
        <v>1569</v>
      </c>
      <c r="G421" s="16">
        <v>1</v>
      </c>
      <c r="J421" t="s">
        <v>1576</v>
      </c>
      <c r="K421" t="s">
        <v>1566</v>
      </c>
      <c r="L421" t="s">
        <v>1575</v>
      </c>
      <c r="M421" s="36"/>
    </row>
    <row r="422" spans="1:13" x14ac:dyDescent="0.25">
      <c r="A422" s="37">
        <v>268</v>
      </c>
      <c r="B422" t="s">
        <v>1542</v>
      </c>
      <c r="D422" s="35">
        <v>140000000</v>
      </c>
      <c r="E422" t="s">
        <v>1273</v>
      </c>
      <c r="F422" t="s">
        <v>1569</v>
      </c>
      <c r="G422" s="16">
        <v>1</v>
      </c>
      <c r="J422" t="s">
        <v>1576</v>
      </c>
      <c r="K422" t="s">
        <v>1566</v>
      </c>
      <c r="L422" t="s">
        <v>1575</v>
      </c>
      <c r="M422" s="36"/>
    </row>
    <row r="423" spans="1:13" x14ac:dyDescent="0.25">
      <c r="A423" s="37">
        <v>269</v>
      </c>
      <c r="B423" t="s">
        <v>1543</v>
      </c>
      <c r="D423" s="35">
        <v>160000000</v>
      </c>
      <c r="E423" t="s">
        <v>1274</v>
      </c>
      <c r="F423" t="s">
        <v>1569</v>
      </c>
      <c r="G423" s="16">
        <v>1</v>
      </c>
      <c r="J423" t="s">
        <v>1576</v>
      </c>
      <c r="K423" t="s">
        <v>1566</v>
      </c>
      <c r="L423" t="s">
        <v>1575</v>
      </c>
      <c r="M423" s="36"/>
    </row>
    <row r="424" spans="1:13" x14ac:dyDescent="0.25">
      <c r="A424" s="37">
        <v>270</v>
      </c>
      <c r="B424" t="s">
        <v>1544</v>
      </c>
      <c r="D424" s="35">
        <v>180000000</v>
      </c>
      <c r="E424" t="s">
        <v>1275</v>
      </c>
      <c r="F424" t="s">
        <v>1569</v>
      </c>
      <c r="G424" s="16">
        <v>1</v>
      </c>
      <c r="J424" t="s">
        <v>1576</v>
      </c>
      <c r="K424" t="s">
        <v>1566</v>
      </c>
      <c r="L424" t="s">
        <v>1575</v>
      </c>
      <c r="M424" s="36"/>
    </row>
    <row r="425" spans="1:13" x14ac:dyDescent="0.25">
      <c r="A425" s="37">
        <v>271</v>
      </c>
      <c r="B425" t="s">
        <v>1545</v>
      </c>
      <c r="D425" s="35">
        <v>200000000</v>
      </c>
      <c r="E425" t="s">
        <v>1276</v>
      </c>
      <c r="F425" t="s">
        <v>1569</v>
      </c>
      <c r="G425" s="16">
        <v>1</v>
      </c>
      <c r="J425" t="s">
        <v>1576</v>
      </c>
      <c r="K425" t="s">
        <v>1566</v>
      </c>
      <c r="L425" t="s">
        <v>1575</v>
      </c>
      <c r="M425" s="36"/>
    </row>
    <row r="426" spans="1:13" x14ac:dyDescent="0.25">
      <c r="A426" s="37">
        <v>1</v>
      </c>
      <c r="B426" t="s">
        <v>1279</v>
      </c>
      <c r="D426" s="35">
        <v>990000</v>
      </c>
      <c r="E426" t="s">
        <v>1006</v>
      </c>
      <c r="F426" t="s">
        <v>1568</v>
      </c>
      <c r="G426" s="16">
        <v>1</v>
      </c>
      <c r="J426" t="s">
        <v>1576</v>
      </c>
      <c r="K426" t="s">
        <v>1548</v>
      </c>
      <c r="L426" t="s">
        <v>1575</v>
      </c>
      <c r="M426" s="36"/>
    </row>
    <row r="427" spans="1:13" x14ac:dyDescent="0.25">
      <c r="A427" s="37">
        <v>2</v>
      </c>
      <c r="B427" t="s">
        <v>1280</v>
      </c>
      <c r="D427" s="35">
        <v>40000</v>
      </c>
      <c r="E427" t="s">
        <v>1007</v>
      </c>
      <c r="F427" t="s">
        <v>1568</v>
      </c>
      <c r="G427" s="16">
        <v>1</v>
      </c>
      <c r="J427" t="s">
        <v>1576</v>
      </c>
      <c r="K427" t="s">
        <v>1549</v>
      </c>
      <c r="L427" t="s">
        <v>1575</v>
      </c>
      <c r="M427" s="36"/>
    </row>
    <row r="428" spans="1:13" x14ac:dyDescent="0.25">
      <c r="A428" s="37">
        <v>3</v>
      </c>
      <c r="B428" t="s">
        <v>1281</v>
      </c>
      <c r="D428" s="35">
        <v>150000</v>
      </c>
      <c r="E428" t="s">
        <v>1008</v>
      </c>
      <c r="F428" t="s">
        <v>944</v>
      </c>
      <c r="G428" s="16">
        <v>1</v>
      </c>
      <c r="J428" t="s">
        <v>1576</v>
      </c>
      <c r="K428" t="s">
        <v>1549</v>
      </c>
      <c r="L428" t="s">
        <v>1575</v>
      </c>
      <c r="M428" s="36">
        <v>44537</v>
      </c>
    </row>
    <row r="429" spans="1:13" x14ac:dyDescent="0.25">
      <c r="A429" s="37">
        <v>4</v>
      </c>
      <c r="B429" t="s">
        <v>1282</v>
      </c>
      <c r="D429" s="35">
        <v>150000</v>
      </c>
      <c r="E429" t="s">
        <v>1009</v>
      </c>
      <c r="F429" t="s">
        <v>944</v>
      </c>
      <c r="G429" s="16">
        <v>1</v>
      </c>
      <c r="J429" t="s">
        <v>1576</v>
      </c>
      <c r="K429" t="s">
        <v>1549</v>
      </c>
      <c r="L429" t="s">
        <v>1575</v>
      </c>
      <c r="M429" s="36">
        <v>44537</v>
      </c>
    </row>
    <row r="430" spans="1:13" x14ac:dyDescent="0.25">
      <c r="A430" s="37">
        <v>5</v>
      </c>
      <c r="B430" t="s">
        <v>1283</v>
      </c>
      <c r="D430" s="35">
        <v>400000</v>
      </c>
      <c r="E430" t="s">
        <v>1010</v>
      </c>
      <c r="F430" t="s">
        <v>944</v>
      </c>
      <c r="G430" s="16">
        <v>1</v>
      </c>
      <c r="J430" t="s">
        <v>1576</v>
      </c>
      <c r="K430" t="s">
        <v>1549</v>
      </c>
      <c r="L430" t="s">
        <v>1575</v>
      </c>
      <c r="M430" s="36"/>
    </row>
    <row r="431" spans="1:13" x14ac:dyDescent="0.25">
      <c r="A431" s="37">
        <v>272</v>
      </c>
      <c r="B431" t="s">
        <v>1546</v>
      </c>
      <c r="D431" s="35">
        <v>100000</v>
      </c>
      <c r="E431" t="s">
        <v>1277</v>
      </c>
      <c r="F431" t="s">
        <v>944</v>
      </c>
      <c r="G431" s="16">
        <v>1</v>
      </c>
      <c r="J431" t="s">
        <v>1576</v>
      </c>
      <c r="K431" t="s">
        <v>1567</v>
      </c>
      <c r="L431" t="s">
        <v>1575</v>
      </c>
      <c r="M431" s="36"/>
    </row>
    <row r="432" spans="1:13" x14ac:dyDescent="0.25">
      <c r="A432" s="37">
        <v>155</v>
      </c>
      <c r="B432" t="s">
        <v>1433</v>
      </c>
      <c r="D432" s="35">
        <v>1200000</v>
      </c>
      <c r="E432" t="s">
        <v>1160</v>
      </c>
      <c r="F432" t="s">
        <v>944</v>
      </c>
      <c r="G432" s="16">
        <v>1</v>
      </c>
      <c r="J432" t="s">
        <v>1576</v>
      </c>
      <c r="K432" t="s">
        <v>1561</v>
      </c>
      <c r="L432" t="s">
        <v>1575</v>
      </c>
      <c r="M432" s="36"/>
    </row>
    <row r="433" spans="1:13" x14ac:dyDescent="0.25">
      <c r="A433" s="37">
        <v>156</v>
      </c>
      <c r="B433" t="s">
        <v>1434</v>
      </c>
      <c r="D433" s="35">
        <v>2000000</v>
      </c>
      <c r="E433" t="s">
        <v>1161</v>
      </c>
      <c r="F433" t="s">
        <v>944</v>
      </c>
      <c r="G433" s="16">
        <v>1</v>
      </c>
      <c r="J433" t="s">
        <v>1576</v>
      </c>
      <c r="K433" t="s">
        <v>1561</v>
      </c>
      <c r="L433" t="s">
        <v>1575</v>
      </c>
      <c r="M433" s="36"/>
    </row>
    <row r="434" spans="1:13" x14ac:dyDescent="0.25">
      <c r="A434" s="37">
        <v>157</v>
      </c>
      <c r="B434" t="s">
        <v>1435</v>
      </c>
      <c r="D434" s="35">
        <v>10000000</v>
      </c>
      <c r="E434" t="s">
        <v>1162</v>
      </c>
      <c r="F434" t="s">
        <v>1568</v>
      </c>
      <c r="G434" s="16">
        <v>1</v>
      </c>
      <c r="J434" t="s">
        <v>1576</v>
      </c>
      <c r="K434" t="s">
        <v>1561</v>
      </c>
      <c r="L434" t="s">
        <v>1575</v>
      </c>
      <c r="M434" s="36"/>
    </row>
    <row r="435" spans="1:13" x14ac:dyDescent="0.25">
      <c r="A435" s="37">
        <v>158</v>
      </c>
      <c r="B435" t="s">
        <v>1436</v>
      </c>
      <c r="D435" s="35">
        <v>1500000</v>
      </c>
      <c r="E435" t="s">
        <v>1163</v>
      </c>
      <c r="F435" t="s">
        <v>1568</v>
      </c>
      <c r="G435" s="16">
        <v>1</v>
      </c>
      <c r="J435" t="s">
        <v>1576</v>
      </c>
      <c r="K435" t="s">
        <v>1561</v>
      </c>
      <c r="L435" t="s">
        <v>1575</v>
      </c>
      <c r="M435" s="36"/>
    </row>
    <row r="436" spans="1:13" x14ac:dyDescent="0.25">
      <c r="A436" s="37">
        <v>159</v>
      </c>
      <c r="B436" t="s">
        <v>1437</v>
      </c>
      <c r="D436" s="35">
        <v>3000000</v>
      </c>
      <c r="E436" t="s">
        <v>1164</v>
      </c>
      <c r="F436" t="s">
        <v>1573</v>
      </c>
      <c r="G436" s="16">
        <v>1</v>
      </c>
      <c r="J436" t="s">
        <v>1576</v>
      </c>
      <c r="K436" t="s">
        <v>1561</v>
      </c>
      <c r="L436" t="s">
        <v>1575</v>
      </c>
      <c r="M436" s="36"/>
    </row>
    <row r="437" spans="1:13" x14ac:dyDescent="0.25">
      <c r="A437" s="37">
        <v>160</v>
      </c>
      <c r="B437" t="s">
        <v>1438</v>
      </c>
      <c r="D437" s="35">
        <v>6000000</v>
      </c>
      <c r="E437" t="s">
        <v>1165</v>
      </c>
      <c r="F437" t="s">
        <v>1573</v>
      </c>
      <c r="G437" s="16">
        <v>1</v>
      </c>
      <c r="J437" t="s">
        <v>1576</v>
      </c>
      <c r="K437" t="s">
        <v>1561</v>
      </c>
      <c r="L437" t="s">
        <v>1575</v>
      </c>
      <c r="M437" s="36"/>
    </row>
    <row r="438" spans="1:13" x14ac:dyDescent="0.25">
      <c r="A438" s="37">
        <v>161</v>
      </c>
      <c r="B438" t="s">
        <v>1439</v>
      </c>
      <c r="D438" s="35">
        <v>10000000</v>
      </c>
      <c r="E438" t="s">
        <v>1166</v>
      </c>
      <c r="F438" t="s">
        <v>1573</v>
      </c>
      <c r="G438" s="16">
        <v>1</v>
      </c>
      <c r="J438" t="s">
        <v>1576</v>
      </c>
      <c r="K438" t="s">
        <v>1561</v>
      </c>
      <c r="L438" t="s">
        <v>1575</v>
      </c>
      <c r="M438" s="36"/>
    </row>
    <row r="439" spans="1:13" x14ac:dyDescent="0.25">
      <c r="A439" s="37">
        <v>162</v>
      </c>
      <c r="B439" t="s">
        <v>1440</v>
      </c>
      <c r="D439" s="35">
        <v>5000000</v>
      </c>
      <c r="E439" t="s">
        <v>1167</v>
      </c>
      <c r="F439" t="s">
        <v>1569</v>
      </c>
      <c r="G439" s="16">
        <v>1</v>
      </c>
      <c r="J439" t="s">
        <v>1576</v>
      </c>
      <c r="K439" t="s">
        <v>1561</v>
      </c>
      <c r="L439" t="s">
        <v>1575</v>
      </c>
      <c r="M439" s="36"/>
    </row>
    <row r="440" spans="1:13" x14ac:dyDescent="0.25">
      <c r="A440" s="37">
        <v>163</v>
      </c>
      <c r="B440" t="s">
        <v>1441</v>
      </c>
      <c r="D440" s="35">
        <v>10000000</v>
      </c>
      <c r="E440" t="s">
        <v>1168</v>
      </c>
      <c r="F440" t="s">
        <v>1569</v>
      </c>
      <c r="G440" s="16">
        <v>1</v>
      </c>
      <c r="J440" t="s">
        <v>1576</v>
      </c>
      <c r="K440" t="s">
        <v>1561</v>
      </c>
      <c r="L440" t="s">
        <v>1575</v>
      </c>
      <c r="M440" s="36"/>
    </row>
    <row r="441" spans="1:13" x14ac:dyDescent="0.25">
      <c r="A441" s="37">
        <v>164</v>
      </c>
      <c r="B441" t="s">
        <v>1442</v>
      </c>
      <c r="D441" s="35">
        <v>15000000</v>
      </c>
      <c r="E441" t="s">
        <v>1169</v>
      </c>
      <c r="F441" t="s">
        <v>1569</v>
      </c>
      <c r="G441" s="16">
        <v>1</v>
      </c>
      <c r="J441" t="s">
        <v>1576</v>
      </c>
      <c r="K441" t="s">
        <v>1561</v>
      </c>
      <c r="L441" t="s">
        <v>1575</v>
      </c>
      <c r="M441" s="36"/>
    </row>
    <row r="442" spans="1:13" x14ac:dyDescent="0.25">
      <c r="A442" s="37">
        <v>165</v>
      </c>
      <c r="B442" t="s">
        <v>1443</v>
      </c>
      <c r="D442" s="35">
        <v>30000000</v>
      </c>
      <c r="E442" t="s">
        <v>1170</v>
      </c>
      <c r="F442" t="s">
        <v>1569</v>
      </c>
      <c r="G442" s="16">
        <v>1</v>
      </c>
      <c r="J442" t="s">
        <v>1576</v>
      </c>
      <c r="K442" t="s">
        <v>1561</v>
      </c>
      <c r="L442" t="s">
        <v>1575</v>
      </c>
      <c r="M442" s="36"/>
    </row>
    <row r="443" spans="1:13" x14ac:dyDescent="0.25">
      <c r="A443" s="37">
        <v>166</v>
      </c>
      <c r="B443" t="s">
        <v>1444</v>
      </c>
      <c r="D443" s="35">
        <v>40000000</v>
      </c>
      <c r="E443" t="s">
        <v>1171</v>
      </c>
      <c r="F443" t="s">
        <v>1569</v>
      </c>
      <c r="G443" s="16">
        <v>1</v>
      </c>
      <c r="J443" t="s">
        <v>1576</v>
      </c>
      <c r="K443" t="s">
        <v>1561</v>
      </c>
      <c r="L443" t="s">
        <v>1575</v>
      </c>
      <c r="M443" s="36"/>
    </row>
    <row r="444" spans="1:13" x14ac:dyDescent="0.25">
      <c r="A444" s="37">
        <v>167</v>
      </c>
      <c r="B444" t="s">
        <v>1445</v>
      </c>
      <c r="D444" s="35">
        <v>40000000</v>
      </c>
      <c r="E444" t="s">
        <v>1172</v>
      </c>
      <c r="F444" t="s">
        <v>1569</v>
      </c>
      <c r="G444" s="16">
        <v>1</v>
      </c>
      <c r="J444" t="s">
        <v>1576</v>
      </c>
      <c r="K444" t="s">
        <v>1561</v>
      </c>
      <c r="L444" t="s">
        <v>1575</v>
      </c>
      <c r="M444" s="36"/>
    </row>
    <row r="445" spans="1:13" x14ac:dyDescent="0.25">
      <c r="A445" s="37">
        <v>168</v>
      </c>
      <c r="B445" t="s">
        <v>1446</v>
      </c>
      <c r="D445" s="35">
        <v>40000000</v>
      </c>
      <c r="E445" t="s">
        <v>1173</v>
      </c>
      <c r="F445" t="s">
        <v>1569</v>
      </c>
      <c r="G445" s="16">
        <v>1</v>
      </c>
      <c r="J445" t="s">
        <v>1576</v>
      </c>
      <c r="K445" t="s">
        <v>1561</v>
      </c>
      <c r="L445" t="s">
        <v>1575</v>
      </c>
      <c r="M445" s="36"/>
    </row>
    <row r="446" spans="1:13" x14ac:dyDescent="0.25">
      <c r="A446" s="37">
        <v>169</v>
      </c>
      <c r="B446" t="s">
        <v>1447</v>
      </c>
      <c r="D446" s="35">
        <v>45000000</v>
      </c>
      <c r="E446" t="s">
        <v>1174</v>
      </c>
      <c r="F446" t="s">
        <v>1569</v>
      </c>
      <c r="G446" s="16">
        <v>1</v>
      </c>
      <c r="J446" t="s">
        <v>1576</v>
      </c>
      <c r="K446" t="s">
        <v>1561</v>
      </c>
      <c r="L446" t="s">
        <v>1575</v>
      </c>
      <c r="M446" s="36"/>
    </row>
    <row r="447" spans="1:13" x14ac:dyDescent="0.25">
      <c r="A447" s="37">
        <v>170</v>
      </c>
      <c r="B447" t="s">
        <v>1448</v>
      </c>
      <c r="D447" s="35">
        <v>55000000</v>
      </c>
      <c r="E447" t="s">
        <v>1175</v>
      </c>
      <c r="F447" t="s">
        <v>1569</v>
      </c>
      <c r="G447" s="16">
        <v>1</v>
      </c>
      <c r="J447" t="s">
        <v>1576</v>
      </c>
      <c r="K447" t="s">
        <v>1561</v>
      </c>
      <c r="L447" t="s">
        <v>1575</v>
      </c>
      <c r="M447" s="36"/>
    </row>
    <row r="448" spans="1:13" x14ac:dyDescent="0.25">
      <c r="A448" s="37">
        <v>171</v>
      </c>
      <c r="B448" t="s">
        <v>1449</v>
      </c>
      <c r="D448" s="35">
        <v>45000000</v>
      </c>
      <c r="E448" t="s">
        <v>1176</v>
      </c>
      <c r="F448" t="s">
        <v>1569</v>
      </c>
      <c r="G448" s="16">
        <v>1</v>
      </c>
      <c r="J448" t="s">
        <v>1576</v>
      </c>
      <c r="K448" t="s">
        <v>1561</v>
      </c>
      <c r="L448" t="s">
        <v>1575</v>
      </c>
      <c r="M448" s="36"/>
    </row>
    <row r="449" spans="1:13" x14ac:dyDescent="0.25">
      <c r="A449" s="37">
        <v>172</v>
      </c>
      <c r="B449" t="s">
        <v>1450</v>
      </c>
      <c r="D449" s="35">
        <v>55000000</v>
      </c>
      <c r="E449" t="s">
        <v>1177</v>
      </c>
      <c r="F449" t="s">
        <v>1569</v>
      </c>
      <c r="G449" s="16">
        <v>1</v>
      </c>
      <c r="J449" t="s">
        <v>1576</v>
      </c>
      <c r="K449" t="s">
        <v>1561</v>
      </c>
      <c r="L449" t="s">
        <v>1575</v>
      </c>
      <c r="M449" s="36"/>
    </row>
    <row r="450" spans="1:13" x14ac:dyDescent="0.25">
      <c r="A450" s="37">
        <v>173</v>
      </c>
      <c r="B450" t="s">
        <v>1451</v>
      </c>
      <c r="D450" s="35">
        <v>65000000</v>
      </c>
      <c r="E450" t="s">
        <v>1178</v>
      </c>
      <c r="F450" t="s">
        <v>1569</v>
      </c>
      <c r="G450" s="16">
        <v>1</v>
      </c>
      <c r="J450" t="s">
        <v>1576</v>
      </c>
      <c r="K450" t="s">
        <v>1561</v>
      </c>
      <c r="L450" t="s">
        <v>1575</v>
      </c>
      <c r="M450" s="36"/>
    </row>
    <row r="451" spans="1:13" x14ac:dyDescent="0.25">
      <c r="A451" s="37">
        <v>174</v>
      </c>
      <c r="B451" t="s">
        <v>1452</v>
      </c>
      <c r="D451" s="35">
        <v>80000000</v>
      </c>
      <c r="E451" t="s">
        <v>1179</v>
      </c>
      <c r="F451" t="s">
        <v>1569</v>
      </c>
      <c r="G451" s="16">
        <v>1</v>
      </c>
      <c r="J451" t="s">
        <v>1576</v>
      </c>
      <c r="K451" t="s">
        <v>1561</v>
      </c>
      <c r="L451" t="s">
        <v>1575</v>
      </c>
      <c r="M451" s="36"/>
    </row>
    <row r="452" spans="1:13" x14ac:dyDescent="0.25">
      <c r="A452" s="37">
        <v>175</v>
      </c>
      <c r="B452" t="s">
        <v>1453</v>
      </c>
      <c r="D452" s="35">
        <v>100000000</v>
      </c>
      <c r="E452" t="s">
        <v>1180</v>
      </c>
      <c r="F452" t="s">
        <v>1569</v>
      </c>
      <c r="G452" s="16">
        <v>1</v>
      </c>
      <c r="J452" t="s">
        <v>1576</v>
      </c>
      <c r="K452" t="s">
        <v>1561</v>
      </c>
      <c r="L452" t="s">
        <v>1575</v>
      </c>
      <c r="M452" s="36"/>
    </row>
    <row r="453" spans="1:13" x14ac:dyDescent="0.25">
      <c r="A453" s="37">
        <v>176</v>
      </c>
      <c r="B453" t="s">
        <v>1454</v>
      </c>
      <c r="D453" s="35">
        <v>120000000</v>
      </c>
      <c r="E453" t="s">
        <v>1181</v>
      </c>
      <c r="F453" t="s">
        <v>1569</v>
      </c>
      <c r="G453" s="16">
        <v>1</v>
      </c>
      <c r="J453" t="s">
        <v>1576</v>
      </c>
      <c r="K453" t="s">
        <v>1561</v>
      </c>
      <c r="L453" t="s">
        <v>1575</v>
      </c>
      <c r="M453" s="36"/>
    </row>
    <row r="454" spans="1:13" x14ac:dyDescent="0.25">
      <c r="A454" s="37">
        <v>177</v>
      </c>
      <c r="B454" t="s">
        <v>1455</v>
      </c>
      <c r="D454" s="35">
        <v>130000000</v>
      </c>
      <c r="E454" t="s">
        <v>1182</v>
      </c>
      <c r="F454" t="s">
        <v>1569</v>
      </c>
      <c r="G454" s="16">
        <v>1</v>
      </c>
      <c r="J454" t="s">
        <v>1576</v>
      </c>
      <c r="K454" t="s">
        <v>1561</v>
      </c>
      <c r="L454" t="s">
        <v>1575</v>
      </c>
      <c r="M454" s="36"/>
    </row>
    <row r="455" spans="1:13" x14ac:dyDescent="0.25">
      <c r="A455" s="37">
        <v>178</v>
      </c>
      <c r="B455" t="s">
        <v>1456</v>
      </c>
      <c r="D455" s="35">
        <v>20000000</v>
      </c>
      <c r="E455" t="s">
        <v>1183</v>
      </c>
      <c r="F455" t="s">
        <v>1573</v>
      </c>
      <c r="G455" s="16">
        <v>1</v>
      </c>
      <c r="J455" t="s">
        <v>1576</v>
      </c>
      <c r="K455" t="s">
        <v>1561</v>
      </c>
      <c r="L455" t="s">
        <v>1575</v>
      </c>
      <c r="M455" s="36"/>
    </row>
    <row r="456" spans="1:13" x14ac:dyDescent="0.25">
      <c r="A456" s="37">
        <v>179</v>
      </c>
      <c r="B456" t="s">
        <v>1457</v>
      </c>
      <c r="D456" s="35">
        <v>30000000</v>
      </c>
      <c r="E456" t="s">
        <v>1184</v>
      </c>
      <c r="F456" t="s">
        <v>1573</v>
      </c>
      <c r="G456" s="16">
        <v>1</v>
      </c>
      <c r="J456" t="s">
        <v>1576</v>
      </c>
      <c r="K456" t="s">
        <v>1561</v>
      </c>
      <c r="L456" t="s">
        <v>1575</v>
      </c>
      <c r="M456" s="36"/>
    </row>
    <row r="457" spans="1:13" x14ac:dyDescent="0.25">
      <c r="A457" s="37">
        <v>180</v>
      </c>
      <c r="B457" t="s">
        <v>1458</v>
      </c>
      <c r="D457" s="35">
        <v>3500000</v>
      </c>
      <c r="E457" t="s">
        <v>1185</v>
      </c>
      <c r="F457" t="s">
        <v>1568</v>
      </c>
      <c r="G457" s="16">
        <v>1</v>
      </c>
      <c r="J457" t="s">
        <v>1576</v>
      </c>
      <c r="K457" t="s">
        <v>1561</v>
      </c>
      <c r="L457" t="s">
        <v>1575</v>
      </c>
      <c r="M457" s="36"/>
    </row>
    <row r="458" spans="1:13" x14ac:dyDescent="0.25">
      <c r="A458" s="37">
        <v>181</v>
      </c>
      <c r="B458" t="s">
        <v>1459</v>
      </c>
      <c r="D458" s="35">
        <v>1000000</v>
      </c>
      <c r="E458" t="s">
        <v>1186</v>
      </c>
      <c r="F458" t="s">
        <v>944</v>
      </c>
      <c r="G458" s="16">
        <v>1</v>
      </c>
      <c r="J458" t="s">
        <v>1576</v>
      </c>
      <c r="K458" t="s">
        <v>1561</v>
      </c>
      <c r="L458" t="s">
        <v>1575</v>
      </c>
      <c r="M458" s="36"/>
    </row>
    <row r="459" spans="1:13" x14ac:dyDescent="0.25">
      <c r="A459" s="37">
        <v>182</v>
      </c>
      <c r="B459" t="s">
        <v>1460</v>
      </c>
      <c r="D459" s="35">
        <v>2500000</v>
      </c>
      <c r="E459" t="s">
        <v>1187</v>
      </c>
      <c r="F459" t="s">
        <v>1568</v>
      </c>
      <c r="G459" s="16">
        <v>1</v>
      </c>
      <c r="J459" t="s">
        <v>1576</v>
      </c>
      <c r="K459" t="s">
        <v>1561</v>
      </c>
      <c r="L459" t="s">
        <v>1575</v>
      </c>
      <c r="M459" s="36"/>
    </row>
    <row r="460" spans="1:13" x14ac:dyDescent="0.25">
      <c r="A460" s="37">
        <v>183</v>
      </c>
      <c r="B460" t="s">
        <v>1461</v>
      </c>
      <c r="D460" s="35">
        <v>10000000</v>
      </c>
      <c r="E460" t="s">
        <v>1188</v>
      </c>
      <c r="F460" t="s">
        <v>1568</v>
      </c>
      <c r="G460" s="16">
        <v>1</v>
      </c>
      <c r="J460" t="s">
        <v>1576</v>
      </c>
      <c r="K460" t="s">
        <v>1561</v>
      </c>
      <c r="L460" t="s">
        <v>1575</v>
      </c>
      <c r="M460" s="36"/>
    </row>
    <row r="461" spans="1:13" x14ac:dyDescent="0.25">
      <c r="A461" s="37">
        <v>184</v>
      </c>
      <c r="B461" t="s">
        <v>1462</v>
      </c>
      <c r="D461" s="35">
        <v>15000000</v>
      </c>
      <c r="E461" t="s">
        <v>1189</v>
      </c>
      <c r="F461" t="s">
        <v>1568</v>
      </c>
      <c r="G461" s="16">
        <v>1</v>
      </c>
      <c r="J461" t="s">
        <v>1576</v>
      </c>
      <c r="K461" t="s">
        <v>1561</v>
      </c>
      <c r="L461" t="s">
        <v>1575</v>
      </c>
      <c r="M461" s="36"/>
    </row>
    <row r="462" spans="1:13" x14ac:dyDescent="0.25">
      <c r="A462" s="37">
        <v>185</v>
      </c>
      <c r="B462" t="s">
        <v>1463</v>
      </c>
      <c r="D462" s="35">
        <v>5000000</v>
      </c>
      <c r="E462" t="s">
        <v>1190</v>
      </c>
      <c r="F462" t="s">
        <v>1569</v>
      </c>
      <c r="G462" s="16">
        <v>1</v>
      </c>
      <c r="J462" t="s">
        <v>1576</v>
      </c>
      <c r="K462" t="s">
        <v>1561</v>
      </c>
      <c r="L462" t="s">
        <v>1575</v>
      </c>
      <c r="M462" s="36"/>
    </row>
    <row r="463" spans="1:13" x14ac:dyDescent="0.25">
      <c r="A463" s="37">
        <v>186</v>
      </c>
      <c r="B463" t="s">
        <v>1464</v>
      </c>
      <c r="D463" s="35">
        <v>10000000</v>
      </c>
      <c r="E463" t="s">
        <v>1191</v>
      </c>
      <c r="F463" t="s">
        <v>1569</v>
      </c>
      <c r="G463" s="16">
        <v>1</v>
      </c>
      <c r="J463" t="s">
        <v>1576</v>
      </c>
      <c r="K463" t="s">
        <v>1561</v>
      </c>
      <c r="L463" t="s">
        <v>1575</v>
      </c>
      <c r="M463" s="36"/>
    </row>
    <row r="464" spans="1:13" x14ac:dyDescent="0.25">
      <c r="A464" s="37">
        <v>187</v>
      </c>
      <c r="B464" t="s">
        <v>1465</v>
      </c>
      <c r="D464" s="35">
        <v>15000000</v>
      </c>
      <c r="E464" t="s">
        <v>1192</v>
      </c>
      <c r="F464" t="s">
        <v>1569</v>
      </c>
      <c r="G464" s="16">
        <v>1</v>
      </c>
      <c r="J464" t="s">
        <v>1576</v>
      </c>
      <c r="K464" t="s">
        <v>1561</v>
      </c>
      <c r="L464" t="s">
        <v>1575</v>
      </c>
      <c r="M464" s="36"/>
    </row>
    <row r="465" spans="1:13" x14ac:dyDescent="0.25">
      <c r="A465" s="37">
        <v>188</v>
      </c>
      <c r="B465" t="s">
        <v>1466</v>
      </c>
      <c r="D465" s="35">
        <v>20000000</v>
      </c>
      <c r="E465" t="s">
        <v>1193</v>
      </c>
      <c r="F465" t="s">
        <v>1569</v>
      </c>
      <c r="G465" s="16">
        <v>1</v>
      </c>
      <c r="J465" t="s">
        <v>1576</v>
      </c>
      <c r="K465" t="s">
        <v>1561</v>
      </c>
      <c r="L465" t="s">
        <v>1575</v>
      </c>
      <c r="M465" s="36"/>
    </row>
    <row r="466" spans="1:13" x14ac:dyDescent="0.25">
      <c r="A466" s="37">
        <v>189</v>
      </c>
      <c r="B466" t="s">
        <v>1467</v>
      </c>
      <c r="D466" s="35">
        <v>20000000</v>
      </c>
      <c r="E466" t="s">
        <v>1194</v>
      </c>
      <c r="F466" t="s">
        <v>1569</v>
      </c>
      <c r="G466" s="16">
        <v>1</v>
      </c>
      <c r="J466" t="s">
        <v>1576</v>
      </c>
      <c r="K466" t="s">
        <v>1561</v>
      </c>
      <c r="L466" t="s">
        <v>1575</v>
      </c>
      <c r="M466" s="36"/>
    </row>
    <row r="467" spans="1:13" x14ac:dyDescent="0.25">
      <c r="A467" s="37">
        <v>190</v>
      </c>
      <c r="B467" t="s">
        <v>1468</v>
      </c>
      <c r="D467" s="35">
        <v>10000000</v>
      </c>
      <c r="E467" t="s">
        <v>1195</v>
      </c>
      <c r="F467" t="s">
        <v>1568</v>
      </c>
      <c r="G467" s="16">
        <v>1</v>
      </c>
      <c r="J467" t="s">
        <v>1576</v>
      </c>
      <c r="K467" t="s">
        <v>1561</v>
      </c>
      <c r="L467" t="s">
        <v>1575</v>
      </c>
      <c r="M467" s="36"/>
    </row>
    <row r="468" spans="1:13" x14ac:dyDescent="0.25">
      <c r="A468" s="37">
        <v>191</v>
      </c>
      <c r="B468" t="s">
        <v>1469</v>
      </c>
      <c r="D468" s="35">
        <v>2400000</v>
      </c>
      <c r="E468" t="s">
        <v>1196</v>
      </c>
      <c r="F468" t="s">
        <v>944</v>
      </c>
      <c r="G468" s="16">
        <v>1</v>
      </c>
      <c r="J468" t="s">
        <v>1576</v>
      </c>
      <c r="K468" t="s">
        <v>1561</v>
      </c>
      <c r="L468" t="s">
        <v>1575</v>
      </c>
      <c r="M468" s="36"/>
    </row>
    <row r="469" spans="1:13" x14ac:dyDescent="0.25">
      <c r="A469" s="37">
        <v>253</v>
      </c>
      <c r="B469" t="s">
        <v>1527</v>
      </c>
      <c r="D469" s="35">
        <v>100000000</v>
      </c>
      <c r="E469" t="s">
        <v>1258</v>
      </c>
      <c r="F469" t="s">
        <v>1569</v>
      </c>
      <c r="G469" s="16">
        <v>1</v>
      </c>
      <c r="J469" t="s">
        <v>1576</v>
      </c>
      <c r="K469" t="s">
        <v>1564</v>
      </c>
      <c r="L469" t="s">
        <v>1575</v>
      </c>
      <c r="M469" s="36"/>
    </row>
    <row r="470" spans="1:13" x14ac:dyDescent="0.25">
      <c r="A470" s="37">
        <v>254</v>
      </c>
      <c r="B470" t="s">
        <v>1528</v>
      </c>
      <c r="D470" s="35">
        <v>170000000</v>
      </c>
      <c r="E470" t="s">
        <v>1259</v>
      </c>
      <c r="F470" t="s">
        <v>1569</v>
      </c>
      <c r="G470" s="16">
        <v>1</v>
      </c>
      <c r="J470" t="s">
        <v>1576</v>
      </c>
      <c r="K470" t="s">
        <v>1564</v>
      </c>
      <c r="L470" t="s">
        <v>1575</v>
      </c>
      <c r="M470" s="36"/>
    </row>
    <row r="471" spans="1:13" x14ac:dyDescent="0.25">
      <c r="A471" s="37">
        <v>6</v>
      </c>
      <c r="B471" t="s">
        <v>1284</v>
      </c>
      <c r="D471" s="35">
        <v>100000</v>
      </c>
      <c r="E471" t="s">
        <v>1011</v>
      </c>
      <c r="F471" t="s">
        <v>944</v>
      </c>
      <c r="G471" s="16">
        <v>1</v>
      </c>
      <c r="J471" t="s">
        <v>1576</v>
      </c>
      <c r="K471" t="s">
        <v>1550</v>
      </c>
      <c r="L471" t="s">
        <v>1575</v>
      </c>
      <c r="M471" s="36"/>
    </row>
    <row r="472" spans="1:13" x14ac:dyDescent="0.25">
      <c r="A472" s="37">
        <v>7</v>
      </c>
      <c r="B472" t="s">
        <v>1285</v>
      </c>
      <c r="D472" s="35">
        <v>150000</v>
      </c>
      <c r="E472" t="s">
        <v>1012</v>
      </c>
      <c r="F472" t="s">
        <v>944</v>
      </c>
      <c r="G472" s="16">
        <v>1</v>
      </c>
      <c r="J472" t="s">
        <v>1576</v>
      </c>
      <c r="K472" t="s">
        <v>1550</v>
      </c>
      <c r="L472" t="s">
        <v>1575</v>
      </c>
      <c r="M472" s="36"/>
    </row>
    <row r="473" spans="1:13" x14ac:dyDescent="0.25">
      <c r="A473" s="37">
        <v>8</v>
      </c>
      <c r="B473" t="s">
        <v>1286</v>
      </c>
      <c r="D473" s="35">
        <v>300000</v>
      </c>
      <c r="E473" t="s">
        <v>1013</v>
      </c>
      <c r="F473" t="s">
        <v>944</v>
      </c>
      <c r="G473" s="16">
        <v>1</v>
      </c>
      <c r="J473" t="s">
        <v>1576</v>
      </c>
      <c r="K473" t="s">
        <v>1550</v>
      </c>
      <c r="L473" t="s">
        <v>1575</v>
      </c>
      <c r="M473" s="36"/>
    </row>
    <row r="474" spans="1:13" x14ac:dyDescent="0.25">
      <c r="A474" s="37">
        <v>9</v>
      </c>
      <c r="B474" t="s">
        <v>1287</v>
      </c>
      <c r="D474" s="35">
        <v>400000</v>
      </c>
      <c r="E474" t="s">
        <v>1014</v>
      </c>
      <c r="F474" t="s">
        <v>944</v>
      </c>
      <c r="G474" s="16">
        <v>1</v>
      </c>
      <c r="J474" t="s">
        <v>1576</v>
      </c>
      <c r="K474" t="s">
        <v>1550</v>
      </c>
      <c r="L474" t="s">
        <v>1575</v>
      </c>
      <c r="M474" s="36"/>
    </row>
    <row r="475" spans="1:13" x14ac:dyDescent="0.25">
      <c r="A475" s="37">
        <v>10</v>
      </c>
      <c r="B475" t="s">
        <v>1288</v>
      </c>
      <c r="D475" s="35">
        <v>1000000</v>
      </c>
      <c r="E475" t="s">
        <v>1015</v>
      </c>
      <c r="F475" t="s">
        <v>1569</v>
      </c>
      <c r="G475" s="16">
        <v>1</v>
      </c>
      <c r="J475" t="s">
        <v>1576</v>
      </c>
      <c r="K475" t="s">
        <v>1550</v>
      </c>
      <c r="L475" t="s">
        <v>1575</v>
      </c>
      <c r="M475" s="36"/>
    </row>
    <row r="476" spans="1:13" x14ac:dyDescent="0.25">
      <c r="A476" s="37">
        <v>11</v>
      </c>
      <c r="B476" t="s">
        <v>1289</v>
      </c>
      <c r="D476" s="35">
        <v>2000000</v>
      </c>
      <c r="E476" t="s">
        <v>1016</v>
      </c>
      <c r="F476" t="s">
        <v>1569</v>
      </c>
      <c r="G476" s="16">
        <v>1</v>
      </c>
      <c r="J476" t="s">
        <v>1576</v>
      </c>
      <c r="K476" t="s">
        <v>1550</v>
      </c>
      <c r="L476" t="s">
        <v>1575</v>
      </c>
      <c r="M476" s="36"/>
    </row>
    <row r="477" spans="1:13" x14ac:dyDescent="0.25">
      <c r="A477" s="37">
        <v>12</v>
      </c>
      <c r="B477" t="s">
        <v>1290</v>
      </c>
      <c r="D477" s="35">
        <v>3000000</v>
      </c>
      <c r="E477" t="s">
        <v>1017</v>
      </c>
      <c r="F477" t="s">
        <v>1569</v>
      </c>
      <c r="G477" s="16">
        <v>1</v>
      </c>
      <c r="J477" t="s">
        <v>1576</v>
      </c>
      <c r="K477" t="s">
        <v>1550</v>
      </c>
      <c r="L477" t="s">
        <v>1575</v>
      </c>
      <c r="M477" s="36"/>
    </row>
    <row r="478" spans="1:13" x14ac:dyDescent="0.25">
      <c r="A478" s="37">
        <v>13</v>
      </c>
      <c r="B478" t="s">
        <v>1291</v>
      </c>
      <c r="D478" s="35">
        <v>3000000</v>
      </c>
      <c r="E478" t="s">
        <v>1018</v>
      </c>
      <c r="F478" t="s">
        <v>1569</v>
      </c>
      <c r="G478" s="16">
        <v>1</v>
      </c>
      <c r="J478" t="s">
        <v>1576</v>
      </c>
      <c r="K478" t="s">
        <v>1550</v>
      </c>
      <c r="L478" t="s">
        <v>1575</v>
      </c>
      <c r="M478" s="36"/>
    </row>
    <row r="479" spans="1:13" x14ac:dyDescent="0.25">
      <c r="A479" s="37">
        <v>14</v>
      </c>
      <c r="B479" t="s">
        <v>1292</v>
      </c>
      <c r="D479" s="35">
        <v>4000000</v>
      </c>
      <c r="E479" t="s">
        <v>1019</v>
      </c>
      <c r="F479" t="s">
        <v>1569</v>
      </c>
      <c r="G479" s="16">
        <v>1</v>
      </c>
      <c r="J479" t="s">
        <v>1576</v>
      </c>
      <c r="K479" t="s">
        <v>1550</v>
      </c>
      <c r="L479" t="s">
        <v>1575</v>
      </c>
      <c r="M479" s="36"/>
    </row>
    <row r="480" spans="1:13" x14ac:dyDescent="0.25">
      <c r="A480" s="37">
        <v>15</v>
      </c>
      <c r="B480" t="s">
        <v>1293</v>
      </c>
      <c r="D480" s="35">
        <v>5000000</v>
      </c>
      <c r="E480" t="s">
        <v>1020</v>
      </c>
      <c r="F480" t="s">
        <v>1569</v>
      </c>
      <c r="G480" s="16">
        <v>1</v>
      </c>
      <c r="J480" t="s">
        <v>1576</v>
      </c>
      <c r="K480" t="s">
        <v>1550</v>
      </c>
      <c r="L480" t="s">
        <v>1575</v>
      </c>
      <c r="M480" s="36"/>
    </row>
    <row r="481" spans="1:13" x14ac:dyDescent="0.25">
      <c r="A481" s="37">
        <v>16</v>
      </c>
      <c r="B481" t="s">
        <v>1294</v>
      </c>
      <c r="D481" s="35">
        <v>2000000</v>
      </c>
      <c r="E481" t="s">
        <v>1021</v>
      </c>
      <c r="F481" t="s">
        <v>944</v>
      </c>
      <c r="G481" s="16">
        <v>1</v>
      </c>
      <c r="J481" t="s">
        <v>1576</v>
      </c>
      <c r="K481" t="s">
        <v>1550</v>
      </c>
      <c r="L481" t="s">
        <v>1575</v>
      </c>
      <c r="M481" s="36"/>
    </row>
    <row r="482" spans="1:13" x14ac:dyDescent="0.25">
      <c r="A482" s="37">
        <v>17</v>
      </c>
      <c r="B482" t="s">
        <v>1295</v>
      </c>
      <c r="D482" s="35">
        <v>4000000</v>
      </c>
      <c r="E482" t="s">
        <v>1022</v>
      </c>
      <c r="F482" t="s">
        <v>944</v>
      </c>
      <c r="G482" s="16">
        <v>1</v>
      </c>
      <c r="J482" t="s">
        <v>1576</v>
      </c>
      <c r="K482" t="s">
        <v>1550</v>
      </c>
      <c r="L482" t="s">
        <v>1575</v>
      </c>
      <c r="M482" s="36"/>
    </row>
    <row r="483" spans="1:13" x14ac:dyDescent="0.25">
      <c r="A483" s="37">
        <v>18</v>
      </c>
      <c r="B483" t="s">
        <v>1296</v>
      </c>
      <c r="D483" s="35">
        <v>6000000</v>
      </c>
      <c r="E483" t="s">
        <v>1023</v>
      </c>
      <c r="F483" t="s">
        <v>944</v>
      </c>
      <c r="G483" s="16">
        <v>1</v>
      </c>
      <c r="J483" t="s">
        <v>1576</v>
      </c>
      <c r="K483" t="s">
        <v>1550</v>
      </c>
      <c r="L483" t="s">
        <v>1575</v>
      </c>
      <c r="M483" s="36"/>
    </row>
    <row r="484" spans="1:13" x14ac:dyDescent="0.25">
      <c r="A484" s="37">
        <v>19</v>
      </c>
      <c r="B484" t="s">
        <v>1297</v>
      </c>
      <c r="D484" s="35">
        <v>1000000</v>
      </c>
      <c r="E484" t="s">
        <v>1024</v>
      </c>
      <c r="F484" t="s">
        <v>944</v>
      </c>
      <c r="G484" s="16">
        <v>1</v>
      </c>
      <c r="J484" t="s">
        <v>1576</v>
      </c>
      <c r="K484" t="s">
        <v>1550</v>
      </c>
      <c r="L484" t="s">
        <v>1575</v>
      </c>
      <c r="M484" s="36"/>
    </row>
    <row r="485" spans="1:13" x14ac:dyDescent="0.25">
      <c r="A485" s="37">
        <v>47</v>
      </c>
      <c r="B485" t="s">
        <v>1325</v>
      </c>
      <c r="D485" s="35">
        <v>500000</v>
      </c>
      <c r="E485" t="s">
        <v>1052</v>
      </c>
      <c r="F485" t="s">
        <v>1568</v>
      </c>
      <c r="G485" s="16">
        <v>1</v>
      </c>
      <c r="J485" t="s">
        <v>1576</v>
      </c>
      <c r="K485" t="s">
        <v>1553</v>
      </c>
      <c r="L485" t="s">
        <v>1575</v>
      </c>
      <c r="M485" s="36"/>
    </row>
    <row r="486" spans="1:13" x14ac:dyDescent="0.25">
      <c r="A486" s="37">
        <v>48</v>
      </c>
      <c r="B486" t="s">
        <v>1326</v>
      </c>
      <c r="D486" s="35">
        <v>2000000</v>
      </c>
      <c r="E486" t="s">
        <v>1053</v>
      </c>
      <c r="F486" t="s">
        <v>1568</v>
      </c>
      <c r="G486" s="16">
        <v>1</v>
      </c>
      <c r="J486" t="s">
        <v>1576</v>
      </c>
      <c r="K486" t="s">
        <v>1553</v>
      </c>
      <c r="L486" t="s">
        <v>1575</v>
      </c>
      <c r="M486" s="36"/>
    </row>
    <row r="487" spans="1:13" x14ac:dyDescent="0.25">
      <c r="A487" s="37">
        <v>49</v>
      </c>
      <c r="B487" t="s">
        <v>1327</v>
      </c>
      <c r="D487" s="35">
        <v>600000</v>
      </c>
      <c r="E487" t="s">
        <v>1054</v>
      </c>
      <c r="F487" t="s">
        <v>1568</v>
      </c>
      <c r="G487" s="16">
        <v>1</v>
      </c>
      <c r="J487" t="s">
        <v>1576</v>
      </c>
      <c r="K487" t="s">
        <v>1553</v>
      </c>
      <c r="L487" t="s">
        <v>1575</v>
      </c>
      <c r="M487" s="36"/>
    </row>
    <row r="488" spans="1:13" x14ac:dyDescent="0.25">
      <c r="A488" s="37">
        <v>50</v>
      </c>
      <c r="B488" t="s">
        <v>1328</v>
      </c>
      <c r="D488" s="35">
        <v>800000</v>
      </c>
      <c r="E488" t="s">
        <v>1055</v>
      </c>
      <c r="F488" t="s">
        <v>1568</v>
      </c>
      <c r="G488" s="16">
        <v>1</v>
      </c>
      <c r="J488" t="s">
        <v>1576</v>
      </c>
      <c r="K488" t="s">
        <v>1553</v>
      </c>
      <c r="L488" t="s">
        <v>1575</v>
      </c>
      <c r="M488" s="36"/>
    </row>
    <row r="489" spans="1:13" x14ac:dyDescent="0.25">
      <c r="A489" s="37">
        <v>51</v>
      </c>
      <c r="B489" t="s">
        <v>1329</v>
      </c>
      <c r="D489" s="35">
        <v>1500000</v>
      </c>
      <c r="E489" t="s">
        <v>1056</v>
      </c>
      <c r="F489" t="s">
        <v>1568</v>
      </c>
      <c r="G489" s="16">
        <v>1</v>
      </c>
      <c r="J489" t="s">
        <v>1576</v>
      </c>
      <c r="K489" t="s">
        <v>1553</v>
      </c>
      <c r="L489" t="s">
        <v>1575</v>
      </c>
      <c r="M489" s="36"/>
    </row>
    <row r="490" spans="1:13" x14ac:dyDescent="0.25">
      <c r="A490" s="37">
        <v>52</v>
      </c>
      <c r="B490" t="s">
        <v>1330</v>
      </c>
      <c r="D490" s="35">
        <v>1500000</v>
      </c>
      <c r="E490" t="s">
        <v>1057</v>
      </c>
      <c r="F490" t="s">
        <v>1568</v>
      </c>
      <c r="G490" s="16">
        <v>1</v>
      </c>
      <c r="J490" t="s">
        <v>1576</v>
      </c>
      <c r="K490" t="s">
        <v>1553</v>
      </c>
      <c r="L490" t="s">
        <v>1575</v>
      </c>
      <c r="M490" s="36"/>
    </row>
    <row r="491" spans="1:13" x14ac:dyDescent="0.25">
      <c r="A491" s="37">
        <v>53</v>
      </c>
      <c r="B491" t="s">
        <v>1331</v>
      </c>
      <c r="D491" s="35">
        <v>2000000</v>
      </c>
      <c r="E491" t="s">
        <v>1058</v>
      </c>
      <c r="F491" t="s">
        <v>1568</v>
      </c>
      <c r="G491" s="16">
        <v>1</v>
      </c>
      <c r="J491" t="s">
        <v>1576</v>
      </c>
      <c r="K491" t="s">
        <v>1553</v>
      </c>
      <c r="L491" t="s">
        <v>1575</v>
      </c>
      <c r="M491" s="36"/>
    </row>
    <row r="492" spans="1:13" x14ac:dyDescent="0.25">
      <c r="A492" s="37">
        <v>54</v>
      </c>
      <c r="B492" t="s">
        <v>1332</v>
      </c>
      <c r="D492" s="35">
        <v>3000000</v>
      </c>
      <c r="E492" t="s">
        <v>1059</v>
      </c>
      <c r="F492" t="s">
        <v>1568</v>
      </c>
      <c r="G492" s="16">
        <v>1</v>
      </c>
      <c r="J492" t="s">
        <v>1576</v>
      </c>
      <c r="K492" t="s">
        <v>1553</v>
      </c>
      <c r="L492" t="s">
        <v>1575</v>
      </c>
      <c r="M492" s="36"/>
    </row>
    <row r="493" spans="1:13" x14ac:dyDescent="0.25">
      <c r="A493" s="37">
        <v>55</v>
      </c>
      <c r="B493" t="s">
        <v>1333</v>
      </c>
      <c r="D493" s="35">
        <v>5000000</v>
      </c>
      <c r="E493" t="s">
        <v>1060</v>
      </c>
      <c r="F493" t="s">
        <v>1568</v>
      </c>
      <c r="G493" s="16">
        <v>1</v>
      </c>
      <c r="J493" t="s">
        <v>1576</v>
      </c>
      <c r="K493" t="s">
        <v>1553</v>
      </c>
      <c r="L493" t="s">
        <v>1575</v>
      </c>
      <c r="M493" s="36"/>
    </row>
    <row r="494" spans="1:13" x14ac:dyDescent="0.25">
      <c r="A494" s="37">
        <v>56</v>
      </c>
      <c r="B494" t="s">
        <v>1334</v>
      </c>
      <c r="D494" s="35">
        <v>2000000</v>
      </c>
      <c r="E494" t="s">
        <v>1061</v>
      </c>
      <c r="F494" t="s">
        <v>1568</v>
      </c>
      <c r="G494" s="16">
        <v>1</v>
      </c>
      <c r="J494" t="s">
        <v>1576</v>
      </c>
      <c r="K494" t="s">
        <v>1553</v>
      </c>
      <c r="L494" t="s">
        <v>1575</v>
      </c>
      <c r="M494" s="36"/>
    </row>
    <row r="495" spans="1:13" x14ac:dyDescent="0.25">
      <c r="A495" s="37">
        <v>57</v>
      </c>
      <c r="B495" t="s">
        <v>1335</v>
      </c>
      <c r="D495" s="35">
        <v>1500000</v>
      </c>
      <c r="E495" t="s">
        <v>1062</v>
      </c>
      <c r="F495" t="s">
        <v>1568</v>
      </c>
      <c r="G495" s="16">
        <v>1</v>
      </c>
      <c r="J495" t="s">
        <v>1576</v>
      </c>
      <c r="K495" t="s">
        <v>1553</v>
      </c>
      <c r="L495" t="s">
        <v>1575</v>
      </c>
      <c r="M495" s="36"/>
    </row>
    <row r="496" spans="1:13" x14ac:dyDescent="0.25">
      <c r="A496" s="37">
        <v>58</v>
      </c>
      <c r="B496" t="s">
        <v>1336</v>
      </c>
      <c r="D496" s="35">
        <v>4000000</v>
      </c>
      <c r="E496" t="s">
        <v>1063</v>
      </c>
      <c r="F496" t="s">
        <v>1568</v>
      </c>
      <c r="G496" s="16">
        <v>1</v>
      </c>
      <c r="J496" t="s">
        <v>1576</v>
      </c>
      <c r="K496" t="s">
        <v>1553</v>
      </c>
      <c r="L496" t="s">
        <v>1575</v>
      </c>
      <c r="M496" s="36"/>
    </row>
    <row r="497" spans="1:13" x14ac:dyDescent="0.25">
      <c r="A497" s="37">
        <v>59</v>
      </c>
      <c r="B497" t="s">
        <v>1337</v>
      </c>
      <c r="D497" s="35">
        <v>4000000</v>
      </c>
      <c r="E497" t="s">
        <v>1064</v>
      </c>
      <c r="F497" t="s">
        <v>1568</v>
      </c>
      <c r="G497" s="16">
        <v>1</v>
      </c>
      <c r="J497" t="s">
        <v>1576</v>
      </c>
      <c r="K497" t="s">
        <v>1553</v>
      </c>
      <c r="L497" t="s">
        <v>1575</v>
      </c>
      <c r="M497" s="36"/>
    </row>
    <row r="498" spans="1:13" x14ac:dyDescent="0.25">
      <c r="A498" s="37">
        <v>192</v>
      </c>
      <c r="B498" t="s">
        <v>1470</v>
      </c>
      <c r="D498" s="35">
        <v>7000000</v>
      </c>
      <c r="E498" t="s">
        <v>1197</v>
      </c>
      <c r="F498" t="s">
        <v>944</v>
      </c>
      <c r="G498" s="16">
        <v>1</v>
      </c>
      <c r="J498" t="s">
        <v>1576</v>
      </c>
      <c r="K498" t="s">
        <v>1562</v>
      </c>
      <c r="L498" t="s">
        <v>1575</v>
      </c>
      <c r="M498" s="36"/>
    </row>
    <row r="499" spans="1:13" x14ac:dyDescent="0.25">
      <c r="A499" s="37">
        <v>193</v>
      </c>
      <c r="B499" t="s">
        <v>1471</v>
      </c>
      <c r="D499" s="35">
        <v>5000000</v>
      </c>
      <c r="E499" t="s">
        <v>1198</v>
      </c>
      <c r="F499" t="s">
        <v>944</v>
      </c>
      <c r="G499" s="16">
        <v>1</v>
      </c>
      <c r="J499" t="s">
        <v>1576</v>
      </c>
      <c r="K499" t="s">
        <v>1562</v>
      </c>
      <c r="L499" t="s">
        <v>1575</v>
      </c>
      <c r="M499" s="36"/>
    </row>
    <row r="500" spans="1:13" x14ac:dyDescent="0.25">
      <c r="A500" s="37">
        <v>194</v>
      </c>
      <c r="B500" t="s">
        <v>1472</v>
      </c>
      <c r="D500" s="35">
        <v>3000000</v>
      </c>
      <c r="E500" t="s">
        <v>1199</v>
      </c>
      <c r="F500" t="s">
        <v>944</v>
      </c>
      <c r="G500" s="16">
        <v>1</v>
      </c>
      <c r="J500" t="s">
        <v>1576</v>
      </c>
      <c r="K500" t="s">
        <v>1562</v>
      </c>
      <c r="L500" t="s">
        <v>1575</v>
      </c>
      <c r="M500" s="36"/>
    </row>
    <row r="501" spans="1:13" x14ac:dyDescent="0.25">
      <c r="A501" s="37">
        <v>195</v>
      </c>
      <c r="B501" t="s">
        <v>1473</v>
      </c>
      <c r="D501" s="35">
        <v>1000000</v>
      </c>
      <c r="E501" t="s">
        <v>1200</v>
      </c>
      <c r="F501" t="s">
        <v>944</v>
      </c>
      <c r="G501" s="16">
        <v>1</v>
      </c>
      <c r="J501" t="s">
        <v>1576</v>
      </c>
      <c r="K501" t="s">
        <v>1562</v>
      </c>
      <c r="L501" t="s">
        <v>1575</v>
      </c>
      <c r="M501" s="36"/>
    </row>
    <row r="502" spans="1:13" x14ac:dyDescent="0.25">
      <c r="A502" s="37">
        <v>196</v>
      </c>
      <c r="B502" t="s">
        <v>1474</v>
      </c>
      <c r="D502" s="35">
        <v>1000000</v>
      </c>
      <c r="E502" t="s">
        <v>1201</v>
      </c>
      <c r="F502" t="s">
        <v>944</v>
      </c>
      <c r="G502" s="16">
        <v>1</v>
      </c>
      <c r="J502" t="s">
        <v>1576</v>
      </c>
      <c r="K502" t="s">
        <v>1562</v>
      </c>
      <c r="L502" t="s">
        <v>1575</v>
      </c>
      <c r="M502" s="36"/>
    </row>
    <row r="503" spans="1:13" x14ac:dyDescent="0.25">
      <c r="A503" s="37">
        <v>197</v>
      </c>
      <c r="B503" t="s">
        <v>1475</v>
      </c>
      <c r="D503" s="35">
        <v>600000</v>
      </c>
      <c r="E503" t="s">
        <v>1202</v>
      </c>
      <c r="F503" t="s">
        <v>944</v>
      </c>
      <c r="G503" s="16">
        <v>1</v>
      </c>
      <c r="J503" t="s">
        <v>1576</v>
      </c>
      <c r="K503" t="s">
        <v>1562</v>
      </c>
      <c r="L503" t="s">
        <v>1575</v>
      </c>
      <c r="M503" s="36"/>
    </row>
    <row r="504" spans="1:13" x14ac:dyDescent="0.25">
      <c r="A504" s="37">
        <v>20</v>
      </c>
      <c r="B504" t="s">
        <v>1298</v>
      </c>
      <c r="D504" s="35">
        <v>499000</v>
      </c>
      <c r="E504" t="s">
        <v>1025</v>
      </c>
      <c r="F504" t="s">
        <v>1569</v>
      </c>
      <c r="G504" s="16">
        <v>1</v>
      </c>
      <c r="J504" t="s">
        <v>1576</v>
      </c>
      <c r="K504" t="s">
        <v>1551</v>
      </c>
      <c r="L504" t="s">
        <v>1575</v>
      </c>
      <c r="M504" s="36"/>
    </row>
    <row r="505" spans="1:13" x14ac:dyDescent="0.25">
      <c r="A505" s="37">
        <v>21</v>
      </c>
      <c r="B505" t="s">
        <v>1299</v>
      </c>
      <c r="D505" s="35">
        <v>999000</v>
      </c>
      <c r="E505" t="s">
        <v>1026</v>
      </c>
      <c r="F505" t="s">
        <v>1569</v>
      </c>
      <c r="G505" s="16">
        <v>1</v>
      </c>
      <c r="J505" t="s">
        <v>1576</v>
      </c>
      <c r="K505" t="s">
        <v>1551</v>
      </c>
      <c r="L505" t="s">
        <v>1575</v>
      </c>
      <c r="M505" s="36"/>
    </row>
    <row r="506" spans="1:13" x14ac:dyDescent="0.25">
      <c r="A506" s="37">
        <v>22</v>
      </c>
      <c r="B506" t="s">
        <v>1300</v>
      </c>
      <c r="D506" s="35">
        <v>1999000</v>
      </c>
      <c r="E506" t="s">
        <v>1027</v>
      </c>
      <c r="F506" t="s">
        <v>1569</v>
      </c>
      <c r="G506" s="16">
        <v>1</v>
      </c>
      <c r="J506" t="s">
        <v>1576</v>
      </c>
      <c r="K506" t="s">
        <v>1551</v>
      </c>
      <c r="L506" t="s">
        <v>1575</v>
      </c>
      <c r="M506" s="36"/>
    </row>
    <row r="507" spans="1:13" x14ac:dyDescent="0.25">
      <c r="A507" s="37">
        <v>23</v>
      </c>
      <c r="B507" t="s">
        <v>1301</v>
      </c>
      <c r="D507" s="35">
        <v>2999000</v>
      </c>
      <c r="E507" t="s">
        <v>1028</v>
      </c>
      <c r="F507" t="s">
        <v>1569</v>
      </c>
      <c r="G507" s="16">
        <v>1</v>
      </c>
      <c r="J507" t="s">
        <v>1576</v>
      </c>
      <c r="K507" t="s">
        <v>1551</v>
      </c>
      <c r="L507" t="s">
        <v>1575</v>
      </c>
      <c r="M507" s="36"/>
    </row>
    <row r="508" spans="1:13" x14ac:dyDescent="0.25">
      <c r="A508" s="37">
        <v>24</v>
      </c>
      <c r="B508" t="s">
        <v>1302</v>
      </c>
      <c r="D508" s="35">
        <v>3999000</v>
      </c>
      <c r="E508" t="s">
        <v>1029</v>
      </c>
      <c r="F508" t="s">
        <v>1569</v>
      </c>
      <c r="G508" s="16">
        <v>1</v>
      </c>
      <c r="J508" t="s">
        <v>1576</v>
      </c>
      <c r="K508" t="s">
        <v>1551</v>
      </c>
      <c r="L508" t="s">
        <v>1575</v>
      </c>
      <c r="M508" s="36"/>
    </row>
    <row r="509" spans="1:13" x14ac:dyDescent="0.25">
      <c r="A509" s="37">
        <v>25</v>
      </c>
      <c r="B509" t="s">
        <v>1303</v>
      </c>
      <c r="D509" s="35">
        <v>29999000</v>
      </c>
      <c r="E509" t="s">
        <v>1030</v>
      </c>
      <c r="F509" t="s">
        <v>1569</v>
      </c>
      <c r="G509" s="16">
        <v>1</v>
      </c>
      <c r="J509" t="s">
        <v>1576</v>
      </c>
      <c r="K509" t="s">
        <v>1551</v>
      </c>
      <c r="L509" t="s">
        <v>1575</v>
      </c>
      <c r="M509" s="36"/>
    </row>
    <row r="510" spans="1:13" x14ac:dyDescent="0.25">
      <c r="A510" s="37">
        <v>60</v>
      </c>
      <c r="B510" t="s">
        <v>1338</v>
      </c>
      <c r="D510" s="35">
        <v>700000</v>
      </c>
      <c r="E510" t="s">
        <v>1065</v>
      </c>
      <c r="F510" t="s">
        <v>1568</v>
      </c>
      <c r="G510" s="16">
        <v>1</v>
      </c>
      <c r="J510" t="s">
        <v>1576</v>
      </c>
      <c r="K510" t="s">
        <v>1554</v>
      </c>
      <c r="L510" t="s">
        <v>1575</v>
      </c>
      <c r="M510" s="36"/>
    </row>
    <row r="511" spans="1:13" x14ac:dyDescent="0.25">
      <c r="A511" s="37">
        <v>61</v>
      </c>
      <c r="B511" t="s">
        <v>1339</v>
      </c>
      <c r="D511" s="35">
        <v>100000</v>
      </c>
      <c r="E511" t="s">
        <v>1066</v>
      </c>
      <c r="F511" t="s">
        <v>1568</v>
      </c>
      <c r="G511" s="16">
        <v>1</v>
      </c>
      <c r="J511" t="s">
        <v>1576</v>
      </c>
      <c r="K511" t="s">
        <v>1554</v>
      </c>
      <c r="L511" t="s">
        <v>1575</v>
      </c>
      <c r="M511" s="36"/>
    </row>
    <row r="512" spans="1:13" x14ac:dyDescent="0.25">
      <c r="A512" s="37">
        <v>62</v>
      </c>
      <c r="B512" t="s">
        <v>1340</v>
      </c>
      <c r="D512" s="35">
        <v>200000</v>
      </c>
      <c r="E512" t="s">
        <v>1067</v>
      </c>
      <c r="F512" t="s">
        <v>1568</v>
      </c>
      <c r="G512" s="16">
        <v>1</v>
      </c>
      <c r="J512" t="s">
        <v>1576</v>
      </c>
      <c r="K512" t="s">
        <v>1554</v>
      </c>
      <c r="L512" t="s">
        <v>1575</v>
      </c>
      <c r="M512" s="36"/>
    </row>
    <row r="513" spans="1:13" x14ac:dyDescent="0.25">
      <c r="A513" s="37">
        <v>63</v>
      </c>
      <c r="B513" t="s">
        <v>1341</v>
      </c>
      <c r="D513" s="35">
        <v>250000</v>
      </c>
      <c r="E513" t="s">
        <v>1068</v>
      </c>
      <c r="F513" t="s">
        <v>1568</v>
      </c>
      <c r="G513" s="16">
        <v>1</v>
      </c>
      <c r="J513" t="s">
        <v>1576</v>
      </c>
      <c r="K513" t="s">
        <v>1554</v>
      </c>
      <c r="L513" t="s">
        <v>1575</v>
      </c>
      <c r="M513" s="36"/>
    </row>
    <row r="514" spans="1:13" x14ac:dyDescent="0.25">
      <c r="A514" s="37">
        <v>64</v>
      </c>
      <c r="B514" t="s">
        <v>1342</v>
      </c>
      <c r="D514" s="35">
        <v>300000</v>
      </c>
      <c r="E514" t="s">
        <v>1069</v>
      </c>
      <c r="F514" t="s">
        <v>1568</v>
      </c>
      <c r="G514" s="16">
        <v>1</v>
      </c>
      <c r="J514" t="s">
        <v>1576</v>
      </c>
      <c r="K514" t="s">
        <v>1554</v>
      </c>
      <c r="L514" t="s">
        <v>1575</v>
      </c>
      <c r="M514" s="36"/>
    </row>
    <row r="515" spans="1:13" x14ac:dyDescent="0.25">
      <c r="A515" s="37">
        <v>65</v>
      </c>
      <c r="B515" t="s">
        <v>1343</v>
      </c>
      <c r="D515" s="35">
        <v>700000</v>
      </c>
      <c r="E515" t="s">
        <v>1070</v>
      </c>
      <c r="F515" t="s">
        <v>1568</v>
      </c>
      <c r="G515" s="16">
        <v>1</v>
      </c>
      <c r="J515" t="s">
        <v>1576</v>
      </c>
      <c r="K515" t="s">
        <v>1554</v>
      </c>
      <c r="L515" t="s">
        <v>1575</v>
      </c>
      <c r="M515" s="36"/>
    </row>
    <row r="516" spans="1:13" x14ac:dyDescent="0.25">
      <c r="A516" s="37">
        <v>66</v>
      </c>
      <c r="B516" t="s">
        <v>1344</v>
      </c>
      <c r="D516" s="35">
        <v>5000000</v>
      </c>
      <c r="E516" t="s">
        <v>1071</v>
      </c>
      <c r="F516" t="s">
        <v>1568</v>
      </c>
      <c r="G516" s="16">
        <v>1</v>
      </c>
      <c r="J516" t="s">
        <v>1576</v>
      </c>
      <c r="K516" t="s">
        <v>1554</v>
      </c>
      <c r="L516" t="s">
        <v>1575</v>
      </c>
      <c r="M516" s="36"/>
    </row>
    <row r="517" spans="1:13" x14ac:dyDescent="0.25">
      <c r="A517" s="37">
        <v>67</v>
      </c>
      <c r="B517" t="s">
        <v>1345</v>
      </c>
      <c r="D517" s="35">
        <v>1000000</v>
      </c>
      <c r="E517" t="s">
        <v>1072</v>
      </c>
      <c r="F517" t="s">
        <v>1568</v>
      </c>
      <c r="G517" s="16">
        <v>1</v>
      </c>
      <c r="J517" t="s">
        <v>1576</v>
      </c>
      <c r="K517" t="s">
        <v>1554</v>
      </c>
      <c r="L517" t="s">
        <v>1575</v>
      </c>
      <c r="M517" s="36"/>
    </row>
    <row r="518" spans="1:13" x14ac:dyDescent="0.25">
      <c r="A518" s="37">
        <v>68</v>
      </c>
      <c r="B518" t="s">
        <v>1346</v>
      </c>
      <c r="D518" s="35">
        <v>700000</v>
      </c>
      <c r="E518" t="s">
        <v>1073</v>
      </c>
      <c r="F518" t="s">
        <v>1568</v>
      </c>
      <c r="G518" s="16">
        <v>1</v>
      </c>
      <c r="J518" t="s">
        <v>1576</v>
      </c>
      <c r="K518" t="s">
        <v>1554</v>
      </c>
      <c r="L518" t="s">
        <v>1575</v>
      </c>
      <c r="M518" s="36"/>
    </row>
    <row r="519" spans="1:13" x14ac:dyDescent="0.25">
      <c r="A519" s="37">
        <v>38</v>
      </c>
      <c r="B519" t="s">
        <v>1316</v>
      </c>
      <c r="D519" s="35">
        <v>700000</v>
      </c>
      <c r="E519" t="s">
        <v>1043</v>
      </c>
      <c r="F519" t="s">
        <v>1568</v>
      </c>
      <c r="G519" s="16">
        <v>1</v>
      </c>
      <c r="J519" t="s">
        <v>1576</v>
      </c>
      <c r="K519" t="s">
        <v>1552</v>
      </c>
      <c r="L519" t="s">
        <v>1575</v>
      </c>
      <c r="M519" s="36"/>
    </row>
    <row r="520" spans="1:13" x14ac:dyDescent="0.25">
      <c r="A520" s="37">
        <v>39</v>
      </c>
      <c r="B520" t="s">
        <v>1317</v>
      </c>
      <c r="D520" s="35">
        <v>100000</v>
      </c>
      <c r="E520" t="s">
        <v>1044</v>
      </c>
      <c r="F520" t="s">
        <v>1568</v>
      </c>
      <c r="G520" s="16">
        <v>1</v>
      </c>
      <c r="J520" t="s">
        <v>1576</v>
      </c>
      <c r="K520" t="s">
        <v>1552</v>
      </c>
      <c r="L520" t="s">
        <v>1575</v>
      </c>
      <c r="M520" s="36"/>
    </row>
    <row r="521" spans="1:13" x14ac:dyDescent="0.25">
      <c r="A521" s="37">
        <v>40</v>
      </c>
      <c r="B521" t="s">
        <v>1318</v>
      </c>
      <c r="C521" s="34">
        <v>0.4</v>
      </c>
      <c r="D521" s="35">
        <v>500000</v>
      </c>
      <c r="E521" t="s">
        <v>1045</v>
      </c>
      <c r="F521" t="s">
        <v>1568</v>
      </c>
      <c r="G521" s="16">
        <v>1</v>
      </c>
      <c r="J521" t="s">
        <v>1576</v>
      </c>
      <c r="K521" t="s">
        <v>1552</v>
      </c>
      <c r="L521" t="s">
        <v>1575</v>
      </c>
      <c r="M521" s="36"/>
    </row>
    <row r="522" spans="1:13" x14ac:dyDescent="0.25">
      <c r="A522" s="37">
        <v>41</v>
      </c>
      <c r="B522" t="s">
        <v>1319</v>
      </c>
      <c r="C522" s="34">
        <v>0.56000000000000005</v>
      </c>
      <c r="D522" s="35">
        <v>700000</v>
      </c>
      <c r="E522" t="s">
        <v>1046</v>
      </c>
      <c r="F522" t="s">
        <v>1568</v>
      </c>
      <c r="G522" s="16">
        <v>1</v>
      </c>
      <c r="J522" t="s">
        <v>1576</v>
      </c>
      <c r="K522" t="s">
        <v>1552</v>
      </c>
      <c r="L522" t="s">
        <v>1575</v>
      </c>
      <c r="M522" s="36"/>
    </row>
    <row r="523" spans="1:13" x14ac:dyDescent="0.25">
      <c r="A523" s="37">
        <v>42</v>
      </c>
      <c r="B523" t="s">
        <v>1320</v>
      </c>
      <c r="C523" s="34">
        <v>0.8</v>
      </c>
      <c r="D523" s="35">
        <v>1000000</v>
      </c>
      <c r="E523" t="s">
        <v>1047</v>
      </c>
      <c r="F523" t="s">
        <v>1568</v>
      </c>
      <c r="G523" s="16">
        <v>1</v>
      </c>
      <c r="J523" t="s">
        <v>1576</v>
      </c>
      <c r="K523" t="s">
        <v>1552</v>
      </c>
      <c r="L523" t="s">
        <v>1575</v>
      </c>
      <c r="M523" s="36"/>
    </row>
    <row r="524" spans="1:13" x14ac:dyDescent="0.25">
      <c r="A524" s="37">
        <v>43</v>
      </c>
      <c r="B524" t="s">
        <v>1321</v>
      </c>
      <c r="C524" s="34">
        <v>1.2</v>
      </c>
      <c r="D524" s="35">
        <v>1500000</v>
      </c>
      <c r="E524" t="s">
        <v>1048</v>
      </c>
      <c r="F524" t="s">
        <v>1568</v>
      </c>
      <c r="G524" s="16">
        <v>1</v>
      </c>
      <c r="J524" t="s">
        <v>1576</v>
      </c>
      <c r="K524" t="s">
        <v>1552</v>
      </c>
      <c r="L524" t="s">
        <v>1575</v>
      </c>
      <c r="M524" s="36"/>
    </row>
    <row r="525" spans="1:13" x14ac:dyDescent="0.25">
      <c r="A525" s="37">
        <v>44</v>
      </c>
      <c r="B525" t="s">
        <v>1322</v>
      </c>
      <c r="C525" s="34">
        <v>1.6</v>
      </c>
      <c r="D525" s="35">
        <v>2000000</v>
      </c>
      <c r="E525" t="s">
        <v>1049</v>
      </c>
      <c r="F525" t="s">
        <v>1568</v>
      </c>
      <c r="G525" s="16">
        <v>1</v>
      </c>
      <c r="J525" t="s">
        <v>1576</v>
      </c>
      <c r="K525" t="s">
        <v>1552</v>
      </c>
      <c r="L525" t="s">
        <v>1575</v>
      </c>
      <c r="M525" s="36"/>
    </row>
    <row r="526" spans="1:13" x14ac:dyDescent="0.25">
      <c r="A526" s="37">
        <v>45</v>
      </c>
      <c r="B526" t="s">
        <v>1323</v>
      </c>
      <c r="C526" s="34">
        <v>2.4</v>
      </c>
      <c r="D526" s="35">
        <v>3000000</v>
      </c>
      <c r="E526" t="s">
        <v>1050</v>
      </c>
      <c r="F526" t="s">
        <v>1568</v>
      </c>
      <c r="G526" s="16">
        <v>1</v>
      </c>
      <c r="J526" t="s">
        <v>1576</v>
      </c>
      <c r="K526" t="s">
        <v>1552</v>
      </c>
      <c r="L526" t="s">
        <v>1575</v>
      </c>
      <c r="M526" s="36"/>
    </row>
    <row r="527" spans="1:13" x14ac:dyDescent="0.25">
      <c r="A527" s="37">
        <v>46</v>
      </c>
      <c r="B527" t="s">
        <v>1324</v>
      </c>
      <c r="C527" s="34">
        <v>4</v>
      </c>
      <c r="D527" s="35">
        <v>5000000</v>
      </c>
      <c r="E527" t="s">
        <v>1051</v>
      </c>
      <c r="F527" t="s">
        <v>1568</v>
      </c>
      <c r="G527" s="16">
        <v>1</v>
      </c>
      <c r="J527" t="s">
        <v>1576</v>
      </c>
      <c r="K527" t="s">
        <v>1552</v>
      </c>
      <c r="L527" t="s">
        <v>1575</v>
      </c>
      <c r="M527" s="36"/>
    </row>
    <row r="528" spans="1:13" x14ac:dyDescent="0.25">
      <c r="A528" s="37">
        <v>130</v>
      </c>
      <c r="B528" t="s">
        <v>1408</v>
      </c>
      <c r="D528" s="35">
        <v>16000000</v>
      </c>
      <c r="E528" t="s">
        <v>1135</v>
      </c>
      <c r="F528" t="s">
        <v>1570</v>
      </c>
      <c r="G528" s="16">
        <v>1</v>
      </c>
      <c r="J528" t="s">
        <v>1576</v>
      </c>
      <c r="K528" t="s">
        <v>1559</v>
      </c>
      <c r="L528" t="s">
        <v>1575</v>
      </c>
      <c r="M528" s="36"/>
    </row>
    <row r="529" spans="1:13" x14ac:dyDescent="0.25">
      <c r="A529" s="37">
        <v>131</v>
      </c>
      <c r="B529" t="s">
        <v>1409</v>
      </c>
      <c r="D529" s="35">
        <v>24000000</v>
      </c>
      <c r="E529" t="s">
        <v>1136</v>
      </c>
      <c r="F529" t="s">
        <v>1570</v>
      </c>
      <c r="G529" s="16">
        <v>1</v>
      </c>
      <c r="J529" t="s">
        <v>1576</v>
      </c>
      <c r="K529" t="s">
        <v>1559</v>
      </c>
      <c r="L529" t="s">
        <v>1575</v>
      </c>
      <c r="M529" s="36"/>
    </row>
    <row r="530" spans="1:13" x14ac:dyDescent="0.25">
      <c r="A530" s="37">
        <v>132</v>
      </c>
      <c r="B530" t="s">
        <v>1410</v>
      </c>
      <c r="D530" s="35">
        <v>10000000</v>
      </c>
      <c r="E530" t="s">
        <v>1137</v>
      </c>
      <c r="F530" t="s">
        <v>1570</v>
      </c>
      <c r="G530" s="16">
        <v>1</v>
      </c>
      <c r="J530" t="s">
        <v>1576</v>
      </c>
      <c r="K530" t="s">
        <v>1559</v>
      </c>
      <c r="L530" t="s">
        <v>1575</v>
      </c>
      <c r="M530" s="36"/>
    </row>
    <row r="531" spans="1:13" x14ac:dyDescent="0.25">
      <c r="A531" s="37">
        <v>133</v>
      </c>
      <c r="B531" t="s">
        <v>1411</v>
      </c>
      <c r="D531" s="35">
        <v>30000000</v>
      </c>
      <c r="E531" t="s">
        <v>1138</v>
      </c>
      <c r="F531" t="s">
        <v>1570</v>
      </c>
      <c r="G531" s="16">
        <v>1</v>
      </c>
      <c r="J531" t="s">
        <v>1576</v>
      </c>
      <c r="K531" t="s">
        <v>1559</v>
      </c>
      <c r="L531" t="s">
        <v>1575</v>
      </c>
      <c r="M531" s="36"/>
    </row>
    <row r="532" spans="1:13" x14ac:dyDescent="0.25">
      <c r="A532" s="37">
        <v>134</v>
      </c>
      <c r="B532" t="s">
        <v>1412</v>
      </c>
      <c r="D532" s="35">
        <v>35000000</v>
      </c>
      <c r="E532" t="s">
        <v>1139</v>
      </c>
      <c r="F532" t="s">
        <v>1570</v>
      </c>
      <c r="G532" s="16">
        <v>1</v>
      </c>
      <c r="J532" t="s">
        <v>1576</v>
      </c>
      <c r="K532" t="s">
        <v>1559</v>
      </c>
      <c r="L532" t="s">
        <v>1575</v>
      </c>
      <c r="M532" s="36"/>
    </row>
    <row r="533" spans="1:13" x14ac:dyDescent="0.25">
      <c r="A533" s="37">
        <v>135</v>
      </c>
      <c r="B533" t="s">
        <v>1413</v>
      </c>
      <c r="D533" s="35">
        <v>30000000</v>
      </c>
      <c r="E533" t="s">
        <v>1140</v>
      </c>
      <c r="F533" t="s">
        <v>1570</v>
      </c>
      <c r="G533" s="16">
        <v>1</v>
      </c>
      <c r="J533" t="s">
        <v>1576</v>
      </c>
      <c r="K533" t="s">
        <v>1559</v>
      </c>
      <c r="L533" t="s">
        <v>1575</v>
      </c>
      <c r="M533" s="36"/>
    </row>
    <row r="534" spans="1:13" x14ac:dyDescent="0.25">
      <c r="A534" s="37">
        <v>136</v>
      </c>
      <c r="B534" t="s">
        <v>1414</v>
      </c>
      <c r="D534" s="35">
        <v>16000000</v>
      </c>
      <c r="E534" t="s">
        <v>1141</v>
      </c>
      <c r="F534" t="s">
        <v>1570</v>
      </c>
      <c r="G534" s="16">
        <v>1</v>
      </c>
      <c r="J534" t="s">
        <v>1576</v>
      </c>
      <c r="K534" t="s">
        <v>1559</v>
      </c>
      <c r="L534" t="s">
        <v>1575</v>
      </c>
      <c r="M534" s="36"/>
    </row>
    <row r="535" spans="1:13" x14ac:dyDescent="0.25">
      <c r="A535" s="37">
        <v>137</v>
      </c>
      <c r="B535" t="s">
        <v>1415</v>
      </c>
      <c r="D535" s="35">
        <v>24000000</v>
      </c>
      <c r="E535" t="s">
        <v>1142</v>
      </c>
      <c r="F535" t="s">
        <v>1570</v>
      </c>
      <c r="G535" s="16">
        <v>1</v>
      </c>
      <c r="J535" t="s">
        <v>1576</v>
      </c>
      <c r="K535" t="s">
        <v>1559</v>
      </c>
      <c r="L535" t="s">
        <v>1575</v>
      </c>
      <c r="M535" s="36"/>
    </row>
    <row r="536" spans="1:13" x14ac:dyDescent="0.25">
      <c r="A536" s="37">
        <v>273</v>
      </c>
      <c r="B536" t="s">
        <v>1547</v>
      </c>
      <c r="D536" s="35">
        <v>24000000</v>
      </c>
      <c r="E536" t="s">
        <v>1278</v>
      </c>
      <c r="F536" t="s">
        <v>1570</v>
      </c>
      <c r="G536" s="16">
        <v>1</v>
      </c>
      <c r="J536" t="s">
        <v>1576</v>
      </c>
      <c r="K536" t="s">
        <v>1559</v>
      </c>
      <c r="L536" t="s">
        <v>1575</v>
      </c>
      <c r="M536" s="36"/>
    </row>
    <row r="537" spans="1:13" x14ac:dyDescent="0.25">
      <c r="A537" s="37">
        <v>198</v>
      </c>
      <c r="B537" t="s">
        <v>1476</v>
      </c>
      <c r="D537" s="35">
        <v>70000000</v>
      </c>
      <c r="E537" t="s">
        <v>1203</v>
      </c>
      <c r="F537" t="s">
        <v>944</v>
      </c>
      <c r="G537" s="16">
        <v>1</v>
      </c>
      <c r="J537" t="s">
        <v>1576</v>
      </c>
      <c r="K537" t="s">
        <v>1563</v>
      </c>
      <c r="L537" t="s">
        <v>1575</v>
      </c>
      <c r="M537" s="36"/>
    </row>
    <row r="538" spans="1:13" x14ac:dyDescent="0.25">
      <c r="A538" s="37">
        <v>199</v>
      </c>
      <c r="B538" t="s">
        <v>1477</v>
      </c>
      <c r="D538" s="35">
        <v>80000000</v>
      </c>
      <c r="E538" t="s">
        <v>1204</v>
      </c>
      <c r="F538" t="s">
        <v>944</v>
      </c>
      <c r="G538" s="16">
        <v>1</v>
      </c>
      <c r="J538" t="s">
        <v>1576</v>
      </c>
      <c r="K538" t="s">
        <v>1563</v>
      </c>
      <c r="L538" t="s">
        <v>1575</v>
      </c>
      <c r="M538" s="36"/>
    </row>
    <row r="539" spans="1:13" x14ac:dyDescent="0.25">
      <c r="A539" s="37">
        <v>200</v>
      </c>
      <c r="B539" t="s">
        <v>585</v>
      </c>
      <c r="D539" s="35">
        <v>70000000</v>
      </c>
      <c r="E539" t="s">
        <v>1205</v>
      </c>
      <c r="F539" t="s">
        <v>944</v>
      </c>
      <c r="G539" s="16">
        <v>1</v>
      </c>
      <c r="J539" t="s">
        <v>1576</v>
      </c>
      <c r="K539" t="s">
        <v>1563</v>
      </c>
      <c r="L539" t="s">
        <v>1575</v>
      </c>
      <c r="M539" s="36"/>
    </row>
    <row r="540" spans="1:13" x14ac:dyDescent="0.25">
      <c r="A540" s="37">
        <v>201</v>
      </c>
      <c r="B540" t="s">
        <v>1478</v>
      </c>
      <c r="D540" s="35">
        <v>80000000</v>
      </c>
      <c r="E540" t="s">
        <v>1206</v>
      </c>
      <c r="F540" t="s">
        <v>944</v>
      </c>
      <c r="G540" s="16">
        <v>1</v>
      </c>
      <c r="J540" t="s">
        <v>1576</v>
      </c>
      <c r="K540" t="s">
        <v>1563</v>
      </c>
      <c r="L540" t="s">
        <v>1575</v>
      </c>
      <c r="M540" s="36"/>
    </row>
    <row r="541" spans="1:13" x14ac:dyDescent="0.25">
      <c r="A541" s="37">
        <v>202</v>
      </c>
      <c r="B541" t="s">
        <v>598</v>
      </c>
      <c r="D541" s="35">
        <v>25000000</v>
      </c>
      <c r="E541" t="s">
        <v>1207</v>
      </c>
      <c r="F541" t="s">
        <v>944</v>
      </c>
      <c r="G541" s="16">
        <v>1</v>
      </c>
      <c r="J541" t="s">
        <v>1576</v>
      </c>
      <c r="K541" t="s">
        <v>1563</v>
      </c>
      <c r="L541" t="s">
        <v>1575</v>
      </c>
      <c r="M541" s="36"/>
    </row>
    <row r="542" spans="1:13" x14ac:dyDescent="0.25">
      <c r="A542" s="37">
        <v>203</v>
      </c>
      <c r="B542" t="s">
        <v>1479</v>
      </c>
      <c r="D542" s="35">
        <v>30000000</v>
      </c>
      <c r="E542" t="s">
        <v>1208</v>
      </c>
      <c r="F542" t="s">
        <v>944</v>
      </c>
      <c r="G542" s="16">
        <v>1</v>
      </c>
      <c r="J542" t="s">
        <v>1576</v>
      </c>
      <c r="K542" t="s">
        <v>1563</v>
      </c>
      <c r="L542" t="s">
        <v>1575</v>
      </c>
      <c r="M542" s="36"/>
    </row>
    <row r="543" spans="1:13" x14ac:dyDescent="0.25">
      <c r="A543" s="37">
        <v>204</v>
      </c>
      <c r="B543" t="s">
        <v>1480</v>
      </c>
      <c r="D543" s="35">
        <v>70000000</v>
      </c>
      <c r="E543" t="s">
        <v>1209</v>
      </c>
      <c r="F543" t="s">
        <v>944</v>
      </c>
      <c r="G543" s="16">
        <v>1</v>
      </c>
      <c r="J543" t="s">
        <v>1576</v>
      </c>
      <c r="K543" t="s">
        <v>1563</v>
      </c>
      <c r="L543" t="s">
        <v>1575</v>
      </c>
      <c r="M543" s="36"/>
    </row>
    <row r="544" spans="1:13" x14ac:dyDescent="0.25">
      <c r="A544" s="37">
        <v>205</v>
      </c>
      <c r="B544" t="s">
        <v>1481</v>
      </c>
      <c r="D544" s="35">
        <v>80000000</v>
      </c>
      <c r="E544" t="s">
        <v>1210</v>
      </c>
      <c r="F544" t="s">
        <v>944</v>
      </c>
      <c r="G544" s="16">
        <v>1</v>
      </c>
      <c r="J544" t="s">
        <v>1576</v>
      </c>
      <c r="K544" t="s">
        <v>1563</v>
      </c>
      <c r="L544" t="s">
        <v>1575</v>
      </c>
      <c r="M544" s="36"/>
    </row>
    <row r="545" spans="1:13" x14ac:dyDescent="0.25">
      <c r="A545" s="37">
        <v>206</v>
      </c>
      <c r="B545" t="s">
        <v>1482</v>
      </c>
      <c r="D545" s="35">
        <v>90000000</v>
      </c>
      <c r="E545" t="s">
        <v>1211</v>
      </c>
      <c r="F545" t="s">
        <v>944</v>
      </c>
      <c r="G545" s="16">
        <v>1</v>
      </c>
      <c r="J545" t="s">
        <v>1576</v>
      </c>
      <c r="K545" t="s">
        <v>1563</v>
      </c>
      <c r="L545" t="s">
        <v>1575</v>
      </c>
      <c r="M545" s="36"/>
    </row>
    <row r="546" spans="1:13" x14ac:dyDescent="0.25">
      <c r="A546" s="37">
        <v>207</v>
      </c>
      <c r="B546" t="s">
        <v>1483</v>
      </c>
      <c r="D546" s="35">
        <v>100000000</v>
      </c>
      <c r="E546" t="s">
        <v>1212</v>
      </c>
      <c r="F546" t="s">
        <v>944</v>
      </c>
      <c r="G546" s="16">
        <v>1</v>
      </c>
      <c r="J546" t="s">
        <v>1576</v>
      </c>
      <c r="K546" t="s">
        <v>1563</v>
      </c>
      <c r="L546" t="s">
        <v>1575</v>
      </c>
      <c r="M546" s="36"/>
    </row>
    <row r="547" spans="1:13" x14ac:dyDescent="0.25">
      <c r="A547" s="37">
        <v>208</v>
      </c>
      <c r="B547" t="s">
        <v>1484</v>
      </c>
      <c r="D547" s="35">
        <v>120000000</v>
      </c>
      <c r="E547" t="s">
        <v>1213</v>
      </c>
      <c r="F547" t="s">
        <v>944</v>
      </c>
      <c r="G547" s="16">
        <v>1</v>
      </c>
      <c r="J547" t="s">
        <v>1576</v>
      </c>
      <c r="K547" t="s">
        <v>1563</v>
      </c>
      <c r="L547" t="s">
        <v>1575</v>
      </c>
      <c r="M547" s="36"/>
    </row>
    <row r="548" spans="1:13" x14ac:dyDescent="0.25">
      <c r="A548" s="37">
        <v>209</v>
      </c>
      <c r="B548" t="s">
        <v>1485</v>
      </c>
      <c r="D548" s="35">
        <v>140000000</v>
      </c>
      <c r="E548" t="s">
        <v>1214</v>
      </c>
      <c r="F548" t="s">
        <v>944</v>
      </c>
      <c r="G548" s="16">
        <v>1</v>
      </c>
      <c r="J548" t="s">
        <v>1576</v>
      </c>
      <c r="K548" t="s">
        <v>1563</v>
      </c>
      <c r="L548" t="s">
        <v>1575</v>
      </c>
      <c r="M548" s="36"/>
    </row>
    <row r="549" spans="1:13" x14ac:dyDescent="0.25">
      <c r="A549" s="37">
        <v>210</v>
      </c>
      <c r="B549" t="s">
        <v>1486</v>
      </c>
      <c r="D549" s="35">
        <v>150000000</v>
      </c>
      <c r="E549" t="s">
        <v>1215</v>
      </c>
      <c r="F549" t="s">
        <v>944</v>
      </c>
      <c r="G549" s="16">
        <v>1</v>
      </c>
      <c r="J549" t="s">
        <v>1576</v>
      </c>
      <c r="K549" t="s">
        <v>1563</v>
      </c>
      <c r="L549" t="s">
        <v>1575</v>
      </c>
      <c r="M549" s="36"/>
    </row>
    <row r="550" spans="1:13" x14ac:dyDescent="0.25">
      <c r="A550" s="37">
        <v>211</v>
      </c>
      <c r="B550" t="s">
        <v>1487</v>
      </c>
      <c r="D550" s="35">
        <v>170000000</v>
      </c>
      <c r="E550" t="s">
        <v>1216</v>
      </c>
      <c r="F550" t="s">
        <v>944</v>
      </c>
      <c r="G550" s="16">
        <v>1</v>
      </c>
      <c r="J550" t="s">
        <v>1576</v>
      </c>
      <c r="K550" t="s">
        <v>1563</v>
      </c>
      <c r="L550" t="s">
        <v>1575</v>
      </c>
      <c r="M550" s="36"/>
    </row>
    <row r="551" spans="1:13" x14ac:dyDescent="0.25">
      <c r="A551" s="37">
        <v>212</v>
      </c>
      <c r="B551" t="s">
        <v>1488</v>
      </c>
      <c r="D551" s="35">
        <v>12000000</v>
      </c>
      <c r="E551" t="s">
        <v>1217</v>
      </c>
      <c r="F551" t="s">
        <v>944</v>
      </c>
      <c r="G551" s="16">
        <v>1</v>
      </c>
      <c r="J551" t="s">
        <v>1576</v>
      </c>
      <c r="K551" t="s">
        <v>1563</v>
      </c>
      <c r="L551" t="s">
        <v>1575</v>
      </c>
      <c r="M551" s="36"/>
    </row>
    <row r="552" spans="1:13" x14ac:dyDescent="0.25">
      <c r="A552" s="37">
        <v>213</v>
      </c>
      <c r="B552" t="s">
        <v>1489</v>
      </c>
      <c r="D552" s="35">
        <v>15000000</v>
      </c>
      <c r="E552" t="s">
        <v>1218</v>
      </c>
      <c r="F552" t="s">
        <v>944</v>
      </c>
      <c r="G552" s="16">
        <v>1</v>
      </c>
      <c r="J552" t="s">
        <v>1576</v>
      </c>
      <c r="K552" t="s">
        <v>1563</v>
      </c>
      <c r="L552" t="s">
        <v>1575</v>
      </c>
      <c r="M552" s="36"/>
    </row>
    <row r="553" spans="1:13" x14ac:dyDescent="0.25">
      <c r="A553" s="37">
        <v>214</v>
      </c>
      <c r="B553" t="s">
        <v>1490</v>
      </c>
      <c r="D553" s="35">
        <v>40000000</v>
      </c>
      <c r="E553" t="s">
        <v>1219</v>
      </c>
      <c r="F553" t="s">
        <v>944</v>
      </c>
      <c r="G553" s="16">
        <v>1</v>
      </c>
      <c r="J553" t="s">
        <v>1576</v>
      </c>
      <c r="K553" t="s">
        <v>1563</v>
      </c>
      <c r="L553" t="s">
        <v>1575</v>
      </c>
      <c r="M553" s="36"/>
    </row>
    <row r="554" spans="1:13" x14ac:dyDescent="0.25">
      <c r="A554" s="37">
        <v>215</v>
      </c>
      <c r="B554" t="s">
        <v>1491</v>
      </c>
      <c r="D554" s="35">
        <v>50000000</v>
      </c>
      <c r="E554" t="s">
        <v>1220</v>
      </c>
      <c r="F554" t="s">
        <v>944</v>
      </c>
      <c r="G554" s="16">
        <v>1</v>
      </c>
      <c r="J554" t="s">
        <v>1576</v>
      </c>
      <c r="K554" t="s">
        <v>1563</v>
      </c>
      <c r="L554" t="s">
        <v>1575</v>
      </c>
      <c r="M554" s="36"/>
    </row>
    <row r="555" spans="1:13" x14ac:dyDescent="0.25">
      <c r="A555" s="37">
        <v>216</v>
      </c>
      <c r="B555" t="s">
        <v>1492</v>
      </c>
      <c r="D555" s="35">
        <v>40000000</v>
      </c>
      <c r="E555" t="s">
        <v>1221</v>
      </c>
      <c r="F555" t="s">
        <v>944</v>
      </c>
      <c r="G555" s="16">
        <v>1</v>
      </c>
      <c r="J555" t="s">
        <v>1576</v>
      </c>
      <c r="K555" t="s">
        <v>1563</v>
      </c>
      <c r="L555" t="s">
        <v>1575</v>
      </c>
      <c r="M555" s="36"/>
    </row>
    <row r="556" spans="1:13" x14ac:dyDescent="0.25">
      <c r="A556" s="37">
        <v>217</v>
      </c>
      <c r="B556" t="s">
        <v>1493</v>
      </c>
      <c r="D556" s="35">
        <v>50000000</v>
      </c>
      <c r="E556" t="s">
        <v>1222</v>
      </c>
      <c r="F556" t="s">
        <v>944</v>
      </c>
      <c r="G556" s="16">
        <v>1</v>
      </c>
      <c r="J556" t="s">
        <v>1576</v>
      </c>
      <c r="K556" t="s">
        <v>1563</v>
      </c>
      <c r="L556" t="s">
        <v>1575</v>
      </c>
      <c r="M556" s="36"/>
    </row>
    <row r="557" spans="1:13" x14ac:dyDescent="0.25">
      <c r="A557" s="37">
        <v>218</v>
      </c>
      <c r="B557" t="s">
        <v>1494</v>
      </c>
      <c r="D557" s="35">
        <v>70000000</v>
      </c>
      <c r="E557" t="s">
        <v>1223</v>
      </c>
      <c r="F557" t="s">
        <v>944</v>
      </c>
      <c r="G557" s="16">
        <v>1</v>
      </c>
      <c r="J557" t="s">
        <v>1576</v>
      </c>
      <c r="K557" t="s">
        <v>1563</v>
      </c>
      <c r="L557" t="s">
        <v>1575</v>
      </c>
      <c r="M557" s="36"/>
    </row>
    <row r="558" spans="1:13" x14ac:dyDescent="0.25">
      <c r="A558" s="37">
        <v>219</v>
      </c>
      <c r="B558" t="s">
        <v>1495</v>
      </c>
      <c r="D558" s="35">
        <v>80000000</v>
      </c>
      <c r="E558" t="s">
        <v>1224</v>
      </c>
      <c r="F558" t="s">
        <v>944</v>
      </c>
      <c r="G558" s="16">
        <v>1</v>
      </c>
      <c r="J558" t="s">
        <v>1576</v>
      </c>
      <c r="K558" t="s">
        <v>1563</v>
      </c>
      <c r="L558" t="s">
        <v>1575</v>
      </c>
      <c r="M558" s="36"/>
    </row>
    <row r="559" spans="1:13" x14ac:dyDescent="0.25">
      <c r="A559" s="37">
        <v>220</v>
      </c>
      <c r="B559" t="s">
        <v>1496</v>
      </c>
      <c r="D559" s="35">
        <v>120000000</v>
      </c>
      <c r="E559" t="s">
        <v>1225</v>
      </c>
      <c r="F559" t="s">
        <v>944</v>
      </c>
      <c r="G559" s="16">
        <v>1</v>
      </c>
      <c r="J559" t="s">
        <v>1576</v>
      </c>
      <c r="K559" t="s">
        <v>1563</v>
      </c>
      <c r="L559" t="s">
        <v>1575</v>
      </c>
      <c r="M559" s="36"/>
    </row>
    <row r="560" spans="1:13" x14ac:dyDescent="0.25">
      <c r="A560" s="37">
        <v>221</v>
      </c>
      <c r="B560" t="s">
        <v>1497</v>
      </c>
      <c r="D560" s="35">
        <v>130000000</v>
      </c>
      <c r="E560" t="s">
        <v>1226</v>
      </c>
      <c r="F560" t="s">
        <v>944</v>
      </c>
      <c r="G560" s="16">
        <v>1</v>
      </c>
      <c r="J560" t="s">
        <v>1576</v>
      </c>
      <c r="K560" t="s">
        <v>1563</v>
      </c>
      <c r="L560" t="s">
        <v>1575</v>
      </c>
      <c r="M560" s="36"/>
    </row>
    <row r="561" spans="1:13" x14ac:dyDescent="0.25">
      <c r="A561" s="37">
        <v>222</v>
      </c>
      <c r="B561" t="s">
        <v>1498</v>
      </c>
      <c r="D561" s="35">
        <v>90000000</v>
      </c>
      <c r="E561" t="s">
        <v>1227</v>
      </c>
      <c r="F561" t="s">
        <v>944</v>
      </c>
      <c r="G561" s="16">
        <v>1</v>
      </c>
      <c r="J561" t="s">
        <v>1576</v>
      </c>
      <c r="K561" t="s">
        <v>1563</v>
      </c>
      <c r="L561" t="s">
        <v>1575</v>
      </c>
      <c r="M561" s="36"/>
    </row>
    <row r="562" spans="1:13" x14ac:dyDescent="0.25">
      <c r="A562" s="37">
        <v>223</v>
      </c>
      <c r="B562" t="s">
        <v>1499</v>
      </c>
      <c r="D562" s="35">
        <v>100000000</v>
      </c>
      <c r="E562" t="s">
        <v>1228</v>
      </c>
      <c r="F562" t="s">
        <v>944</v>
      </c>
      <c r="G562" s="16">
        <v>1</v>
      </c>
      <c r="J562" t="s">
        <v>1576</v>
      </c>
      <c r="K562" t="s">
        <v>1563</v>
      </c>
      <c r="L562" t="s">
        <v>1575</v>
      </c>
      <c r="M562" s="36"/>
    </row>
    <row r="563" spans="1:13" x14ac:dyDescent="0.25">
      <c r="A563" s="37">
        <v>224</v>
      </c>
      <c r="B563" t="s">
        <v>1500</v>
      </c>
      <c r="D563" s="35">
        <v>150000000</v>
      </c>
      <c r="E563" t="s">
        <v>1229</v>
      </c>
      <c r="F563" t="s">
        <v>944</v>
      </c>
      <c r="G563" s="16">
        <v>1</v>
      </c>
      <c r="J563" t="s">
        <v>1576</v>
      </c>
      <c r="K563" t="s">
        <v>1563</v>
      </c>
      <c r="L563" t="s">
        <v>1575</v>
      </c>
      <c r="M563" s="36"/>
    </row>
    <row r="564" spans="1:13" x14ac:dyDescent="0.25">
      <c r="A564" s="37">
        <v>225</v>
      </c>
      <c r="B564" t="s">
        <v>1501</v>
      </c>
      <c r="D564" s="35">
        <v>160000000</v>
      </c>
      <c r="E564" t="s">
        <v>1230</v>
      </c>
      <c r="F564" t="s">
        <v>944</v>
      </c>
      <c r="G564" s="16">
        <v>1</v>
      </c>
      <c r="J564" t="s">
        <v>1576</v>
      </c>
      <c r="K564" t="s">
        <v>1563</v>
      </c>
      <c r="L564" t="s">
        <v>1575</v>
      </c>
      <c r="M564" s="36"/>
    </row>
    <row r="565" spans="1:13" x14ac:dyDescent="0.25">
      <c r="A565" s="37">
        <v>226</v>
      </c>
      <c r="B565" t="s">
        <v>1502</v>
      </c>
      <c r="D565" s="35">
        <v>100000000</v>
      </c>
      <c r="E565" t="s">
        <v>1231</v>
      </c>
      <c r="F565" t="s">
        <v>944</v>
      </c>
      <c r="G565" s="16">
        <v>1</v>
      </c>
      <c r="J565" t="s">
        <v>1576</v>
      </c>
      <c r="K565" t="s">
        <v>1563</v>
      </c>
      <c r="L565" t="s">
        <v>1575</v>
      </c>
      <c r="M565" s="36"/>
    </row>
    <row r="566" spans="1:13" x14ac:dyDescent="0.25">
      <c r="A566" s="37">
        <v>227</v>
      </c>
      <c r="B566" t="s">
        <v>1503</v>
      </c>
      <c r="D566" s="35">
        <v>110000000</v>
      </c>
      <c r="E566" t="s">
        <v>1232</v>
      </c>
      <c r="F566" t="s">
        <v>944</v>
      </c>
      <c r="G566" s="16">
        <v>1</v>
      </c>
      <c r="J566" t="s">
        <v>1576</v>
      </c>
      <c r="K566" t="s">
        <v>1563</v>
      </c>
      <c r="L566" t="s">
        <v>1575</v>
      </c>
      <c r="M566" s="36"/>
    </row>
    <row r="567" spans="1:13" x14ac:dyDescent="0.25">
      <c r="A567" s="37">
        <v>228</v>
      </c>
      <c r="B567" t="s">
        <v>1504</v>
      </c>
      <c r="D567" s="35">
        <v>100000000</v>
      </c>
      <c r="E567" t="s">
        <v>1233</v>
      </c>
      <c r="F567" t="s">
        <v>944</v>
      </c>
      <c r="G567" s="16">
        <v>1</v>
      </c>
      <c r="J567" t="s">
        <v>1576</v>
      </c>
      <c r="K567" t="s">
        <v>1563</v>
      </c>
      <c r="L567" t="s">
        <v>1575</v>
      </c>
      <c r="M567" s="36"/>
    </row>
    <row r="568" spans="1:13" x14ac:dyDescent="0.25">
      <c r="A568" s="37">
        <v>229</v>
      </c>
      <c r="B568" t="s">
        <v>1505</v>
      </c>
      <c r="D568" s="35">
        <v>110000000</v>
      </c>
      <c r="E568" t="s">
        <v>1234</v>
      </c>
      <c r="F568" t="s">
        <v>944</v>
      </c>
      <c r="G568" s="16">
        <v>1</v>
      </c>
      <c r="J568" t="s">
        <v>1576</v>
      </c>
      <c r="K568" t="s">
        <v>1563</v>
      </c>
      <c r="L568" t="s">
        <v>1575</v>
      </c>
      <c r="M568" s="36"/>
    </row>
    <row r="569" spans="1:13" x14ac:dyDescent="0.25">
      <c r="A569" s="37">
        <v>230</v>
      </c>
      <c r="B569" t="s">
        <v>1506</v>
      </c>
      <c r="D569" s="35">
        <v>15000000</v>
      </c>
      <c r="E569" t="s">
        <v>1235</v>
      </c>
      <c r="F569" t="s">
        <v>944</v>
      </c>
      <c r="G569" s="16">
        <v>1</v>
      </c>
      <c r="J569" t="s">
        <v>1576</v>
      </c>
      <c r="K569" t="s">
        <v>1563</v>
      </c>
      <c r="L569" t="s">
        <v>1575</v>
      </c>
      <c r="M569" s="36"/>
    </row>
    <row r="570" spans="1:13" x14ac:dyDescent="0.25">
      <c r="A570" s="37">
        <v>231</v>
      </c>
      <c r="B570" t="s">
        <v>1507</v>
      </c>
      <c r="D570" s="35">
        <v>20000000</v>
      </c>
      <c r="E570" t="s">
        <v>1236</v>
      </c>
      <c r="F570" t="s">
        <v>944</v>
      </c>
      <c r="G570" s="16">
        <v>1</v>
      </c>
      <c r="J570" t="s">
        <v>1576</v>
      </c>
      <c r="K570" t="s">
        <v>1563</v>
      </c>
      <c r="L570" t="s">
        <v>1575</v>
      </c>
      <c r="M570" s="36"/>
    </row>
    <row r="571" spans="1:13" x14ac:dyDescent="0.25">
      <c r="A571" s="37">
        <v>232</v>
      </c>
      <c r="B571" t="s">
        <v>1508</v>
      </c>
      <c r="D571" s="35">
        <v>25000000</v>
      </c>
      <c r="E571" t="s">
        <v>1237</v>
      </c>
      <c r="F571" t="s">
        <v>944</v>
      </c>
      <c r="G571" s="16">
        <v>1</v>
      </c>
      <c r="J571" t="s">
        <v>1576</v>
      </c>
      <c r="K571" t="s">
        <v>1563</v>
      </c>
      <c r="L571" t="s">
        <v>1575</v>
      </c>
      <c r="M571" s="36"/>
    </row>
    <row r="572" spans="1:13" x14ac:dyDescent="0.25">
      <c r="A572" s="37">
        <v>233</v>
      </c>
      <c r="B572" t="s">
        <v>1509</v>
      </c>
      <c r="D572" s="35">
        <v>30000000</v>
      </c>
      <c r="E572" t="s">
        <v>1238</v>
      </c>
      <c r="F572" t="s">
        <v>944</v>
      </c>
      <c r="G572" s="16">
        <v>1</v>
      </c>
      <c r="J572" t="s">
        <v>1576</v>
      </c>
      <c r="K572" t="s">
        <v>1563</v>
      </c>
      <c r="L572" t="s">
        <v>1575</v>
      </c>
      <c r="M572" s="36"/>
    </row>
    <row r="573" spans="1:13" x14ac:dyDescent="0.25">
      <c r="A573" s="37">
        <v>234</v>
      </c>
      <c r="B573" t="s">
        <v>1510</v>
      </c>
      <c r="D573" s="35">
        <v>30000000</v>
      </c>
      <c r="E573" t="s">
        <v>1239</v>
      </c>
      <c r="F573" t="s">
        <v>944</v>
      </c>
      <c r="G573" s="16">
        <v>1</v>
      </c>
      <c r="J573" t="s">
        <v>1576</v>
      </c>
      <c r="K573" t="s">
        <v>1563</v>
      </c>
      <c r="L573" t="s">
        <v>1575</v>
      </c>
      <c r="M573" s="36"/>
    </row>
    <row r="574" spans="1:13" x14ac:dyDescent="0.25">
      <c r="A574" s="37">
        <v>235</v>
      </c>
      <c r="B574" t="s">
        <v>1511</v>
      </c>
      <c r="D574" s="35">
        <v>35000000</v>
      </c>
      <c r="E574" t="s">
        <v>1240</v>
      </c>
      <c r="F574" t="s">
        <v>944</v>
      </c>
      <c r="G574" s="16">
        <v>1</v>
      </c>
      <c r="J574" t="s">
        <v>1576</v>
      </c>
      <c r="K574" t="s">
        <v>1563</v>
      </c>
      <c r="L574" t="s">
        <v>1575</v>
      </c>
      <c r="M574" s="36"/>
    </row>
    <row r="575" spans="1:13" x14ac:dyDescent="0.25">
      <c r="A575" s="37">
        <v>236</v>
      </c>
      <c r="B575" t="s">
        <v>1512</v>
      </c>
      <c r="D575" s="35">
        <v>50000000</v>
      </c>
      <c r="E575" t="s">
        <v>1241</v>
      </c>
      <c r="F575" t="s">
        <v>944</v>
      </c>
      <c r="G575" s="16">
        <v>1</v>
      </c>
      <c r="J575" t="s">
        <v>1576</v>
      </c>
      <c r="K575" t="s">
        <v>1563</v>
      </c>
      <c r="L575" t="s">
        <v>1575</v>
      </c>
      <c r="M575" s="36"/>
    </row>
    <row r="576" spans="1:13" x14ac:dyDescent="0.25">
      <c r="A576" s="37">
        <v>237</v>
      </c>
      <c r="B576" t="s">
        <v>1513</v>
      </c>
      <c r="D576" s="35">
        <v>60000000</v>
      </c>
      <c r="E576" t="s">
        <v>1242</v>
      </c>
      <c r="F576" t="s">
        <v>944</v>
      </c>
      <c r="G576" s="16">
        <v>1</v>
      </c>
      <c r="J576" t="s">
        <v>1576</v>
      </c>
      <c r="K576" t="s">
        <v>1563</v>
      </c>
      <c r="L576" t="s">
        <v>1575</v>
      </c>
      <c r="M576" s="36"/>
    </row>
    <row r="577" spans="1:13" x14ac:dyDescent="0.25">
      <c r="A577" s="37">
        <v>238</v>
      </c>
      <c r="B577" t="s">
        <v>600</v>
      </c>
      <c r="D577" s="35">
        <v>5000000</v>
      </c>
      <c r="E577" t="s">
        <v>1243</v>
      </c>
      <c r="F577" t="s">
        <v>944</v>
      </c>
      <c r="G577" s="16">
        <v>1</v>
      </c>
      <c r="J577" t="s">
        <v>1576</v>
      </c>
      <c r="K577" t="s">
        <v>1563</v>
      </c>
      <c r="L577" t="s">
        <v>1575</v>
      </c>
      <c r="M577" s="36"/>
    </row>
    <row r="578" spans="1:13" x14ac:dyDescent="0.25">
      <c r="A578" s="37">
        <v>239</v>
      </c>
      <c r="B578" t="s">
        <v>601</v>
      </c>
      <c r="D578" s="35">
        <v>15000000</v>
      </c>
      <c r="E578" t="s">
        <v>1244</v>
      </c>
      <c r="F578" t="s">
        <v>944</v>
      </c>
      <c r="G578" s="16">
        <v>1</v>
      </c>
      <c r="J578" t="s">
        <v>1576</v>
      </c>
      <c r="K578" t="s">
        <v>1563</v>
      </c>
      <c r="L578" t="s">
        <v>1575</v>
      </c>
      <c r="M578" s="36"/>
    </row>
    <row r="579" spans="1:13" x14ac:dyDescent="0.25">
      <c r="A579" s="37">
        <v>240</v>
      </c>
      <c r="B579" t="s">
        <v>1514</v>
      </c>
      <c r="D579" s="35">
        <v>20000000</v>
      </c>
      <c r="E579" t="s">
        <v>1245</v>
      </c>
      <c r="F579" t="s">
        <v>944</v>
      </c>
      <c r="G579" s="16">
        <v>1</v>
      </c>
      <c r="J579" t="s">
        <v>1576</v>
      </c>
      <c r="K579" t="s">
        <v>1563</v>
      </c>
      <c r="L579" t="s">
        <v>1575</v>
      </c>
      <c r="M579" s="36"/>
    </row>
    <row r="580" spans="1:13" x14ac:dyDescent="0.25">
      <c r="A580" s="37">
        <v>241</v>
      </c>
      <c r="B580" t="s">
        <v>1515</v>
      </c>
      <c r="D580" s="35">
        <v>70000000</v>
      </c>
      <c r="E580" t="s">
        <v>1246</v>
      </c>
      <c r="F580" t="s">
        <v>944</v>
      </c>
      <c r="G580" s="16">
        <v>1</v>
      </c>
      <c r="J580" t="s">
        <v>1576</v>
      </c>
      <c r="K580" t="s">
        <v>1563</v>
      </c>
      <c r="L580" t="s">
        <v>1575</v>
      </c>
      <c r="M580" s="36"/>
    </row>
    <row r="581" spans="1:13" x14ac:dyDescent="0.25">
      <c r="A581" s="37">
        <v>242</v>
      </c>
      <c r="B581" t="s">
        <v>1516</v>
      </c>
      <c r="D581" s="35">
        <v>80000000</v>
      </c>
      <c r="E581" t="s">
        <v>1247</v>
      </c>
      <c r="F581" t="s">
        <v>944</v>
      </c>
      <c r="G581" s="16">
        <v>1</v>
      </c>
      <c r="J581" t="s">
        <v>1576</v>
      </c>
      <c r="K581" t="s">
        <v>1563</v>
      </c>
      <c r="L581" t="s">
        <v>1575</v>
      </c>
      <c r="M581" s="36"/>
    </row>
    <row r="582" spans="1:13" x14ac:dyDescent="0.25">
      <c r="A582" s="37">
        <v>243</v>
      </c>
      <c r="B582" t="s">
        <v>1517</v>
      </c>
      <c r="D582" s="35">
        <v>25000000</v>
      </c>
      <c r="E582" t="s">
        <v>1248</v>
      </c>
      <c r="F582" t="s">
        <v>944</v>
      </c>
      <c r="G582" s="16">
        <v>1</v>
      </c>
      <c r="J582" t="s">
        <v>1576</v>
      </c>
      <c r="K582" t="s">
        <v>1563</v>
      </c>
      <c r="L582" t="s">
        <v>1575</v>
      </c>
      <c r="M582" s="36"/>
    </row>
    <row r="583" spans="1:13" x14ac:dyDescent="0.25">
      <c r="A583" s="37">
        <v>244</v>
      </c>
      <c r="B583" t="s">
        <v>1518</v>
      </c>
      <c r="D583" s="35">
        <v>30000000</v>
      </c>
      <c r="E583" t="s">
        <v>1249</v>
      </c>
      <c r="F583" t="s">
        <v>944</v>
      </c>
      <c r="G583" s="16">
        <v>1</v>
      </c>
      <c r="J583" t="s">
        <v>1576</v>
      </c>
      <c r="K583" t="s">
        <v>1563</v>
      </c>
      <c r="L583" t="s">
        <v>1575</v>
      </c>
      <c r="M583" s="36"/>
    </row>
    <row r="584" spans="1:13" x14ac:dyDescent="0.25">
      <c r="A584" s="37">
        <v>245</v>
      </c>
      <c r="B584" t="s">
        <v>1519</v>
      </c>
      <c r="D584" s="35">
        <v>40000000</v>
      </c>
      <c r="E584" t="s">
        <v>1250</v>
      </c>
      <c r="F584" t="s">
        <v>944</v>
      </c>
      <c r="G584" s="16">
        <v>1</v>
      </c>
      <c r="J584" t="s">
        <v>1576</v>
      </c>
      <c r="K584" t="s">
        <v>1563</v>
      </c>
      <c r="L584" t="s">
        <v>1575</v>
      </c>
      <c r="M584" s="36"/>
    </row>
    <row r="585" spans="1:13" x14ac:dyDescent="0.25">
      <c r="A585" s="37">
        <v>246</v>
      </c>
      <c r="B585" t="s">
        <v>1520</v>
      </c>
      <c r="D585" s="35">
        <v>50000000</v>
      </c>
      <c r="E585" t="s">
        <v>1251</v>
      </c>
      <c r="F585" t="s">
        <v>944</v>
      </c>
      <c r="G585" s="16">
        <v>1</v>
      </c>
      <c r="J585" t="s">
        <v>1576</v>
      </c>
      <c r="K585" t="s">
        <v>1563</v>
      </c>
      <c r="L585" t="s">
        <v>1575</v>
      </c>
      <c r="M585" s="36"/>
    </row>
    <row r="586" spans="1:13" x14ac:dyDescent="0.25">
      <c r="A586" s="37">
        <v>247</v>
      </c>
      <c r="B586" t="s">
        <v>1521</v>
      </c>
      <c r="D586" s="35">
        <v>60000000</v>
      </c>
      <c r="E586" t="s">
        <v>1252</v>
      </c>
      <c r="F586" t="s">
        <v>944</v>
      </c>
      <c r="G586" s="16">
        <v>1</v>
      </c>
      <c r="J586" t="s">
        <v>1576</v>
      </c>
      <c r="K586" t="s">
        <v>1563</v>
      </c>
      <c r="L586" t="s">
        <v>1575</v>
      </c>
      <c r="M586" s="36"/>
    </row>
    <row r="587" spans="1:13" x14ac:dyDescent="0.25">
      <c r="A587" s="37">
        <v>248</v>
      </c>
      <c r="B587" t="s">
        <v>1522</v>
      </c>
      <c r="D587" s="35">
        <v>70000000</v>
      </c>
      <c r="E587" t="s">
        <v>1253</v>
      </c>
      <c r="F587" t="s">
        <v>944</v>
      </c>
      <c r="G587" s="16">
        <v>1</v>
      </c>
      <c r="J587" t="s">
        <v>1576</v>
      </c>
      <c r="K587" t="s">
        <v>1563</v>
      </c>
      <c r="L587" t="s">
        <v>1575</v>
      </c>
      <c r="M587" s="36"/>
    </row>
    <row r="588" spans="1:13" x14ac:dyDescent="0.25">
      <c r="A588" s="37">
        <v>249</v>
      </c>
      <c r="B588" t="s">
        <v>1523</v>
      </c>
      <c r="D588" s="35">
        <v>100000000</v>
      </c>
      <c r="E588" t="s">
        <v>1254</v>
      </c>
      <c r="F588" t="s">
        <v>944</v>
      </c>
      <c r="G588" s="16">
        <v>1</v>
      </c>
      <c r="J588" t="s">
        <v>1576</v>
      </c>
      <c r="K588" t="s">
        <v>1563</v>
      </c>
      <c r="L588" t="s">
        <v>1575</v>
      </c>
      <c r="M588" s="36"/>
    </row>
    <row r="589" spans="1:13" x14ac:dyDescent="0.25">
      <c r="A589" s="37">
        <v>250</v>
      </c>
      <c r="B589" t="s">
        <v>1524</v>
      </c>
      <c r="D589" s="35">
        <v>110000000</v>
      </c>
      <c r="E589" t="s">
        <v>1255</v>
      </c>
      <c r="F589" t="s">
        <v>944</v>
      </c>
      <c r="G589" s="16">
        <v>1</v>
      </c>
      <c r="J589" t="s">
        <v>1576</v>
      </c>
      <c r="K589" t="s">
        <v>1563</v>
      </c>
      <c r="L589" t="s">
        <v>1575</v>
      </c>
      <c r="M589" s="36"/>
    </row>
    <row r="590" spans="1:13" x14ac:dyDescent="0.25">
      <c r="A590" s="37">
        <v>251</v>
      </c>
      <c r="B590" t="s">
        <v>1525</v>
      </c>
      <c r="D590" s="35">
        <v>110000000</v>
      </c>
      <c r="E590" t="s">
        <v>1256</v>
      </c>
      <c r="F590" t="s">
        <v>944</v>
      </c>
      <c r="G590" s="16">
        <v>1</v>
      </c>
      <c r="J590" t="s">
        <v>1576</v>
      </c>
      <c r="K590" t="s">
        <v>1563</v>
      </c>
      <c r="L590" t="s">
        <v>1575</v>
      </c>
      <c r="M590" s="36"/>
    </row>
    <row r="591" spans="1:13" x14ac:dyDescent="0.25">
      <c r="A591" s="37">
        <v>252</v>
      </c>
      <c r="B591" t="s">
        <v>1526</v>
      </c>
      <c r="D591" s="35">
        <v>120000000</v>
      </c>
      <c r="E591" t="s">
        <v>1257</v>
      </c>
      <c r="F591" t="s">
        <v>944</v>
      </c>
      <c r="G591" s="16">
        <v>1</v>
      </c>
      <c r="J591" t="s">
        <v>1576</v>
      </c>
      <c r="K591" t="s">
        <v>1563</v>
      </c>
      <c r="L591" t="s">
        <v>1575</v>
      </c>
      <c r="M591" s="36"/>
    </row>
    <row r="592" spans="1:13" x14ac:dyDescent="0.25">
      <c r="A592" s="37">
        <v>26</v>
      </c>
      <c r="B592" t="s">
        <v>1304</v>
      </c>
      <c r="D592" s="35">
        <v>1000000</v>
      </c>
      <c r="E592" t="s">
        <v>1031</v>
      </c>
      <c r="F592" t="s">
        <v>1568</v>
      </c>
      <c r="G592" s="16">
        <v>1</v>
      </c>
      <c r="J592" t="s">
        <v>1576</v>
      </c>
      <c r="K592" t="s">
        <v>2185</v>
      </c>
      <c r="L592" t="s">
        <v>1575</v>
      </c>
      <c r="M592" s="36"/>
    </row>
    <row r="593" spans="1:13" x14ac:dyDescent="0.25">
      <c r="A593" s="37">
        <v>27</v>
      </c>
      <c r="B593" t="s">
        <v>1305</v>
      </c>
      <c r="D593" s="35">
        <v>2000000</v>
      </c>
      <c r="E593" t="s">
        <v>1032</v>
      </c>
      <c r="F593" t="s">
        <v>1568</v>
      </c>
      <c r="G593" s="16">
        <v>1</v>
      </c>
      <c r="J593" t="s">
        <v>1576</v>
      </c>
      <c r="K593" t="s">
        <v>2185</v>
      </c>
      <c r="L593" t="s">
        <v>1575</v>
      </c>
      <c r="M593" s="36"/>
    </row>
    <row r="594" spans="1:13" x14ac:dyDescent="0.25">
      <c r="A594" s="37">
        <v>28</v>
      </c>
      <c r="B594" t="s">
        <v>1306</v>
      </c>
      <c r="D594" s="35">
        <v>3000000</v>
      </c>
      <c r="E594" t="s">
        <v>1033</v>
      </c>
      <c r="F594" t="s">
        <v>1568</v>
      </c>
      <c r="G594" s="16">
        <v>1</v>
      </c>
      <c r="J594" t="s">
        <v>1576</v>
      </c>
      <c r="K594" t="s">
        <v>2185</v>
      </c>
      <c r="L594" t="s">
        <v>1575</v>
      </c>
      <c r="M594" s="36"/>
    </row>
    <row r="595" spans="1:13" x14ac:dyDescent="0.25">
      <c r="A595" s="37">
        <v>29</v>
      </c>
      <c r="B595" t="s">
        <v>1307</v>
      </c>
      <c r="D595" s="35">
        <v>4000000</v>
      </c>
      <c r="E595" t="s">
        <v>1034</v>
      </c>
      <c r="F595" t="s">
        <v>1568</v>
      </c>
      <c r="G595" s="16">
        <v>1</v>
      </c>
      <c r="J595" t="s">
        <v>1576</v>
      </c>
      <c r="K595" t="s">
        <v>2185</v>
      </c>
      <c r="L595" t="s">
        <v>1575</v>
      </c>
      <c r="M595" s="36"/>
    </row>
    <row r="596" spans="1:13" x14ac:dyDescent="0.25">
      <c r="A596" s="37">
        <v>30</v>
      </c>
      <c r="B596" t="s">
        <v>1308</v>
      </c>
      <c r="D596" s="35">
        <v>2000000</v>
      </c>
      <c r="E596" t="s">
        <v>1035</v>
      </c>
      <c r="F596" t="s">
        <v>1569</v>
      </c>
      <c r="G596" s="16">
        <v>1</v>
      </c>
      <c r="J596" t="s">
        <v>1576</v>
      </c>
      <c r="K596" t="s">
        <v>2185</v>
      </c>
      <c r="L596" t="s">
        <v>1575</v>
      </c>
      <c r="M596" s="36"/>
    </row>
    <row r="597" spans="1:13" x14ac:dyDescent="0.25">
      <c r="A597" s="37">
        <v>31</v>
      </c>
      <c r="B597" t="s">
        <v>1309</v>
      </c>
      <c r="D597" s="35">
        <v>2000000</v>
      </c>
      <c r="E597" t="s">
        <v>1036</v>
      </c>
      <c r="F597" t="s">
        <v>1569</v>
      </c>
      <c r="G597" s="16">
        <v>1</v>
      </c>
      <c r="J597" t="s">
        <v>1576</v>
      </c>
      <c r="K597" t="s">
        <v>2185</v>
      </c>
      <c r="L597" t="s">
        <v>1575</v>
      </c>
      <c r="M597" s="36"/>
    </row>
    <row r="598" spans="1:13" x14ac:dyDescent="0.25">
      <c r="A598" s="37">
        <v>32</v>
      </c>
      <c r="B598" t="s">
        <v>1310</v>
      </c>
      <c r="D598" s="35">
        <v>1000000</v>
      </c>
      <c r="E598" t="s">
        <v>1037</v>
      </c>
      <c r="F598" t="s">
        <v>1568</v>
      </c>
      <c r="G598" s="16">
        <v>1</v>
      </c>
      <c r="J598" t="s">
        <v>1576</v>
      </c>
      <c r="K598" t="s">
        <v>2185</v>
      </c>
      <c r="L598" t="s">
        <v>1575</v>
      </c>
      <c r="M598" s="36"/>
    </row>
    <row r="599" spans="1:13" x14ac:dyDescent="0.25">
      <c r="A599" s="37">
        <v>33</v>
      </c>
      <c r="B599" t="s">
        <v>1311</v>
      </c>
      <c r="D599" s="35">
        <v>2000000</v>
      </c>
      <c r="E599" t="s">
        <v>1038</v>
      </c>
      <c r="F599" t="s">
        <v>1568</v>
      </c>
      <c r="G599" s="16">
        <v>1</v>
      </c>
      <c r="J599" t="s">
        <v>1576</v>
      </c>
      <c r="K599" t="s">
        <v>2185</v>
      </c>
      <c r="L599" t="s">
        <v>1575</v>
      </c>
      <c r="M599" s="36"/>
    </row>
    <row r="600" spans="1:13" x14ac:dyDescent="0.25">
      <c r="A600" s="37">
        <v>34</v>
      </c>
      <c r="B600" t="s">
        <v>1312</v>
      </c>
      <c r="D600" s="35">
        <v>18000000</v>
      </c>
      <c r="E600" t="s">
        <v>1039</v>
      </c>
      <c r="F600" t="s">
        <v>944</v>
      </c>
      <c r="G600" s="16">
        <v>1</v>
      </c>
      <c r="J600" t="s">
        <v>1576</v>
      </c>
      <c r="K600" t="s">
        <v>2185</v>
      </c>
      <c r="L600" t="s">
        <v>1575</v>
      </c>
      <c r="M600" s="36"/>
    </row>
    <row r="601" spans="1:13" x14ac:dyDescent="0.25">
      <c r="A601" s="37">
        <v>35</v>
      </c>
      <c r="B601" t="s">
        <v>1313</v>
      </c>
      <c r="D601" s="35">
        <v>4000000</v>
      </c>
      <c r="E601" t="s">
        <v>1040</v>
      </c>
      <c r="F601" t="s">
        <v>944</v>
      </c>
      <c r="G601" s="16">
        <v>1</v>
      </c>
      <c r="J601" t="s">
        <v>1576</v>
      </c>
      <c r="K601" t="s">
        <v>2185</v>
      </c>
      <c r="L601" t="s">
        <v>1575</v>
      </c>
      <c r="M601" s="36"/>
    </row>
    <row r="602" spans="1:13" x14ac:dyDescent="0.25">
      <c r="A602" s="37">
        <v>36</v>
      </c>
      <c r="B602" t="s">
        <v>1314</v>
      </c>
      <c r="D602" s="35">
        <v>2000000</v>
      </c>
      <c r="E602" t="s">
        <v>1041</v>
      </c>
      <c r="F602" t="s">
        <v>944</v>
      </c>
      <c r="G602" s="16">
        <v>1</v>
      </c>
      <c r="J602" t="s">
        <v>1576</v>
      </c>
      <c r="K602" t="s">
        <v>2185</v>
      </c>
      <c r="L602" t="s">
        <v>1575</v>
      </c>
      <c r="M602" s="36"/>
    </row>
    <row r="603" spans="1:13" x14ac:dyDescent="0.25">
      <c r="A603" s="37">
        <v>37</v>
      </c>
      <c r="B603" t="s">
        <v>1315</v>
      </c>
      <c r="D603" s="35">
        <v>20000000</v>
      </c>
      <c r="E603" t="s">
        <v>1042</v>
      </c>
      <c r="F603" t="s">
        <v>944</v>
      </c>
      <c r="G603" s="16">
        <v>1</v>
      </c>
      <c r="J603" t="s">
        <v>1576</v>
      </c>
      <c r="K603" t="s">
        <v>2185</v>
      </c>
      <c r="L603" t="s">
        <v>1575</v>
      </c>
      <c r="M603" s="36"/>
    </row>
    <row r="604" spans="1:13" x14ac:dyDescent="0.25">
      <c r="A604" s="37">
        <v>138</v>
      </c>
      <c r="B604" t="s">
        <v>1416</v>
      </c>
      <c r="D604" s="35">
        <v>4500000</v>
      </c>
      <c r="E604" t="s">
        <v>1143</v>
      </c>
      <c r="F604" t="s">
        <v>1568</v>
      </c>
      <c r="G604" s="16">
        <v>1</v>
      </c>
      <c r="J604" t="s">
        <v>1576</v>
      </c>
      <c r="K604" t="s">
        <v>1560</v>
      </c>
      <c r="L604" t="s">
        <v>1575</v>
      </c>
      <c r="M604" s="36"/>
    </row>
    <row r="605" spans="1:13" x14ac:dyDescent="0.25">
      <c r="A605" s="37">
        <v>139</v>
      </c>
      <c r="B605" t="s">
        <v>1417</v>
      </c>
      <c r="D605" s="35">
        <v>12000000</v>
      </c>
      <c r="E605" t="s">
        <v>1144</v>
      </c>
      <c r="F605" t="s">
        <v>1568</v>
      </c>
      <c r="G605" s="16">
        <v>1</v>
      </c>
      <c r="J605" t="s">
        <v>1576</v>
      </c>
      <c r="K605" t="s">
        <v>1560</v>
      </c>
      <c r="L605" t="s">
        <v>1575</v>
      </c>
      <c r="M605" s="36"/>
    </row>
    <row r="606" spans="1:13" x14ac:dyDescent="0.25">
      <c r="A606" s="37">
        <v>140</v>
      </c>
      <c r="B606" t="s">
        <v>1418</v>
      </c>
      <c r="D606" s="35">
        <v>7000000</v>
      </c>
      <c r="E606" t="s">
        <v>1145</v>
      </c>
      <c r="F606" t="s">
        <v>1571</v>
      </c>
      <c r="G606" s="16">
        <v>1</v>
      </c>
      <c r="J606" t="s">
        <v>1576</v>
      </c>
      <c r="K606" t="s">
        <v>1560</v>
      </c>
      <c r="L606" t="s">
        <v>1575</v>
      </c>
      <c r="M606" s="36"/>
    </row>
    <row r="607" spans="1:13" x14ac:dyDescent="0.25">
      <c r="A607" s="37">
        <v>141</v>
      </c>
      <c r="B607" t="s">
        <v>1419</v>
      </c>
      <c r="D607" s="35">
        <v>9500000</v>
      </c>
      <c r="E607" t="s">
        <v>1146</v>
      </c>
      <c r="F607" t="s">
        <v>1571</v>
      </c>
      <c r="G607" s="16">
        <v>1</v>
      </c>
      <c r="J607" t="s">
        <v>1576</v>
      </c>
      <c r="K607" t="s">
        <v>1560</v>
      </c>
      <c r="L607" t="s">
        <v>1575</v>
      </c>
      <c r="M607" s="36"/>
    </row>
    <row r="608" spans="1:13" x14ac:dyDescent="0.25">
      <c r="A608" s="37">
        <v>142</v>
      </c>
      <c r="B608" t="s">
        <v>1420</v>
      </c>
      <c r="D608" s="35">
        <v>2000000</v>
      </c>
      <c r="E608" t="s">
        <v>1147</v>
      </c>
      <c r="F608" t="s">
        <v>1568</v>
      </c>
      <c r="G608" s="16">
        <v>1</v>
      </c>
      <c r="J608" t="s">
        <v>1576</v>
      </c>
      <c r="K608" t="s">
        <v>1560</v>
      </c>
      <c r="L608" t="s">
        <v>1575</v>
      </c>
      <c r="M608" s="36"/>
    </row>
    <row r="609" spans="1:13" x14ac:dyDescent="0.25">
      <c r="A609" s="37">
        <v>143</v>
      </c>
      <c r="B609" t="s">
        <v>1421</v>
      </c>
      <c r="D609" s="35">
        <v>7000000</v>
      </c>
      <c r="E609" t="s">
        <v>1148</v>
      </c>
      <c r="F609" t="s">
        <v>1572</v>
      </c>
      <c r="G609" s="16">
        <v>1</v>
      </c>
      <c r="J609" t="s">
        <v>1576</v>
      </c>
      <c r="K609" t="s">
        <v>1560</v>
      </c>
      <c r="L609" t="s">
        <v>1575</v>
      </c>
      <c r="M609" s="36"/>
    </row>
    <row r="610" spans="1:13" x14ac:dyDescent="0.25">
      <c r="A610" s="37">
        <v>144</v>
      </c>
      <c r="B610" t="s">
        <v>1422</v>
      </c>
      <c r="D610" s="35">
        <v>9500000</v>
      </c>
      <c r="E610" t="s">
        <v>1149</v>
      </c>
      <c r="F610" t="s">
        <v>1572</v>
      </c>
      <c r="G610" s="16">
        <v>1</v>
      </c>
      <c r="J610" t="s">
        <v>1576</v>
      </c>
      <c r="K610" t="s">
        <v>1560</v>
      </c>
      <c r="L610" t="s">
        <v>1575</v>
      </c>
      <c r="M610" s="36"/>
    </row>
    <row r="611" spans="1:13" x14ac:dyDescent="0.25">
      <c r="A611" s="37">
        <v>145</v>
      </c>
      <c r="B611" t="s">
        <v>1423</v>
      </c>
      <c r="D611" s="35">
        <v>2500000</v>
      </c>
      <c r="E611" t="s">
        <v>1150</v>
      </c>
      <c r="F611" t="s">
        <v>1573</v>
      </c>
      <c r="G611" s="16">
        <v>1</v>
      </c>
      <c r="J611" t="s">
        <v>1576</v>
      </c>
      <c r="K611" t="s">
        <v>1560</v>
      </c>
      <c r="L611" t="s">
        <v>1575</v>
      </c>
      <c r="M611" s="36"/>
    </row>
    <row r="612" spans="1:13" x14ac:dyDescent="0.25">
      <c r="A612" s="37">
        <v>146</v>
      </c>
      <c r="B612" t="s">
        <v>1424</v>
      </c>
      <c r="D612" s="35">
        <v>5000000</v>
      </c>
      <c r="E612" t="s">
        <v>1151</v>
      </c>
      <c r="F612" t="s">
        <v>1573</v>
      </c>
      <c r="G612" s="16">
        <v>1</v>
      </c>
      <c r="J612" t="s">
        <v>1576</v>
      </c>
      <c r="K612" t="s">
        <v>1560</v>
      </c>
      <c r="L612" t="s">
        <v>1575</v>
      </c>
      <c r="M612" s="36"/>
    </row>
    <row r="613" spans="1:13" x14ac:dyDescent="0.25">
      <c r="A613" s="37">
        <v>147</v>
      </c>
      <c r="B613" t="s">
        <v>1425</v>
      </c>
      <c r="D613" s="35">
        <v>5000000</v>
      </c>
      <c r="E613" t="s">
        <v>1152</v>
      </c>
      <c r="F613" t="s">
        <v>1573</v>
      </c>
      <c r="G613" s="16">
        <v>1</v>
      </c>
      <c r="J613" t="s">
        <v>1576</v>
      </c>
      <c r="K613" t="s">
        <v>1560</v>
      </c>
      <c r="L613" t="s">
        <v>1575</v>
      </c>
      <c r="M613" s="36"/>
    </row>
    <row r="614" spans="1:13" x14ac:dyDescent="0.25">
      <c r="A614" s="37">
        <v>148</v>
      </c>
      <c r="B614" t="s">
        <v>1426</v>
      </c>
      <c r="D614" s="35">
        <v>7000000</v>
      </c>
      <c r="E614" t="s">
        <v>1153</v>
      </c>
      <c r="F614" t="s">
        <v>1573</v>
      </c>
      <c r="G614" s="16">
        <v>1</v>
      </c>
      <c r="J614" t="s">
        <v>1576</v>
      </c>
      <c r="K614" t="s">
        <v>1560</v>
      </c>
      <c r="L614" t="s">
        <v>1575</v>
      </c>
      <c r="M614" s="36"/>
    </row>
    <row r="615" spans="1:13" x14ac:dyDescent="0.25">
      <c r="A615" s="37">
        <v>149</v>
      </c>
      <c r="B615" t="s">
        <v>1427</v>
      </c>
      <c r="D615" s="35">
        <v>5000000</v>
      </c>
      <c r="E615" t="s">
        <v>1154</v>
      </c>
      <c r="F615" t="s">
        <v>1568</v>
      </c>
      <c r="G615" s="16">
        <v>1</v>
      </c>
      <c r="J615" t="s">
        <v>1576</v>
      </c>
      <c r="K615" t="s">
        <v>1560</v>
      </c>
      <c r="L615" t="s">
        <v>1575</v>
      </c>
      <c r="M615" s="36"/>
    </row>
    <row r="616" spans="1:13" x14ac:dyDescent="0.25">
      <c r="A616" s="37">
        <v>150</v>
      </c>
      <c r="B616" t="s">
        <v>1428</v>
      </c>
      <c r="D616" s="35">
        <v>3500000</v>
      </c>
      <c r="E616" t="s">
        <v>1155</v>
      </c>
      <c r="F616" t="s">
        <v>1568</v>
      </c>
      <c r="G616" s="16">
        <v>1</v>
      </c>
      <c r="J616" t="s">
        <v>1576</v>
      </c>
      <c r="K616" t="s">
        <v>1560</v>
      </c>
      <c r="L616" t="s">
        <v>1575</v>
      </c>
      <c r="M616" s="36"/>
    </row>
    <row r="617" spans="1:13" x14ac:dyDescent="0.25">
      <c r="A617" s="37">
        <v>151</v>
      </c>
      <c r="B617" t="s">
        <v>1429</v>
      </c>
      <c r="D617" s="35">
        <v>5000000</v>
      </c>
      <c r="E617" t="s">
        <v>1156</v>
      </c>
      <c r="F617" t="s">
        <v>1568</v>
      </c>
      <c r="G617" s="16">
        <v>1</v>
      </c>
      <c r="J617" t="s">
        <v>1576</v>
      </c>
      <c r="K617" t="s">
        <v>1560</v>
      </c>
      <c r="L617" t="s">
        <v>1575</v>
      </c>
      <c r="M617" s="36"/>
    </row>
    <row r="618" spans="1:13" x14ac:dyDescent="0.25">
      <c r="A618" s="37">
        <v>152</v>
      </c>
      <c r="B618" t="s">
        <v>1430</v>
      </c>
      <c r="D618" s="35">
        <v>4000000</v>
      </c>
      <c r="E618" t="s">
        <v>1157</v>
      </c>
      <c r="F618" t="s">
        <v>1568</v>
      </c>
      <c r="G618" s="16">
        <v>1</v>
      </c>
      <c r="J618" t="s">
        <v>1576</v>
      </c>
      <c r="K618" t="s">
        <v>1560</v>
      </c>
      <c r="L618" t="s">
        <v>1575</v>
      </c>
      <c r="M618" s="36"/>
    </row>
    <row r="619" spans="1:13" x14ac:dyDescent="0.25">
      <c r="A619" s="37">
        <v>153</v>
      </c>
      <c r="B619" t="s">
        <v>1431</v>
      </c>
      <c r="D619" s="35">
        <v>3000000</v>
      </c>
      <c r="E619" t="s">
        <v>1158</v>
      </c>
      <c r="F619" t="s">
        <v>1568</v>
      </c>
      <c r="G619" s="16">
        <v>1</v>
      </c>
      <c r="J619" t="s">
        <v>1576</v>
      </c>
      <c r="K619" t="s">
        <v>1560</v>
      </c>
      <c r="L619" t="s">
        <v>1575</v>
      </c>
      <c r="M619" s="36"/>
    </row>
    <row r="620" spans="1:13" x14ac:dyDescent="0.25">
      <c r="A620" s="37">
        <v>154</v>
      </c>
      <c r="B620" t="s">
        <v>1432</v>
      </c>
      <c r="D620" s="35">
        <v>2000000</v>
      </c>
      <c r="E620" t="s">
        <v>1159</v>
      </c>
      <c r="F620" t="s">
        <v>1568</v>
      </c>
      <c r="G620" s="16">
        <v>1</v>
      </c>
      <c r="J620" t="s">
        <v>1576</v>
      </c>
      <c r="K620" t="s">
        <v>1560</v>
      </c>
      <c r="L620" t="s">
        <v>1575</v>
      </c>
      <c r="M620" s="36"/>
    </row>
    <row r="621" spans="1:13" x14ac:dyDescent="0.25">
      <c r="A621" s="37">
        <v>73</v>
      </c>
      <c r="B621" t="s">
        <v>1351</v>
      </c>
      <c r="D621" s="35">
        <v>2000000</v>
      </c>
      <c r="E621" t="s">
        <v>1078</v>
      </c>
      <c r="F621" t="s">
        <v>944</v>
      </c>
      <c r="G621" s="16">
        <v>1</v>
      </c>
      <c r="J621" t="s">
        <v>1576</v>
      </c>
      <c r="K621" t="s">
        <v>1556</v>
      </c>
      <c r="L621" t="s">
        <v>1575</v>
      </c>
      <c r="M621" s="36"/>
    </row>
    <row r="622" spans="1:13" x14ac:dyDescent="0.25">
      <c r="A622" s="37">
        <v>74</v>
      </c>
      <c r="B622" t="s">
        <v>1352</v>
      </c>
      <c r="D622" s="35">
        <v>5000000</v>
      </c>
      <c r="E622" t="s">
        <v>1079</v>
      </c>
      <c r="F622" t="s">
        <v>944</v>
      </c>
      <c r="G622" s="16">
        <v>1</v>
      </c>
      <c r="J622" t="s">
        <v>1576</v>
      </c>
      <c r="K622" t="s">
        <v>1556</v>
      </c>
      <c r="L622" t="s">
        <v>1575</v>
      </c>
      <c r="M622" s="36"/>
    </row>
    <row r="623" spans="1:13" x14ac:dyDescent="0.25">
      <c r="A623" s="37">
        <v>75</v>
      </c>
      <c r="B623" t="s">
        <v>1353</v>
      </c>
      <c r="D623" s="35">
        <v>500000</v>
      </c>
      <c r="E623" t="s">
        <v>1080</v>
      </c>
      <c r="F623" t="s">
        <v>1568</v>
      </c>
      <c r="G623" s="16">
        <v>1</v>
      </c>
      <c r="J623" t="s">
        <v>1576</v>
      </c>
      <c r="K623" t="s">
        <v>1556</v>
      </c>
      <c r="L623" t="s">
        <v>1575</v>
      </c>
      <c r="M623" s="36"/>
    </row>
    <row r="624" spans="1:13" x14ac:dyDescent="0.25">
      <c r="A624" s="37">
        <v>76</v>
      </c>
      <c r="B624" t="s">
        <v>1354</v>
      </c>
      <c r="D624" s="35">
        <v>3000000</v>
      </c>
      <c r="E624" t="s">
        <v>1081</v>
      </c>
      <c r="F624" t="s">
        <v>944</v>
      </c>
      <c r="G624" s="16">
        <v>1</v>
      </c>
      <c r="J624" t="s">
        <v>1576</v>
      </c>
      <c r="K624" t="s">
        <v>1556</v>
      </c>
      <c r="L624" t="s">
        <v>1575</v>
      </c>
      <c r="M624" s="36"/>
    </row>
    <row r="625" spans="1:13" x14ac:dyDescent="0.25">
      <c r="A625" s="37">
        <v>77</v>
      </c>
      <c r="B625" t="s">
        <v>1355</v>
      </c>
      <c r="D625" s="35">
        <v>1200000</v>
      </c>
      <c r="E625" t="s">
        <v>1082</v>
      </c>
      <c r="F625" t="s">
        <v>944</v>
      </c>
      <c r="G625" s="16">
        <v>1</v>
      </c>
      <c r="J625" t="s">
        <v>1576</v>
      </c>
      <c r="K625" t="s">
        <v>1556</v>
      </c>
      <c r="L625" t="s">
        <v>1575</v>
      </c>
      <c r="M625" s="36"/>
    </row>
    <row r="626" spans="1:13" x14ac:dyDescent="0.25">
      <c r="A626" s="37">
        <v>78</v>
      </c>
      <c r="B626" t="s">
        <v>1356</v>
      </c>
      <c r="D626" s="35">
        <v>1200000</v>
      </c>
      <c r="E626" t="s">
        <v>1083</v>
      </c>
      <c r="F626" t="s">
        <v>944</v>
      </c>
      <c r="G626" s="16">
        <v>1</v>
      </c>
      <c r="J626" t="s">
        <v>1576</v>
      </c>
      <c r="K626" t="s">
        <v>1556</v>
      </c>
      <c r="L626" t="s">
        <v>1575</v>
      </c>
      <c r="M626" s="36"/>
    </row>
    <row r="627" spans="1:13" x14ac:dyDescent="0.25">
      <c r="A627" s="37">
        <v>79</v>
      </c>
      <c r="B627" t="s">
        <v>1357</v>
      </c>
      <c r="D627" s="35">
        <v>7000000</v>
      </c>
      <c r="E627" t="s">
        <v>1084</v>
      </c>
      <c r="F627" t="s">
        <v>1568</v>
      </c>
      <c r="G627" s="16">
        <v>1</v>
      </c>
      <c r="J627" t="s">
        <v>1576</v>
      </c>
      <c r="K627" t="s">
        <v>1556</v>
      </c>
      <c r="L627" t="s">
        <v>1575</v>
      </c>
      <c r="M627" s="36"/>
    </row>
    <row r="628" spans="1:13" x14ac:dyDescent="0.25">
      <c r="A628" s="37">
        <v>80</v>
      </c>
      <c r="B628" t="s">
        <v>1358</v>
      </c>
      <c r="D628" s="35">
        <v>8000000</v>
      </c>
      <c r="E628" t="s">
        <v>1085</v>
      </c>
      <c r="F628" t="s">
        <v>1568</v>
      </c>
      <c r="G628" s="16">
        <v>1</v>
      </c>
      <c r="J628" t="s">
        <v>1576</v>
      </c>
      <c r="K628" t="s">
        <v>1556</v>
      </c>
      <c r="L628" t="s">
        <v>1575</v>
      </c>
      <c r="M628" s="36"/>
    </row>
    <row r="629" spans="1:13" x14ac:dyDescent="0.25">
      <c r="A629" s="37">
        <v>81</v>
      </c>
      <c r="B629" t="s">
        <v>1359</v>
      </c>
      <c r="D629" s="35">
        <v>1200000</v>
      </c>
      <c r="E629" t="s">
        <v>1086</v>
      </c>
      <c r="F629" t="s">
        <v>1568</v>
      </c>
      <c r="G629" s="16">
        <v>1</v>
      </c>
      <c r="J629" t="s">
        <v>1576</v>
      </c>
      <c r="K629" t="s">
        <v>1556</v>
      </c>
      <c r="L629" t="s">
        <v>1575</v>
      </c>
      <c r="M629" s="36"/>
    </row>
    <row r="630" spans="1:13" x14ac:dyDescent="0.25">
      <c r="A630" s="37">
        <v>82</v>
      </c>
      <c r="B630" t="s">
        <v>1360</v>
      </c>
      <c r="D630" s="35">
        <v>2500000</v>
      </c>
      <c r="E630" t="s">
        <v>1087</v>
      </c>
      <c r="F630" t="s">
        <v>1568</v>
      </c>
      <c r="G630" s="16">
        <v>1</v>
      </c>
      <c r="J630" t="s">
        <v>1576</v>
      </c>
      <c r="K630" t="s">
        <v>1556</v>
      </c>
      <c r="L630" t="s">
        <v>1575</v>
      </c>
      <c r="M630" s="36"/>
    </row>
    <row r="631" spans="1:13" x14ac:dyDescent="0.25">
      <c r="A631" s="37">
        <v>83</v>
      </c>
      <c r="B631" t="s">
        <v>1361</v>
      </c>
      <c r="D631" s="35">
        <v>3500000</v>
      </c>
      <c r="E631" t="s">
        <v>1088</v>
      </c>
      <c r="F631" t="s">
        <v>1568</v>
      </c>
      <c r="G631" s="16">
        <v>1</v>
      </c>
      <c r="J631" t="s">
        <v>1576</v>
      </c>
      <c r="K631" t="s">
        <v>1556</v>
      </c>
      <c r="L631" t="s">
        <v>1575</v>
      </c>
      <c r="M631" s="36"/>
    </row>
    <row r="632" spans="1:13" x14ac:dyDescent="0.25">
      <c r="A632" s="37">
        <v>84</v>
      </c>
      <c r="B632" t="s">
        <v>1362</v>
      </c>
      <c r="D632" s="35">
        <v>5000000</v>
      </c>
      <c r="E632" t="s">
        <v>1089</v>
      </c>
      <c r="F632" t="s">
        <v>1568</v>
      </c>
      <c r="G632" s="16">
        <v>1</v>
      </c>
      <c r="J632" t="s">
        <v>1576</v>
      </c>
      <c r="K632" t="s">
        <v>1556</v>
      </c>
      <c r="L632" t="s">
        <v>1575</v>
      </c>
      <c r="M632" s="36"/>
    </row>
    <row r="633" spans="1:13" x14ac:dyDescent="0.25">
      <c r="A633" s="37">
        <v>85</v>
      </c>
      <c r="B633" t="s">
        <v>1363</v>
      </c>
      <c r="D633" s="35">
        <v>6000000</v>
      </c>
      <c r="E633" t="s">
        <v>1090</v>
      </c>
      <c r="F633" t="s">
        <v>1568</v>
      </c>
      <c r="G633" s="16">
        <v>1</v>
      </c>
      <c r="J633" t="s">
        <v>1576</v>
      </c>
      <c r="K633" t="s">
        <v>1556</v>
      </c>
      <c r="L633" t="s">
        <v>1575</v>
      </c>
      <c r="M633" s="36"/>
    </row>
    <row r="634" spans="1:13" x14ac:dyDescent="0.25">
      <c r="A634" s="37">
        <v>86</v>
      </c>
      <c r="B634" t="s">
        <v>1364</v>
      </c>
      <c r="D634" s="35">
        <v>6000000</v>
      </c>
      <c r="E634" t="s">
        <v>1091</v>
      </c>
      <c r="F634" t="s">
        <v>1568</v>
      </c>
      <c r="G634" s="16">
        <v>1</v>
      </c>
      <c r="J634" t="s">
        <v>1576</v>
      </c>
      <c r="K634" t="s">
        <v>1556</v>
      </c>
      <c r="L634" t="s">
        <v>1575</v>
      </c>
      <c r="M634" s="36"/>
    </row>
    <row r="635" spans="1:13" x14ac:dyDescent="0.25">
      <c r="A635" s="37">
        <v>87</v>
      </c>
      <c r="B635" t="s">
        <v>1365</v>
      </c>
      <c r="D635" s="35">
        <v>7000000</v>
      </c>
      <c r="E635" t="s">
        <v>1092</v>
      </c>
      <c r="F635" t="s">
        <v>1568</v>
      </c>
      <c r="G635" s="16">
        <v>1</v>
      </c>
      <c r="J635" t="s">
        <v>1576</v>
      </c>
      <c r="K635" t="s">
        <v>1556</v>
      </c>
      <c r="L635" t="s">
        <v>1575</v>
      </c>
      <c r="M635" s="36"/>
    </row>
    <row r="636" spans="1:13" x14ac:dyDescent="0.25">
      <c r="A636" s="37">
        <v>88</v>
      </c>
      <c r="B636" t="s">
        <v>1366</v>
      </c>
      <c r="D636" s="35">
        <v>7000000</v>
      </c>
      <c r="E636" t="s">
        <v>1093</v>
      </c>
      <c r="F636" t="s">
        <v>1568</v>
      </c>
      <c r="G636" s="16">
        <v>1</v>
      </c>
      <c r="J636" t="s">
        <v>1576</v>
      </c>
      <c r="K636" t="s">
        <v>1556</v>
      </c>
      <c r="L636" t="s">
        <v>1575</v>
      </c>
      <c r="M636" s="36"/>
    </row>
    <row r="637" spans="1:13" x14ac:dyDescent="0.25">
      <c r="A637" s="37">
        <v>89</v>
      </c>
      <c r="B637" t="s">
        <v>1367</v>
      </c>
      <c r="D637" s="35">
        <v>8000000</v>
      </c>
      <c r="E637" t="s">
        <v>1094</v>
      </c>
      <c r="F637" t="s">
        <v>1568</v>
      </c>
      <c r="G637" s="16">
        <v>1</v>
      </c>
      <c r="J637" t="s">
        <v>1576</v>
      </c>
      <c r="K637" t="s">
        <v>1556</v>
      </c>
      <c r="L637" t="s">
        <v>1575</v>
      </c>
      <c r="M637" s="36"/>
    </row>
    <row r="638" spans="1:13" x14ac:dyDescent="0.25">
      <c r="A638" s="37">
        <v>90</v>
      </c>
      <c r="B638" t="s">
        <v>1368</v>
      </c>
      <c r="D638" s="35">
        <v>10000000</v>
      </c>
      <c r="E638" t="s">
        <v>1095</v>
      </c>
      <c r="F638" t="s">
        <v>1568</v>
      </c>
      <c r="G638" s="16">
        <v>1</v>
      </c>
      <c r="J638" t="s">
        <v>1576</v>
      </c>
      <c r="K638" t="s">
        <v>1556</v>
      </c>
      <c r="L638" t="s">
        <v>1575</v>
      </c>
      <c r="M638" s="36"/>
    </row>
    <row r="639" spans="1:13" x14ac:dyDescent="0.25">
      <c r="A639" s="37">
        <v>91</v>
      </c>
      <c r="B639" t="s">
        <v>1369</v>
      </c>
      <c r="D639" s="35">
        <v>12000000</v>
      </c>
      <c r="E639" t="s">
        <v>1096</v>
      </c>
      <c r="F639" t="s">
        <v>1568</v>
      </c>
      <c r="G639" s="16">
        <v>1</v>
      </c>
      <c r="J639" t="s">
        <v>1576</v>
      </c>
      <c r="K639" t="s">
        <v>1556</v>
      </c>
      <c r="L639" t="s">
        <v>1575</v>
      </c>
      <c r="M639" s="36"/>
    </row>
    <row r="640" spans="1:13" x14ac:dyDescent="0.25">
      <c r="A640" s="37">
        <v>92</v>
      </c>
      <c r="B640" t="s">
        <v>1370</v>
      </c>
      <c r="D640" s="35">
        <v>15000000</v>
      </c>
      <c r="E640" t="s">
        <v>1097</v>
      </c>
      <c r="F640" t="s">
        <v>1568</v>
      </c>
      <c r="G640" s="16">
        <v>1</v>
      </c>
      <c r="J640" t="s">
        <v>1576</v>
      </c>
      <c r="K640" t="s">
        <v>1556</v>
      </c>
      <c r="L640" t="s">
        <v>1575</v>
      </c>
      <c r="M640" s="36"/>
    </row>
    <row r="641" spans="1:13" x14ac:dyDescent="0.25">
      <c r="A641" s="37">
        <v>93</v>
      </c>
      <c r="B641" t="s">
        <v>1371</v>
      </c>
      <c r="D641" s="35">
        <v>18000000</v>
      </c>
      <c r="E641" t="s">
        <v>1098</v>
      </c>
      <c r="F641" t="s">
        <v>1568</v>
      </c>
      <c r="G641" s="16">
        <v>1</v>
      </c>
      <c r="J641" t="s">
        <v>1576</v>
      </c>
      <c r="K641" t="s">
        <v>1556</v>
      </c>
      <c r="L641" t="s">
        <v>1575</v>
      </c>
      <c r="M641" s="36"/>
    </row>
    <row r="642" spans="1:13" x14ac:dyDescent="0.25">
      <c r="A642" s="37">
        <v>94</v>
      </c>
      <c r="B642" t="s">
        <v>1372</v>
      </c>
      <c r="D642" s="35">
        <v>10000000</v>
      </c>
      <c r="E642" t="s">
        <v>1099</v>
      </c>
      <c r="F642" t="s">
        <v>1568</v>
      </c>
      <c r="G642" s="16">
        <v>1</v>
      </c>
      <c r="J642" t="s">
        <v>1576</v>
      </c>
      <c r="K642" t="s">
        <v>1556</v>
      </c>
      <c r="L642" t="s">
        <v>1575</v>
      </c>
      <c r="M642" s="36"/>
    </row>
    <row r="643" spans="1:13" x14ac:dyDescent="0.25">
      <c r="A643" s="37">
        <v>95</v>
      </c>
      <c r="B643" t="s">
        <v>1373</v>
      </c>
      <c r="D643" s="35">
        <v>6000000</v>
      </c>
      <c r="E643" t="s">
        <v>1100</v>
      </c>
      <c r="F643" t="s">
        <v>1568</v>
      </c>
      <c r="G643" s="16">
        <v>1</v>
      </c>
      <c r="J643" t="s">
        <v>1576</v>
      </c>
      <c r="K643" t="s">
        <v>1556</v>
      </c>
      <c r="L643" t="s">
        <v>1575</v>
      </c>
      <c r="M643" s="36"/>
    </row>
    <row r="644" spans="1:13" x14ac:dyDescent="0.25">
      <c r="A644" s="37">
        <v>96</v>
      </c>
      <c r="B644" t="s">
        <v>1374</v>
      </c>
      <c r="D644" s="35">
        <v>12000000</v>
      </c>
      <c r="E644" t="s">
        <v>1101</v>
      </c>
      <c r="F644" t="s">
        <v>1568</v>
      </c>
      <c r="G644" s="16">
        <v>1</v>
      </c>
      <c r="J644" t="s">
        <v>1576</v>
      </c>
      <c r="K644" t="s">
        <v>1556</v>
      </c>
      <c r="L644" t="s">
        <v>1575</v>
      </c>
      <c r="M644" s="36"/>
    </row>
    <row r="645" spans="1:13" x14ac:dyDescent="0.25">
      <c r="A645" s="37">
        <v>104</v>
      </c>
      <c r="B645" t="s">
        <v>1382</v>
      </c>
      <c r="D645" s="35">
        <v>200000</v>
      </c>
      <c r="E645" t="s">
        <v>1109</v>
      </c>
      <c r="F645" t="s">
        <v>1568</v>
      </c>
      <c r="G645" s="16">
        <v>1</v>
      </c>
      <c r="J645" t="s">
        <v>1576</v>
      </c>
      <c r="K645" t="s">
        <v>1558</v>
      </c>
      <c r="L645" t="s">
        <v>1575</v>
      </c>
      <c r="M645" s="36"/>
    </row>
    <row r="646" spans="1:13" x14ac:dyDescent="0.25">
      <c r="A646" s="37">
        <v>105</v>
      </c>
      <c r="B646" t="s">
        <v>1383</v>
      </c>
      <c r="D646" s="35">
        <v>500000</v>
      </c>
      <c r="E646" t="s">
        <v>1110</v>
      </c>
      <c r="F646" t="s">
        <v>1568</v>
      </c>
      <c r="G646" s="16">
        <v>1</v>
      </c>
      <c r="J646" t="s">
        <v>1576</v>
      </c>
      <c r="K646" t="s">
        <v>1558</v>
      </c>
      <c r="L646" t="s">
        <v>1575</v>
      </c>
      <c r="M646" s="36"/>
    </row>
    <row r="647" spans="1:13" x14ac:dyDescent="0.25">
      <c r="A647" s="37">
        <v>106</v>
      </c>
      <c r="B647" t="s">
        <v>1384</v>
      </c>
      <c r="D647" s="35">
        <v>600000</v>
      </c>
      <c r="E647" t="s">
        <v>1111</v>
      </c>
      <c r="F647" t="s">
        <v>1568</v>
      </c>
      <c r="G647" s="16">
        <v>1</v>
      </c>
      <c r="J647" t="s">
        <v>1576</v>
      </c>
      <c r="K647" t="s">
        <v>1558</v>
      </c>
      <c r="L647" t="s">
        <v>1575</v>
      </c>
      <c r="M647" s="36"/>
    </row>
    <row r="648" spans="1:13" x14ac:dyDescent="0.25">
      <c r="A648" s="37">
        <v>107</v>
      </c>
      <c r="B648" t="s">
        <v>1385</v>
      </c>
      <c r="D648" s="35">
        <v>800000</v>
      </c>
      <c r="E648" t="s">
        <v>1112</v>
      </c>
      <c r="F648" t="s">
        <v>1568</v>
      </c>
      <c r="G648" s="16">
        <v>1</v>
      </c>
      <c r="J648" t="s">
        <v>1576</v>
      </c>
      <c r="K648" t="s">
        <v>1558</v>
      </c>
      <c r="L648" t="s">
        <v>1575</v>
      </c>
      <c r="M648" s="36"/>
    </row>
    <row r="649" spans="1:13" x14ac:dyDescent="0.25">
      <c r="A649" s="37">
        <v>108</v>
      </c>
      <c r="B649" t="s">
        <v>1386</v>
      </c>
      <c r="D649" s="35">
        <v>700000</v>
      </c>
      <c r="E649" t="s">
        <v>1113</v>
      </c>
      <c r="F649" t="s">
        <v>944</v>
      </c>
      <c r="G649" s="16">
        <v>1</v>
      </c>
      <c r="J649" t="s">
        <v>1576</v>
      </c>
      <c r="K649" t="s">
        <v>1558</v>
      </c>
      <c r="L649" t="s">
        <v>1575</v>
      </c>
      <c r="M649" s="36"/>
    </row>
    <row r="650" spans="1:13" x14ac:dyDescent="0.25">
      <c r="A650" s="37">
        <v>109</v>
      </c>
      <c r="B650" t="s">
        <v>1387</v>
      </c>
      <c r="D650" s="35">
        <v>1000000</v>
      </c>
      <c r="E650" t="s">
        <v>1114</v>
      </c>
      <c r="F650" t="s">
        <v>944</v>
      </c>
      <c r="G650" s="16">
        <v>1</v>
      </c>
      <c r="J650" t="s">
        <v>1576</v>
      </c>
      <c r="K650" t="s">
        <v>1558</v>
      </c>
      <c r="L650" t="s">
        <v>1575</v>
      </c>
      <c r="M650" s="36"/>
    </row>
    <row r="651" spans="1:13" x14ac:dyDescent="0.25">
      <c r="A651" s="37">
        <v>110</v>
      </c>
      <c r="B651" t="s">
        <v>1388</v>
      </c>
      <c r="D651" s="35">
        <v>1800000</v>
      </c>
      <c r="E651" t="s">
        <v>1115</v>
      </c>
      <c r="F651" t="s">
        <v>1569</v>
      </c>
      <c r="G651" s="16">
        <v>1</v>
      </c>
      <c r="J651" t="s">
        <v>1576</v>
      </c>
      <c r="K651" t="s">
        <v>1558</v>
      </c>
      <c r="L651" t="s">
        <v>1575</v>
      </c>
      <c r="M651" s="36"/>
    </row>
    <row r="652" spans="1:13" x14ac:dyDescent="0.25">
      <c r="A652" s="37">
        <v>111</v>
      </c>
      <c r="B652" t="s">
        <v>1389</v>
      </c>
      <c r="D652" s="35">
        <v>2000000</v>
      </c>
      <c r="E652" t="s">
        <v>1116</v>
      </c>
      <c r="F652" t="s">
        <v>1569</v>
      </c>
      <c r="G652" s="16">
        <v>1</v>
      </c>
      <c r="J652" t="s">
        <v>1576</v>
      </c>
      <c r="K652" t="s">
        <v>1558</v>
      </c>
      <c r="L652" t="s">
        <v>1575</v>
      </c>
      <c r="M652" s="36"/>
    </row>
    <row r="653" spans="1:13" x14ac:dyDescent="0.25">
      <c r="A653" s="37">
        <v>112</v>
      </c>
      <c r="B653" t="s">
        <v>1390</v>
      </c>
      <c r="D653" s="35">
        <v>3000000</v>
      </c>
      <c r="E653" t="s">
        <v>1117</v>
      </c>
      <c r="F653" t="s">
        <v>1569</v>
      </c>
      <c r="G653" s="16">
        <v>1</v>
      </c>
      <c r="J653" t="s">
        <v>1576</v>
      </c>
      <c r="K653" t="s">
        <v>1558</v>
      </c>
      <c r="L653" t="s">
        <v>1575</v>
      </c>
      <c r="M653" s="36"/>
    </row>
    <row r="654" spans="1:13" x14ac:dyDescent="0.25">
      <c r="A654" s="37">
        <v>113</v>
      </c>
      <c r="B654" t="s">
        <v>1391</v>
      </c>
      <c r="D654" s="35">
        <v>5000000</v>
      </c>
      <c r="E654" t="s">
        <v>1118</v>
      </c>
      <c r="F654" t="s">
        <v>1569</v>
      </c>
      <c r="G654" s="16">
        <v>1</v>
      </c>
      <c r="J654" t="s">
        <v>1576</v>
      </c>
      <c r="K654" t="s">
        <v>1558</v>
      </c>
      <c r="L654" t="s">
        <v>1575</v>
      </c>
      <c r="M654" s="36"/>
    </row>
    <row r="655" spans="1:13" x14ac:dyDescent="0.25">
      <c r="A655" s="37">
        <v>114</v>
      </c>
      <c r="B655" t="s">
        <v>1392</v>
      </c>
      <c r="D655" s="35">
        <v>5000000</v>
      </c>
      <c r="E655" t="s">
        <v>1119</v>
      </c>
      <c r="F655" t="s">
        <v>1569</v>
      </c>
      <c r="G655" s="16">
        <v>1</v>
      </c>
      <c r="J655" t="s">
        <v>1576</v>
      </c>
      <c r="K655" t="s">
        <v>1558</v>
      </c>
      <c r="L655" t="s">
        <v>1575</v>
      </c>
      <c r="M655" s="36"/>
    </row>
    <row r="656" spans="1:13" x14ac:dyDescent="0.25">
      <c r="A656" s="37">
        <v>115</v>
      </c>
      <c r="B656" t="s">
        <v>1393</v>
      </c>
      <c r="D656" s="35">
        <v>6000000</v>
      </c>
      <c r="E656" t="s">
        <v>1120</v>
      </c>
      <c r="F656" t="s">
        <v>1569</v>
      </c>
      <c r="G656" s="16">
        <v>1</v>
      </c>
      <c r="J656" t="s">
        <v>1576</v>
      </c>
      <c r="K656" t="s">
        <v>1558</v>
      </c>
      <c r="L656" t="s">
        <v>1575</v>
      </c>
      <c r="M656" s="36"/>
    </row>
    <row r="657" spans="1:13" x14ac:dyDescent="0.25">
      <c r="A657" s="37">
        <v>116</v>
      </c>
      <c r="B657" t="s">
        <v>1394</v>
      </c>
      <c r="D657" s="35">
        <v>7000000</v>
      </c>
      <c r="E657" t="s">
        <v>1121</v>
      </c>
      <c r="F657" t="s">
        <v>1569</v>
      </c>
      <c r="G657" s="16">
        <v>1</v>
      </c>
      <c r="J657" t="s">
        <v>1576</v>
      </c>
      <c r="K657" t="s">
        <v>1558</v>
      </c>
      <c r="L657" t="s">
        <v>1575</v>
      </c>
      <c r="M657" s="36"/>
    </row>
    <row r="658" spans="1:13" x14ac:dyDescent="0.25">
      <c r="A658" s="37">
        <v>117</v>
      </c>
      <c r="B658" t="s">
        <v>1395</v>
      </c>
      <c r="D658" s="35">
        <v>7000000</v>
      </c>
      <c r="E658" t="s">
        <v>1122</v>
      </c>
      <c r="F658" t="s">
        <v>1569</v>
      </c>
      <c r="G658" s="16">
        <v>1</v>
      </c>
      <c r="J658" t="s">
        <v>1576</v>
      </c>
      <c r="K658" t="s">
        <v>1558</v>
      </c>
      <c r="L658" t="s">
        <v>1575</v>
      </c>
      <c r="M658" s="36"/>
    </row>
    <row r="659" spans="1:13" x14ac:dyDescent="0.25">
      <c r="A659" s="37">
        <v>118</v>
      </c>
      <c r="B659" t="s">
        <v>1396</v>
      </c>
      <c r="D659" s="35">
        <v>8000000</v>
      </c>
      <c r="E659" t="s">
        <v>1123</v>
      </c>
      <c r="F659" t="s">
        <v>1569</v>
      </c>
      <c r="G659" s="16">
        <v>1</v>
      </c>
      <c r="J659" t="s">
        <v>1576</v>
      </c>
      <c r="K659" t="s">
        <v>1558</v>
      </c>
      <c r="L659" t="s">
        <v>1575</v>
      </c>
      <c r="M659" s="36"/>
    </row>
    <row r="660" spans="1:13" x14ac:dyDescent="0.25">
      <c r="A660" s="37">
        <v>119</v>
      </c>
      <c r="B660" t="s">
        <v>1397</v>
      </c>
      <c r="D660" s="35">
        <v>14000000</v>
      </c>
      <c r="E660" t="s">
        <v>1124</v>
      </c>
      <c r="F660" t="s">
        <v>1569</v>
      </c>
      <c r="G660" s="16">
        <v>1</v>
      </c>
      <c r="J660" t="s">
        <v>1576</v>
      </c>
      <c r="K660" t="s">
        <v>1558</v>
      </c>
      <c r="L660" t="s">
        <v>1575</v>
      </c>
      <c r="M660" s="36"/>
    </row>
    <row r="661" spans="1:13" x14ac:dyDescent="0.25">
      <c r="A661" s="37">
        <v>120</v>
      </c>
      <c r="B661" t="s">
        <v>1398</v>
      </c>
      <c r="D661" s="35">
        <v>500000</v>
      </c>
      <c r="E661" t="s">
        <v>1125</v>
      </c>
      <c r="F661" t="s">
        <v>944</v>
      </c>
      <c r="G661" s="16">
        <v>1</v>
      </c>
      <c r="J661" t="s">
        <v>1576</v>
      </c>
      <c r="K661" t="s">
        <v>1558</v>
      </c>
      <c r="L661" t="s">
        <v>1575</v>
      </c>
      <c r="M661" s="36"/>
    </row>
    <row r="662" spans="1:13" x14ac:dyDescent="0.25">
      <c r="A662" s="37">
        <v>121</v>
      </c>
      <c r="B662" t="s">
        <v>1399</v>
      </c>
      <c r="D662" s="35">
        <v>2000000</v>
      </c>
      <c r="E662" t="s">
        <v>1126</v>
      </c>
      <c r="F662" t="s">
        <v>1568</v>
      </c>
      <c r="G662" s="16">
        <v>1</v>
      </c>
      <c r="J662" t="s">
        <v>1576</v>
      </c>
      <c r="K662" t="s">
        <v>1558</v>
      </c>
      <c r="L662" t="s">
        <v>1575</v>
      </c>
      <c r="M662" s="36"/>
    </row>
    <row r="663" spans="1:13" x14ac:dyDescent="0.25">
      <c r="A663" s="37">
        <v>122</v>
      </c>
      <c r="B663" t="s">
        <v>1400</v>
      </c>
      <c r="D663" s="35">
        <v>1000000</v>
      </c>
      <c r="E663" t="s">
        <v>1127</v>
      </c>
      <c r="F663" t="s">
        <v>944</v>
      </c>
      <c r="G663" s="16">
        <v>1</v>
      </c>
      <c r="J663" t="s">
        <v>1576</v>
      </c>
      <c r="K663" t="s">
        <v>1558</v>
      </c>
      <c r="L663" t="s">
        <v>1575</v>
      </c>
      <c r="M663" s="36"/>
    </row>
    <row r="664" spans="1:13" x14ac:dyDescent="0.25">
      <c r="A664" s="37">
        <v>123</v>
      </c>
      <c r="B664" t="s">
        <v>1401</v>
      </c>
      <c r="D664" s="35">
        <v>20000000</v>
      </c>
      <c r="E664" t="s">
        <v>1128</v>
      </c>
      <c r="F664" t="s">
        <v>1569</v>
      </c>
      <c r="G664" s="16">
        <v>1</v>
      </c>
      <c r="J664" t="s">
        <v>1576</v>
      </c>
      <c r="K664" t="s">
        <v>1558</v>
      </c>
      <c r="L664" t="s">
        <v>1575</v>
      </c>
      <c r="M664" s="36"/>
    </row>
    <row r="665" spans="1:13" x14ac:dyDescent="0.25">
      <c r="A665" s="37">
        <v>124</v>
      </c>
      <c r="B665" t="s">
        <v>1402</v>
      </c>
      <c r="D665" s="35">
        <v>30000000</v>
      </c>
      <c r="E665" t="s">
        <v>1129</v>
      </c>
      <c r="F665" t="s">
        <v>1569</v>
      </c>
      <c r="G665" s="16">
        <v>1</v>
      </c>
      <c r="J665" t="s">
        <v>1576</v>
      </c>
      <c r="K665" t="s">
        <v>1558</v>
      </c>
      <c r="L665" t="s">
        <v>1575</v>
      </c>
      <c r="M665" s="36"/>
    </row>
    <row r="666" spans="1:13" x14ac:dyDescent="0.25">
      <c r="A666" s="37">
        <v>125</v>
      </c>
      <c r="B666" t="s">
        <v>1403</v>
      </c>
      <c r="D666" s="35">
        <v>5000000</v>
      </c>
      <c r="E666" t="s">
        <v>1130</v>
      </c>
      <c r="F666" t="s">
        <v>1568</v>
      </c>
      <c r="G666" s="16">
        <v>1</v>
      </c>
      <c r="J666" t="s">
        <v>1576</v>
      </c>
      <c r="K666" t="s">
        <v>1558</v>
      </c>
      <c r="L666" t="s">
        <v>1575</v>
      </c>
      <c r="M666" s="36"/>
    </row>
    <row r="667" spans="1:13" x14ac:dyDescent="0.25">
      <c r="A667" s="37">
        <v>126</v>
      </c>
      <c r="B667" t="s">
        <v>1404</v>
      </c>
      <c r="D667" s="35">
        <v>10000000</v>
      </c>
      <c r="E667" t="s">
        <v>1131</v>
      </c>
      <c r="F667" t="s">
        <v>944</v>
      </c>
      <c r="G667" s="16">
        <v>1</v>
      </c>
      <c r="J667" t="s">
        <v>1576</v>
      </c>
      <c r="K667" t="s">
        <v>1558</v>
      </c>
      <c r="L667" t="s">
        <v>1575</v>
      </c>
      <c r="M667" s="36"/>
    </row>
    <row r="668" spans="1:13" x14ac:dyDescent="0.25">
      <c r="A668" s="37">
        <v>127</v>
      </c>
      <c r="B668" t="s">
        <v>1405</v>
      </c>
      <c r="D668" s="35">
        <v>82250000</v>
      </c>
      <c r="E668" t="s">
        <v>1132</v>
      </c>
      <c r="F668" t="s">
        <v>1569</v>
      </c>
      <c r="G668" s="16">
        <v>1</v>
      </c>
      <c r="J668" t="s">
        <v>1576</v>
      </c>
      <c r="K668" t="s">
        <v>1558</v>
      </c>
      <c r="L668" t="s">
        <v>1575</v>
      </c>
      <c r="M668" s="36"/>
    </row>
    <row r="669" spans="1:13" x14ac:dyDescent="0.25">
      <c r="A669" s="37">
        <v>128</v>
      </c>
      <c r="B669" t="s">
        <v>1406</v>
      </c>
      <c r="D669" s="35">
        <v>58750000</v>
      </c>
      <c r="E669" t="s">
        <v>1133</v>
      </c>
      <c r="F669" t="s">
        <v>1569</v>
      </c>
      <c r="G669" s="16">
        <v>1</v>
      </c>
      <c r="J669" t="s">
        <v>1576</v>
      </c>
      <c r="K669" t="s">
        <v>1558</v>
      </c>
      <c r="L669" t="s">
        <v>1575</v>
      </c>
      <c r="M669" s="36"/>
    </row>
    <row r="670" spans="1:13" x14ac:dyDescent="0.25">
      <c r="A670" s="37">
        <v>129</v>
      </c>
      <c r="B670" t="s">
        <v>1407</v>
      </c>
      <c r="D670" s="35">
        <v>23500000</v>
      </c>
      <c r="E670" t="s">
        <v>1134</v>
      </c>
      <c r="F670" t="s">
        <v>1569</v>
      </c>
      <c r="G670" s="16">
        <v>1</v>
      </c>
      <c r="J670" t="s">
        <v>1576</v>
      </c>
      <c r="K670" t="s">
        <v>1558</v>
      </c>
      <c r="L670" t="s">
        <v>1575</v>
      </c>
      <c r="M670" s="36"/>
    </row>
    <row r="671" spans="1:13" x14ac:dyDescent="0.25">
      <c r="A671" s="37">
        <v>97</v>
      </c>
      <c r="B671" t="s">
        <v>1375</v>
      </c>
      <c r="D671" s="35">
        <v>3500000</v>
      </c>
      <c r="E671" t="s">
        <v>1102</v>
      </c>
      <c r="F671" t="s">
        <v>1568</v>
      </c>
      <c r="G671" s="16">
        <v>1</v>
      </c>
      <c r="J671" t="s">
        <v>1576</v>
      </c>
      <c r="K671" t="s">
        <v>1557</v>
      </c>
      <c r="L671" t="s">
        <v>1575</v>
      </c>
      <c r="M671" s="36"/>
    </row>
    <row r="672" spans="1:13" x14ac:dyDescent="0.25">
      <c r="A672" s="37">
        <v>98</v>
      </c>
      <c r="B672" t="s">
        <v>1376</v>
      </c>
      <c r="D672" s="35">
        <v>9000000</v>
      </c>
      <c r="E672" t="s">
        <v>1103</v>
      </c>
      <c r="F672" t="s">
        <v>1568</v>
      </c>
      <c r="G672" s="16">
        <v>1</v>
      </c>
      <c r="J672" t="s">
        <v>1576</v>
      </c>
      <c r="K672" t="s">
        <v>1557</v>
      </c>
      <c r="L672" t="s">
        <v>1575</v>
      </c>
      <c r="M672" s="36"/>
    </row>
    <row r="673" spans="1:13" x14ac:dyDescent="0.25">
      <c r="A673" s="37">
        <v>99</v>
      </c>
      <c r="B673" t="s">
        <v>1377</v>
      </c>
      <c r="D673" s="35">
        <v>7000000</v>
      </c>
      <c r="E673" t="s">
        <v>1104</v>
      </c>
      <c r="F673" t="s">
        <v>1568</v>
      </c>
      <c r="G673" s="16">
        <v>1</v>
      </c>
      <c r="J673" t="s">
        <v>1576</v>
      </c>
      <c r="K673" t="s">
        <v>1557</v>
      </c>
      <c r="L673" t="s">
        <v>1575</v>
      </c>
      <c r="M673" s="36"/>
    </row>
    <row r="674" spans="1:13" x14ac:dyDescent="0.25">
      <c r="A674" s="37">
        <v>100</v>
      </c>
      <c r="B674" t="s">
        <v>1378</v>
      </c>
      <c r="D674" s="35">
        <v>8000000</v>
      </c>
      <c r="E674" t="s">
        <v>1105</v>
      </c>
      <c r="F674" t="s">
        <v>1568</v>
      </c>
      <c r="G674" s="16">
        <v>1</v>
      </c>
      <c r="J674" t="s">
        <v>1576</v>
      </c>
      <c r="K674" t="s">
        <v>1557</v>
      </c>
      <c r="L674" t="s">
        <v>1575</v>
      </c>
      <c r="M674" s="36"/>
    </row>
    <row r="675" spans="1:13" x14ac:dyDescent="0.25">
      <c r="A675" s="37">
        <v>101</v>
      </c>
      <c r="B675" t="s">
        <v>1379</v>
      </c>
      <c r="D675" s="35">
        <v>8000000</v>
      </c>
      <c r="E675" t="s">
        <v>1106</v>
      </c>
      <c r="F675" t="s">
        <v>1568</v>
      </c>
      <c r="G675" s="16">
        <v>1</v>
      </c>
      <c r="J675" t="s">
        <v>1576</v>
      </c>
      <c r="K675" t="s">
        <v>1557</v>
      </c>
      <c r="L675" t="s">
        <v>1575</v>
      </c>
      <c r="M675" s="36"/>
    </row>
    <row r="676" spans="1:13" x14ac:dyDescent="0.25">
      <c r="A676" s="37">
        <v>102</v>
      </c>
      <c r="B676" t="s">
        <v>1380</v>
      </c>
      <c r="D676" s="35">
        <v>9000000</v>
      </c>
      <c r="E676" t="s">
        <v>1107</v>
      </c>
      <c r="F676" t="s">
        <v>1568</v>
      </c>
      <c r="G676" s="16">
        <v>1</v>
      </c>
      <c r="J676" t="s">
        <v>1576</v>
      </c>
      <c r="K676" t="s">
        <v>1557</v>
      </c>
      <c r="L676" t="s">
        <v>1575</v>
      </c>
      <c r="M676" s="36"/>
    </row>
    <row r="677" spans="1:13" x14ac:dyDescent="0.25">
      <c r="A677" s="37">
        <v>103</v>
      </c>
      <c r="B677" t="s">
        <v>1381</v>
      </c>
      <c r="D677" s="35">
        <v>10000000</v>
      </c>
      <c r="E677" t="s">
        <v>1108</v>
      </c>
      <c r="F677" t="s">
        <v>1568</v>
      </c>
      <c r="G677" s="16">
        <v>1</v>
      </c>
      <c r="J677" t="s">
        <v>1576</v>
      </c>
      <c r="K677" t="s">
        <v>1557</v>
      </c>
      <c r="L677" t="s">
        <v>1575</v>
      </c>
      <c r="M677" s="36"/>
    </row>
    <row r="678" spans="1:13" x14ac:dyDescent="0.25">
      <c r="A678" s="37">
        <v>69</v>
      </c>
      <c r="B678" t="s">
        <v>1347</v>
      </c>
      <c r="D678" s="35">
        <v>1500000</v>
      </c>
      <c r="E678" t="s">
        <v>1074</v>
      </c>
      <c r="F678" t="s">
        <v>1569</v>
      </c>
      <c r="G678" s="16">
        <v>1</v>
      </c>
      <c r="J678" t="s">
        <v>1576</v>
      </c>
      <c r="K678" t="s">
        <v>1555</v>
      </c>
      <c r="L678" t="s">
        <v>1575</v>
      </c>
      <c r="M678" s="36"/>
    </row>
    <row r="679" spans="1:13" x14ac:dyDescent="0.25">
      <c r="A679" s="37">
        <v>70</v>
      </c>
      <c r="B679" t="s">
        <v>1348</v>
      </c>
      <c r="D679" s="35">
        <v>2500000</v>
      </c>
      <c r="E679" t="s">
        <v>1075</v>
      </c>
      <c r="F679" t="s">
        <v>944</v>
      </c>
      <c r="G679" s="16">
        <v>1</v>
      </c>
      <c r="J679" t="s">
        <v>1576</v>
      </c>
      <c r="K679" t="s">
        <v>1555</v>
      </c>
      <c r="L679" t="s">
        <v>1575</v>
      </c>
      <c r="M679" s="36"/>
    </row>
    <row r="680" spans="1:13" x14ac:dyDescent="0.25">
      <c r="A680" s="37">
        <v>71</v>
      </c>
      <c r="B680" t="s">
        <v>1349</v>
      </c>
      <c r="D680" s="35">
        <v>3500000</v>
      </c>
      <c r="E680" t="s">
        <v>1076</v>
      </c>
      <c r="F680" t="s">
        <v>1569</v>
      </c>
      <c r="G680" s="16">
        <v>1</v>
      </c>
      <c r="J680" t="s">
        <v>1576</v>
      </c>
      <c r="K680" t="s">
        <v>1555</v>
      </c>
      <c r="L680" t="s">
        <v>1575</v>
      </c>
      <c r="M680" s="36"/>
    </row>
    <row r="681" spans="1:13" x14ac:dyDescent="0.25">
      <c r="A681" s="37">
        <v>72</v>
      </c>
      <c r="B681" t="s">
        <v>1350</v>
      </c>
      <c r="D681" s="35">
        <v>1000000</v>
      </c>
      <c r="E681" t="s">
        <v>1077</v>
      </c>
      <c r="F681" t="s">
        <v>944</v>
      </c>
      <c r="G681" s="16">
        <v>1</v>
      </c>
      <c r="J681" t="s">
        <v>1576</v>
      </c>
      <c r="K681" t="s">
        <v>1555</v>
      </c>
      <c r="L681" t="s">
        <v>1575</v>
      </c>
      <c r="M681" s="36"/>
    </row>
    <row r="682" spans="1:13" x14ac:dyDescent="0.25">
      <c r="A682" s="37">
        <v>255</v>
      </c>
      <c r="B682" t="s">
        <v>1529</v>
      </c>
      <c r="D682" s="35">
        <v>8000000</v>
      </c>
      <c r="E682" t="s">
        <v>1260</v>
      </c>
      <c r="F682" t="s">
        <v>1574</v>
      </c>
      <c r="G682" s="16">
        <v>1</v>
      </c>
      <c r="J682" t="s">
        <v>1576</v>
      </c>
      <c r="K682" t="s">
        <v>1565</v>
      </c>
      <c r="L682" t="s">
        <v>1575</v>
      </c>
      <c r="M682" s="36"/>
    </row>
    <row r="683" spans="1:13" x14ac:dyDescent="0.25">
      <c r="A683" s="37">
        <v>256</v>
      </c>
      <c r="B683" t="s">
        <v>1530</v>
      </c>
      <c r="D683" s="35">
        <v>8000000</v>
      </c>
      <c r="E683" t="s">
        <v>1261</v>
      </c>
      <c r="F683" t="s">
        <v>944</v>
      </c>
      <c r="G683" s="16">
        <v>1</v>
      </c>
      <c r="J683" t="s">
        <v>1576</v>
      </c>
      <c r="K683" t="s">
        <v>1565</v>
      </c>
      <c r="L683" t="s">
        <v>1575</v>
      </c>
      <c r="M683" s="36"/>
    </row>
    <row r="684" spans="1:13" x14ac:dyDescent="0.25">
      <c r="A684" s="37">
        <v>257</v>
      </c>
      <c r="B684" t="s">
        <v>1531</v>
      </c>
      <c r="D684" s="35">
        <v>15000000</v>
      </c>
      <c r="E684" t="s">
        <v>1262</v>
      </c>
      <c r="F684" t="s">
        <v>944</v>
      </c>
      <c r="G684" s="16">
        <v>1</v>
      </c>
      <c r="J684" t="s">
        <v>1576</v>
      </c>
      <c r="K684" t="s">
        <v>1565</v>
      </c>
      <c r="L684" t="s">
        <v>1575</v>
      </c>
      <c r="M684" s="36"/>
    </row>
    <row r="685" spans="1:13" x14ac:dyDescent="0.25">
      <c r="A685" s="37">
        <v>258</v>
      </c>
      <c r="B685" t="s">
        <v>1532</v>
      </c>
      <c r="D685" s="35">
        <v>6000000</v>
      </c>
      <c r="E685" t="s">
        <v>1263</v>
      </c>
      <c r="F685" t="s">
        <v>944</v>
      </c>
      <c r="G685" s="16">
        <v>1</v>
      </c>
      <c r="J685" t="s">
        <v>1576</v>
      </c>
      <c r="K685" t="s">
        <v>1565</v>
      </c>
      <c r="L685" t="s">
        <v>1575</v>
      </c>
      <c r="M685" s="36"/>
    </row>
    <row r="686" spans="1:13" x14ac:dyDescent="0.25">
      <c r="A686" s="37">
        <v>259</v>
      </c>
      <c r="B686" t="s">
        <v>1533</v>
      </c>
      <c r="D686" s="35">
        <v>15000000</v>
      </c>
      <c r="E686" t="s">
        <v>1264</v>
      </c>
      <c r="F686" t="s">
        <v>944</v>
      </c>
      <c r="G686" s="16">
        <v>1</v>
      </c>
      <c r="J686" t="s">
        <v>1576</v>
      </c>
      <c r="K686" t="s">
        <v>1565</v>
      </c>
      <c r="L686" t="s">
        <v>1575</v>
      </c>
      <c r="M686" s="36"/>
    </row>
    <row r="687" spans="1:13" x14ac:dyDescent="0.25">
      <c r="A687" s="37">
        <v>1</v>
      </c>
      <c r="B687" t="s">
        <v>1577</v>
      </c>
      <c r="D687" s="35">
        <v>1850000</v>
      </c>
      <c r="E687" t="s">
        <v>1861</v>
      </c>
      <c r="F687" t="s">
        <v>2145</v>
      </c>
      <c r="J687" t="s">
        <v>2183</v>
      </c>
      <c r="K687" t="s">
        <v>2184</v>
      </c>
      <c r="L687" t="s">
        <v>2230</v>
      </c>
      <c r="M687" s="36"/>
    </row>
    <row r="688" spans="1:13" x14ac:dyDescent="0.25">
      <c r="A688" s="37">
        <v>2</v>
      </c>
      <c r="B688" t="s">
        <v>1578</v>
      </c>
      <c r="D688" s="35">
        <v>12500</v>
      </c>
      <c r="E688" t="s">
        <v>1862</v>
      </c>
      <c r="F688" t="s">
        <v>2146</v>
      </c>
      <c r="J688" t="s">
        <v>2183</v>
      </c>
      <c r="K688" t="s">
        <v>2184</v>
      </c>
      <c r="L688" t="s">
        <v>2230</v>
      </c>
      <c r="M688" s="36"/>
    </row>
    <row r="689" spans="1:13" x14ac:dyDescent="0.25">
      <c r="A689" s="37">
        <v>3</v>
      </c>
      <c r="B689" t="s">
        <v>1579</v>
      </c>
      <c r="D689" s="35">
        <v>850000</v>
      </c>
      <c r="E689" t="s">
        <v>1863</v>
      </c>
      <c r="F689" t="s">
        <v>2147</v>
      </c>
      <c r="J689" t="s">
        <v>2183</v>
      </c>
      <c r="K689" t="s">
        <v>2184</v>
      </c>
      <c r="L689" t="s">
        <v>2230</v>
      </c>
      <c r="M689" s="36"/>
    </row>
    <row r="690" spans="1:13" x14ac:dyDescent="0.25">
      <c r="A690" s="37">
        <v>4</v>
      </c>
      <c r="B690" t="s">
        <v>1580</v>
      </c>
      <c r="D690" s="35">
        <v>1500000</v>
      </c>
      <c r="E690" t="s">
        <v>1864</v>
      </c>
      <c r="F690" t="s">
        <v>2145</v>
      </c>
      <c r="J690" t="s">
        <v>2183</v>
      </c>
      <c r="K690" t="s">
        <v>2184</v>
      </c>
      <c r="L690" t="s">
        <v>2230</v>
      </c>
      <c r="M690" s="36"/>
    </row>
    <row r="691" spans="1:13" x14ac:dyDescent="0.25">
      <c r="A691" s="37">
        <v>5</v>
      </c>
      <c r="B691" t="s">
        <v>1581</v>
      </c>
      <c r="D691" s="35">
        <v>88028</v>
      </c>
      <c r="E691" t="s">
        <v>1865</v>
      </c>
      <c r="F691" t="s">
        <v>2148</v>
      </c>
      <c r="J691" t="s">
        <v>2183</v>
      </c>
      <c r="K691" t="s">
        <v>2184</v>
      </c>
      <c r="L691" t="s">
        <v>2230</v>
      </c>
      <c r="M691" s="36"/>
    </row>
    <row r="692" spans="1:13" x14ac:dyDescent="0.25">
      <c r="A692" s="37">
        <v>6</v>
      </c>
      <c r="B692" t="s">
        <v>1582</v>
      </c>
      <c r="D692" s="35">
        <v>700000</v>
      </c>
      <c r="E692" t="s">
        <v>1866</v>
      </c>
      <c r="F692" t="s">
        <v>2145</v>
      </c>
      <c r="J692" t="s">
        <v>2183</v>
      </c>
      <c r="K692" t="s">
        <v>2184</v>
      </c>
      <c r="L692" t="s">
        <v>2230</v>
      </c>
      <c r="M692" s="36"/>
    </row>
    <row r="693" spans="1:13" x14ac:dyDescent="0.25">
      <c r="A693" s="37">
        <v>7</v>
      </c>
      <c r="B693" t="s">
        <v>1583</v>
      </c>
      <c r="D693" s="35">
        <v>600000</v>
      </c>
      <c r="E693" t="s">
        <v>1867</v>
      </c>
      <c r="F693" t="s">
        <v>2145</v>
      </c>
      <c r="J693" t="s">
        <v>2183</v>
      </c>
      <c r="K693" t="s">
        <v>2184</v>
      </c>
      <c r="L693" t="s">
        <v>2230</v>
      </c>
      <c r="M693" s="36"/>
    </row>
    <row r="694" spans="1:13" x14ac:dyDescent="0.25">
      <c r="A694" s="37">
        <v>8</v>
      </c>
      <c r="B694" t="s">
        <v>1584</v>
      </c>
      <c r="D694" s="35">
        <v>600000</v>
      </c>
      <c r="E694" t="s">
        <v>1868</v>
      </c>
      <c r="F694" t="s">
        <v>2145</v>
      </c>
      <c r="J694" t="s">
        <v>2183</v>
      </c>
      <c r="K694" t="s">
        <v>2184</v>
      </c>
      <c r="L694" t="s">
        <v>2230</v>
      </c>
      <c r="M694" s="36"/>
    </row>
    <row r="695" spans="1:13" x14ac:dyDescent="0.25">
      <c r="A695" s="37">
        <v>9</v>
      </c>
      <c r="B695" t="s">
        <v>1585</v>
      </c>
      <c r="D695" s="35">
        <v>400000</v>
      </c>
      <c r="E695" t="s">
        <v>1869</v>
      </c>
      <c r="F695" t="s">
        <v>2149</v>
      </c>
      <c r="J695" t="s">
        <v>2183</v>
      </c>
      <c r="K695" t="s">
        <v>2184</v>
      </c>
      <c r="L695" t="s">
        <v>2230</v>
      </c>
      <c r="M695" s="36"/>
    </row>
    <row r="696" spans="1:13" x14ac:dyDescent="0.25">
      <c r="A696" s="37">
        <v>10</v>
      </c>
      <c r="B696" t="s">
        <v>1586</v>
      </c>
      <c r="D696" s="35">
        <v>400000</v>
      </c>
      <c r="E696" t="s">
        <v>1870</v>
      </c>
      <c r="F696" t="s">
        <v>2149</v>
      </c>
      <c r="J696" t="s">
        <v>2183</v>
      </c>
      <c r="K696" t="s">
        <v>2184</v>
      </c>
      <c r="L696" t="s">
        <v>2230</v>
      </c>
      <c r="M696" s="36"/>
    </row>
    <row r="697" spans="1:13" x14ac:dyDescent="0.25">
      <c r="A697" s="37">
        <v>11</v>
      </c>
      <c r="B697" t="s">
        <v>1587</v>
      </c>
      <c r="D697" s="35">
        <v>2600000</v>
      </c>
      <c r="E697" t="s">
        <v>1871</v>
      </c>
      <c r="F697" t="s">
        <v>2145</v>
      </c>
      <c r="J697" t="s">
        <v>2183</v>
      </c>
      <c r="K697" t="s">
        <v>2184</v>
      </c>
      <c r="L697" t="s">
        <v>2230</v>
      </c>
      <c r="M697" s="36"/>
    </row>
    <row r="698" spans="1:13" x14ac:dyDescent="0.25">
      <c r="A698" s="37">
        <v>12</v>
      </c>
      <c r="B698" t="s">
        <v>1588</v>
      </c>
      <c r="D698" s="35">
        <v>170000</v>
      </c>
      <c r="E698" t="s">
        <v>1872</v>
      </c>
      <c r="F698" t="s">
        <v>2150</v>
      </c>
      <c r="J698" t="s">
        <v>2183</v>
      </c>
      <c r="K698" t="s">
        <v>2184</v>
      </c>
      <c r="L698" t="s">
        <v>2230</v>
      </c>
      <c r="M698" s="36"/>
    </row>
    <row r="699" spans="1:13" x14ac:dyDescent="0.25">
      <c r="A699" s="37">
        <v>13</v>
      </c>
      <c r="B699" t="s">
        <v>1589</v>
      </c>
      <c r="D699" s="35">
        <v>2000000</v>
      </c>
      <c r="E699" t="s">
        <v>1873</v>
      </c>
      <c r="F699" t="s">
        <v>2151</v>
      </c>
      <c r="J699" t="s">
        <v>2183</v>
      </c>
      <c r="K699" t="s">
        <v>2184</v>
      </c>
      <c r="L699" t="s">
        <v>2230</v>
      </c>
      <c r="M699" s="36"/>
    </row>
    <row r="700" spans="1:13" x14ac:dyDescent="0.25">
      <c r="A700" s="37">
        <v>14</v>
      </c>
      <c r="B700" t="s">
        <v>1590</v>
      </c>
      <c r="D700" s="35">
        <v>2000000</v>
      </c>
      <c r="E700" t="s">
        <v>1874</v>
      </c>
      <c r="F700" t="s">
        <v>2151</v>
      </c>
      <c r="J700" t="s">
        <v>2183</v>
      </c>
      <c r="K700" t="s">
        <v>2184</v>
      </c>
      <c r="L700" t="s">
        <v>2230</v>
      </c>
      <c r="M700" s="36"/>
    </row>
    <row r="701" spans="1:13" x14ac:dyDescent="0.25">
      <c r="A701" s="37">
        <v>15</v>
      </c>
      <c r="B701" t="s">
        <v>1591</v>
      </c>
      <c r="D701" s="35">
        <v>2000000</v>
      </c>
      <c r="E701" t="s">
        <v>1875</v>
      </c>
      <c r="F701" t="s">
        <v>2151</v>
      </c>
      <c r="J701" t="s">
        <v>2183</v>
      </c>
      <c r="K701" t="s">
        <v>2184</v>
      </c>
      <c r="L701" t="s">
        <v>2230</v>
      </c>
      <c r="M701" s="36"/>
    </row>
    <row r="702" spans="1:13" x14ac:dyDescent="0.25">
      <c r="A702" s="37">
        <v>16</v>
      </c>
      <c r="B702" t="s">
        <v>1592</v>
      </c>
      <c r="D702" s="35">
        <v>1500000</v>
      </c>
      <c r="E702" t="s">
        <v>1876</v>
      </c>
      <c r="F702" t="s">
        <v>2151</v>
      </c>
      <c r="J702" t="s">
        <v>2183</v>
      </c>
      <c r="K702" t="s">
        <v>2184</v>
      </c>
      <c r="L702" t="s">
        <v>2230</v>
      </c>
      <c r="M702" s="36"/>
    </row>
    <row r="703" spans="1:13" x14ac:dyDescent="0.25">
      <c r="A703" s="37">
        <v>17</v>
      </c>
      <c r="B703" t="s">
        <v>1593</v>
      </c>
      <c r="D703" s="35">
        <v>1500000</v>
      </c>
      <c r="E703" t="s">
        <v>1877</v>
      </c>
      <c r="F703" t="s">
        <v>2151</v>
      </c>
      <c r="J703" t="s">
        <v>2183</v>
      </c>
      <c r="K703" t="s">
        <v>2184</v>
      </c>
      <c r="L703" t="s">
        <v>2230</v>
      </c>
      <c r="M703" s="36"/>
    </row>
    <row r="704" spans="1:13" x14ac:dyDescent="0.25">
      <c r="A704" s="37">
        <v>18</v>
      </c>
      <c r="B704" t="s">
        <v>1594</v>
      </c>
      <c r="D704" s="35">
        <v>1500000</v>
      </c>
      <c r="E704" t="s">
        <v>1878</v>
      </c>
      <c r="F704" t="s">
        <v>2151</v>
      </c>
      <c r="J704" t="s">
        <v>2183</v>
      </c>
      <c r="K704" t="s">
        <v>2184</v>
      </c>
      <c r="L704" t="s">
        <v>2230</v>
      </c>
      <c r="M704" s="36"/>
    </row>
    <row r="705" spans="1:13" x14ac:dyDescent="0.25">
      <c r="A705" s="37">
        <v>19</v>
      </c>
      <c r="B705" t="s">
        <v>1595</v>
      </c>
      <c r="D705" s="35">
        <v>1667</v>
      </c>
      <c r="E705" t="s">
        <v>1879</v>
      </c>
      <c r="F705" t="s">
        <v>2148</v>
      </c>
      <c r="J705" t="s">
        <v>2183</v>
      </c>
      <c r="K705" t="s">
        <v>2184</v>
      </c>
      <c r="L705" t="s">
        <v>2230</v>
      </c>
      <c r="M705" s="36"/>
    </row>
    <row r="706" spans="1:13" x14ac:dyDescent="0.25">
      <c r="A706" s="37">
        <v>20</v>
      </c>
      <c r="B706" t="s">
        <v>1596</v>
      </c>
      <c r="D706" s="35">
        <v>500000</v>
      </c>
      <c r="E706" t="s">
        <v>1880</v>
      </c>
      <c r="F706" t="s">
        <v>2152</v>
      </c>
      <c r="J706" t="s">
        <v>2183</v>
      </c>
      <c r="K706" t="s">
        <v>2184</v>
      </c>
      <c r="L706" t="s">
        <v>2230</v>
      </c>
      <c r="M706" s="36"/>
    </row>
    <row r="707" spans="1:13" x14ac:dyDescent="0.25">
      <c r="A707" s="37">
        <v>21</v>
      </c>
      <c r="B707" t="s">
        <v>1597</v>
      </c>
      <c r="D707" s="35">
        <v>6000</v>
      </c>
      <c r="E707" t="s">
        <v>1881</v>
      </c>
      <c r="F707" t="s">
        <v>2146</v>
      </c>
      <c r="J707" t="s">
        <v>2183</v>
      </c>
      <c r="K707" t="s">
        <v>2184</v>
      </c>
      <c r="L707" t="s">
        <v>2230</v>
      </c>
      <c r="M707" s="36"/>
    </row>
    <row r="708" spans="1:13" x14ac:dyDescent="0.25">
      <c r="A708" s="37">
        <v>22</v>
      </c>
      <c r="B708" t="s">
        <v>1598</v>
      </c>
      <c r="D708" s="35">
        <v>26667</v>
      </c>
      <c r="E708" t="s">
        <v>1882</v>
      </c>
      <c r="F708" t="s">
        <v>2153</v>
      </c>
      <c r="J708" t="s">
        <v>2183</v>
      </c>
      <c r="K708" t="s">
        <v>2184</v>
      </c>
      <c r="L708" t="s">
        <v>2230</v>
      </c>
      <c r="M708" s="36"/>
    </row>
    <row r="709" spans="1:13" x14ac:dyDescent="0.25">
      <c r="A709" s="37">
        <v>23</v>
      </c>
      <c r="B709" t="s">
        <v>1599</v>
      </c>
      <c r="D709" s="35">
        <v>1400000</v>
      </c>
      <c r="E709" t="s">
        <v>1883</v>
      </c>
      <c r="F709" t="s">
        <v>2154</v>
      </c>
      <c r="J709" t="s">
        <v>2183</v>
      </c>
      <c r="K709" t="s">
        <v>2184</v>
      </c>
      <c r="L709" t="s">
        <v>2230</v>
      </c>
      <c r="M709" s="36"/>
    </row>
    <row r="710" spans="1:13" x14ac:dyDescent="0.25">
      <c r="A710" s="37">
        <v>24</v>
      </c>
      <c r="B710" t="s">
        <v>1600</v>
      </c>
      <c r="D710" s="35">
        <v>1400000</v>
      </c>
      <c r="E710" t="s">
        <v>1884</v>
      </c>
      <c r="F710" t="s">
        <v>2154</v>
      </c>
      <c r="J710" t="s">
        <v>2183</v>
      </c>
      <c r="K710" t="s">
        <v>2184</v>
      </c>
      <c r="L710" t="s">
        <v>2230</v>
      </c>
      <c r="M710" s="36"/>
    </row>
    <row r="711" spans="1:13" x14ac:dyDescent="0.25">
      <c r="A711" s="37">
        <v>25</v>
      </c>
      <c r="B711" t="s">
        <v>1601</v>
      </c>
      <c r="D711" s="35">
        <v>8333</v>
      </c>
      <c r="E711" t="s">
        <v>1885</v>
      </c>
      <c r="F711" t="s">
        <v>2151</v>
      </c>
      <c r="J711" t="s">
        <v>2183</v>
      </c>
      <c r="K711" t="s">
        <v>2184</v>
      </c>
      <c r="L711" t="s">
        <v>2230</v>
      </c>
      <c r="M711" s="36"/>
    </row>
    <row r="712" spans="1:13" x14ac:dyDescent="0.25">
      <c r="A712" s="37">
        <v>26</v>
      </c>
      <c r="B712" t="s">
        <v>1602</v>
      </c>
      <c r="D712" s="35">
        <v>7000</v>
      </c>
      <c r="E712" t="s">
        <v>1886</v>
      </c>
      <c r="F712" t="s">
        <v>2150</v>
      </c>
      <c r="J712" t="s">
        <v>2183</v>
      </c>
      <c r="K712" t="s">
        <v>2184</v>
      </c>
      <c r="L712" t="s">
        <v>2230</v>
      </c>
      <c r="M712" s="36"/>
    </row>
    <row r="713" spans="1:13" x14ac:dyDescent="0.25">
      <c r="A713" s="37">
        <v>27</v>
      </c>
      <c r="B713" t="s">
        <v>1603</v>
      </c>
      <c r="D713" s="35">
        <v>15000</v>
      </c>
      <c r="E713" t="s">
        <v>1887</v>
      </c>
      <c r="F713" t="s">
        <v>2150</v>
      </c>
      <c r="J713" t="s">
        <v>2183</v>
      </c>
      <c r="K713" t="s">
        <v>2184</v>
      </c>
      <c r="L713" t="s">
        <v>2230</v>
      </c>
      <c r="M713" s="36"/>
    </row>
    <row r="714" spans="1:13" x14ac:dyDescent="0.25">
      <c r="A714" s="37">
        <v>28</v>
      </c>
      <c r="B714" t="s">
        <v>1604</v>
      </c>
      <c r="D714" s="35">
        <v>10000</v>
      </c>
      <c r="E714" t="s">
        <v>1888</v>
      </c>
      <c r="F714" t="s">
        <v>2150</v>
      </c>
      <c r="J714" t="s">
        <v>2183</v>
      </c>
      <c r="K714" t="s">
        <v>2184</v>
      </c>
      <c r="L714" t="s">
        <v>2230</v>
      </c>
      <c r="M714" s="36"/>
    </row>
    <row r="715" spans="1:13" x14ac:dyDescent="0.25">
      <c r="A715" s="37">
        <v>29</v>
      </c>
      <c r="B715" t="s">
        <v>1605</v>
      </c>
      <c r="D715" s="35">
        <v>1800000</v>
      </c>
      <c r="E715" t="s">
        <v>1889</v>
      </c>
      <c r="F715" t="s">
        <v>2155</v>
      </c>
      <c r="J715" t="s">
        <v>2183</v>
      </c>
      <c r="K715" t="s">
        <v>2184</v>
      </c>
      <c r="L715" t="s">
        <v>2230</v>
      </c>
      <c r="M715" s="36"/>
    </row>
    <row r="716" spans="1:13" x14ac:dyDescent="0.25">
      <c r="A716" s="37">
        <v>30</v>
      </c>
      <c r="B716" t="s">
        <v>1606</v>
      </c>
      <c r="D716" s="35">
        <v>1800000</v>
      </c>
      <c r="E716" t="s">
        <v>1890</v>
      </c>
      <c r="F716" t="s">
        <v>2155</v>
      </c>
      <c r="J716" t="s">
        <v>2183</v>
      </c>
      <c r="K716" t="s">
        <v>2184</v>
      </c>
      <c r="L716" t="s">
        <v>2230</v>
      </c>
      <c r="M716" s="36"/>
    </row>
    <row r="717" spans="1:13" x14ac:dyDescent="0.25">
      <c r="A717" s="37">
        <v>31</v>
      </c>
      <c r="B717" t="s">
        <v>1607</v>
      </c>
      <c r="D717" s="35">
        <v>15000</v>
      </c>
      <c r="E717" t="s">
        <v>1891</v>
      </c>
      <c r="F717" t="s">
        <v>2153</v>
      </c>
      <c r="J717" t="s">
        <v>2183</v>
      </c>
      <c r="K717" t="s">
        <v>2184</v>
      </c>
      <c r="L717" t="s">
        <v>2230</v>
      </c>
      <c r="M717" s="36"/>
    </row>
    <row r="718" spans="1:13" x14ac:dyDescent="0.25">
      <c r="A718" s="37">
        <v>32</v>
      </c>
      <c r="B718" t="s">
        <v>1608</v>
      </c>
      <c r="D718" s="35">
        <v>15000</v>
      </c>
      <c r="E718" t="s">
        <v>1892</v>
      </c>
      <c r="F718" t="s">
        <v>2153</v>
      </c>
      <c r="J718" t="s">
        <v>2183</v>
      </c>
      <c r="K718" t="s">
        <v>2184</v>
      </c>
      <c r="L718" t="s">
        <v>2230</v>
      </c>
      <c r="M718" s="36"/>
    </row>
    <row r="719" spans="1:13" x14ac:dyDescent="0.25">
      <c r="A719" s="37">
        <v>33</v>
      </c>
      <c r="B719" t="s">
        <v>1609</v>
      </c>
      <c r="D719" s="35">
        <v>8300</v>
      </c>
      <c r="E719" t="s">
        <v>1893</v>
      </c>
      <c r="F719" t="s">
        <v>2153</v>
      </c>
      <c r="J719" t="s">
        <v>2183</v>
      </c>
      <c r="K719" t="s">
        <v>2184</v>
      </c>
      <c r="L719" t="s">
        <v>2230</v>
      </c>
      <c r="M719" s="36"/>
    </row>
    <row r="720" spans="1:13" x14ac:dyDescent="0.25">
      <c r="A720" s="37">
        <v>34</v>
      </c>
      <c r="B720" t="s">
        <v>1610</v>
      </c>
      <c r="D720" s="35">
        <v>4000</v>
      </c>
      <c r="E720" t="s">
        <v>1894</v>
      </c>
      <c r="F720" t="s">
        <v>2146</v>
      </c>
      <c r="J720" t="s">
        <v>2183</v>
      </c>
      <c r="K720" t="s">
        <v>2184</v>
      </c>
      <c r="L720" t="s">
        <v>2230</v>
      </c>
      <c r="M720" s="36"/>
    </row>
    <row r="721" spans="1:13" x14ac:dyDescent="0.25">
      <c r="A721" s="37">
        <v>35</v>
      </c>
      <c r="B721" t="s">
        <v>1611</v>
      </c>
      <c r="D721" s="35">
        <v>1300000</v>
      </c>
      <c r="E721" t="s">
        <v>1895</v>
      </c>
      <c r="F721" t="s">
        <v>2154</v>
      </c>
      <c r="J721" t="s">
        <v>2183</v>
      </c>
      <c r="K721" t="s">
        <v>2184</v>
      </c>
      <c r="L721" t="s">
        <v>2230</v>
      </c>
      <c r="M721" s="36"/>
    </row>
    <row r="722" spans="1:13" x14ac:dyDescent="0.25">
      <c r="A722" s="37">
        <v>36</v>
      </c>
      <c r="B722" t="s">
        <v>1612</v>
      </c>
      <c r="D722" s="35">
        <v>3950000</v>
      </c>
      <c r="E722" t="s">
        <v>1896</v>
      </c>
      <c r="F722" t="s">
        <v>2156</v>
      </c>
      <c r="J722" t="s">
        <v>2183</v>
      </c>
      <c r="K722" t="s">
        <v>2184</v>
      </c>
      <c r="L722" t="s">
        <v>2230</v>
      </c>
      <c r="M722" s="36"/>
    </row>
    <row r="723" spans="1:13" x14ac:dyDescent="0.25">
      <c r="A723" s="37">
        <v>37</v>
      </c>
      <c r="B723" t="s">
        <v>1613</v>
      </c>
      <c r="D723" s="35">
        <v>900000</v>
      </c>
      <c r="E723" t="s">
        <v>1897</v>
      </c>
      <c r="F723" t="s">
        <v>2145</v>
      </c>
      <c r="J723" t="s">
        <v>2183</v>
      </c>
      <c r="K723" t="s">
        <v>2184</v>
      </c>
      <c r="L723" t="s">
        <v>2230</v>
      </c>
      <c r="M723" s="36"/>
    </row>
    <row r="724" spans="1:13" x14ac:dyDescent="0.25">
      <c r="A724" s="37">
        <v>38</v>
      </c>
      <c r="B724" t="s">
        <v>1614</v>
      </c>
      <c r="D724" s="35">
        <v>74000</v>
      </c>
      <c r="E724" t="s">
        <v>1898</v>
      </c>
      <c r="F724" t="s">
        <v>2155</v>
      </c>
      <c r="J724" t="s">
        <v>2183</v>
      </c>
      <c r="K724" t="s">
        <v>2184</v>
      </c>
      <c r="L724" t="s">
        <v>2230</v>
      </c>
      <c r="M724" s="36"/>
    </row>
    <row r="725" spans="1:13" x14ac:dyDescent="0.25">
      <c r="A725" s="37">
        <v>39</v>
      </c>
      <c r="B725" t="s">
        <v>1615</v>
      </c>
      <c r="D725" s="35">
        <v>1000</v>
      </c>
      <c r="E725" t="s">
        <v>1899</v>
      </c>
      <c r="F725" t="s">
        <v>2157</v>
      </c>
      <c r="J725" t="s">
        <v>2183</v>
      </c>
      <c r="K725" t="s">
        <v>2184</v>
      </c>
      <c r="L725" t="s">
        <v>2230</v>
      </c>
      <c r="M725" s="36"/>
    </row>
    <row r="726" spans="1:13" x14ac:dyDescent="0.25">
      <c r="A726" s="37">
        <v>40</v>
      </c>
      <c r="B726" t="s">
        <v>1616</v>
      </c>
      <c r="D726" s="35">
        <v>2850000</v>
      </c>
      <c r="E726" t="s">
        <v>1900</v>
      </c>
      <c r="F726" t="s">
        <v>2145</v>
      </c>
      <c r="J726" t="s">
        <v>2183</v>
      </c>
      <c r="K726" t="s">
        <v>2184</v>
      </c>
      <c r="L726" t="s">
        <v>2230</v>
      </c>
      <c r="M726" s="36"/>
    </row>
    <row r="727" spans="1:13" x14ac:dyDescent="0.25">
      <c r="A727" s="37">
        <v>41</v>
      </c>
      <c r="B727" t="s">
        <v>1617</v>
      </c>
      <c r="D727" s="35">
        <v>11000</v>
      </c>
      <c r="E727" t="s">
        <v>1901</v>
      </c>
      <c r="F727" t="s">
        <v>2146</v>
      </c>
      <c r="J727" t="s">
        <v>2183</v>
      </c>
      <c r="K727" t="s">
        <v>2184</v>
      </c>
      <c r="L727" t="s">
        <v>2230</v>
      </c>
      <c r="M727" s="36"/>
    </row>
    <row r="728" spans="1:13" x14ac:dyDescent="0.25">
      <c r="A728" s="37">
        <v>42</v>
      </c>
      <c r="B728" t="s">
        <v>1618</v>
      </c>
      <c r="D728" s="35">
        <v>2250000</v>
      </c>
      <c r="E728" t="s">
        <v>1902</v>
      </c>
      <c r="F728" t="s">
        <v>2145</v>
      </c>
      <c r="J728" t="s">
        <v>2183</v>
      </c>
      <c r="K728" t="s">
        <v>2184</v>
      </c>
      <c r="L728" t="s">
        <v>2230</v>
      </c>
      <c r="M728" s="36"/>
    </row>
    <row r="729" spans="1:13" x14ac:dyDescent="0.25">
      <c r="A729" s="37">
        <v>43</v>
      </c>
      <c r="B729" t="s">
        <v>1619</v>
      </c>
      <c r="D729" s="35">
        <v>300000</v>
      </c>
      <c r="E729" t="s">
        <v>1903</v>
      </c>
      <c r="F729" t="s">
        <v>2154</v>
      </c>
      <c r="J729" t="s">
        <v>2183</v>
      </c>
      <c r="K729" t="s">
        <v>2184</v>
      </c>
      <c r="L729" t="s">
        <v>2230</v>
      </c>
      <c r="M729" s="36"/>
    </row>
    <row r="730" spans="1:13" x14ac:dyDescent="0.25">
      <c r="A730" s="37">
        <v>44</v>
      </c>
      <c r="B730" t="s">
        <v>1620</v>
      </c>
      <c r="D730" s="35">
        <v>2150000</v>
      </c>
      <c r="E730" t="s">
        <v>1904</v>
      </c>
      <c r="F730" t="s">
        <v>2155</v>
      </c>
      <c r="J730" t="s">
        <v>2183</v>
      </c>
      <c r="K730" t="s">
        <v>2184</v>
      </c>
      <c r="L730" t="s">
        <v>2230</v>
      </c>
      <c r="M730" s="36"/>
    </row>
    <row r="731" spans="1:13" x14ac:dyDescent="0.25">
      <c r="A731" s="37">
        <v>45</v>
      </c>
      <c r="B731" t="s">
        <v>1621</v>
      </c>
      <c r="D731" s="35">
        <v>15384.615384615379</v>
      </c>
      <c r="E731" t="s">
        <v>1905</v>
      </c>
      <c r="F731" t="s">
        <v>2148</v>
      </c>
      <c r="J731" t="s">
        <v>2183</v>
      </c>
      <c r="K731" t="s">
        <v>2184</v>
      </c>
      <c r="L731" t="s">
        <v>2230</v>
      </c>
      <c r="M731" s="36"/>
    </row>
    <row r="732" spans="1:13" x14ac:dyDescent="0.25">
      <c r="A732" s="37">
        <v>46</v>
      </c>
      <c r="B732" t="s">
        <v>1622</v>
      </c>
      <c r="D732" s="35">
        <v>880000</v>
      </c>
      <c r="E732" t="s">
        <v>1906</v>
      </c>
      <c r="F732" t="s">
        <v>2154</v>
      </c>
      <c r="J732" t="s">
        <v>2183</v>
      </c>
      <c r="K732" t="s">
        <v>2184</v>
      </c>
      <c r="L732" t="s">
        <v>2230</v>
      </c>
      <c r="M732" s="36"/>
    </row>
    <row r="733" spans="1:13" x14ac:dyDescent="0.25">
      <c r="A733" s="37">
        <v>47</v>
      </c>
      <c r="B733" t="s">
        <v>1623</v>
      </c>
      <c r="D733" s="35">
        <v>1550000</v>
      </c>
      <c r="E733" t="s">
        <v>1907</v>
      </c>
      <c r="F733" t="s">
        <v>2146</v>
      </c>
      <c r="J733" t="s">
        <v>2183</v>
      </c>
      <c r="K733" t="s">
        <v>2184</v>
      </c>
      <c r="L733" t="s">
        <v>2230</v>
      </c>
      <c r="M733" s="36"/>
    </row>
    <row r="734" spans="1:13" x14ac:dyDescent="0.25">
      <c r="A734" s="37">
        <v>48</v>
      </c>
      <c r="B734" t="s">
        <v>1624</v>
      </c>
      <c r="D734" s="35">
        <v>1400000</v>
      </c>
      <c r="E734" t="s">
        <v>1908</v>
      </c>
      <c r="F734" t="s">
        <v>2154</v>
      </c>
      <c r="J734" t="s">
        <v>2183</v>
      </c>
      <c r="K734" t="s">
        <v>2184</v>
      </c>
      <c r="L734" t="s">
        <v>2230</v>
      </c>
      <c r="M734" s="36"/>
    </row>
    <row r="735" spans="1:13" x14ac:dyDescent="0.25">
      <c r="A735" s="37">
        <v>49</v>
      </c>
      <c r="B735" t="s">
        <v>1625</v>
      </c>
      <c r="D735" s="35">
        <v>1400000</v>
      </c>
      <c r="E735" t="s">
        <v>1909</v>
      </c>
      <c r="F735" t="s">
        <v>2158</v>
      </c>
      <c r="J735" t="s">
        <v>2183</v>
      </c>
      <c r="K735" t="s">
        <v>2184</v>
      </c>
      <c r="L735" t="s">
        <v>2230</v>
      </c>
      <c r="M735" s="36"/>
    </row>
    <row r="736" spans="1:13" x14ac:dyDescent="0.25">
      <c r="A736" s="37">
        <v>50</v>
      </c>
      <c r="B736" t="s">
        <v>1626</v>
      </c>
      <c r="D736" s="35">
        <v>21700</v>
      </c>
      <c r="E736" t="s">
        <v>1910</v>
      </c>
      <c r="F736" t="s">
        <v>2153</v>
      </c>
      <c r="J736" t="s">
        <v>2183</v>
      </c>
      <c r="K736" t="s">
        <v>2184</v>
      </c>
      <c r="L736" t="s">
        <v>2230</v>
      </c>
      <c r="M736" s="36"/>
    </row>
    <row r="737" spans="1:13" x14ac:dyDescent="0.25">
      <c r="A737" s="37">
        <v>51</v>
      </c>
      <c r="B737" t="s">
        <v>1627</v>
      </c>
      <c r="D737" s="35">
        <v>1700000</v>
      </c>
      <c r="E737" t="s">
        <v>1911</v>
      </c>
      <c r="F737" t="s">
        <v>2158</v>
      </c>
      <c r="J737" t="s">
        <v>2183</v>
      </c>
      <c r="K737" t="s">
        <v>2184</v>
      </c>
      <c r="L737" t="s">
        <v>2230</v>
      </c>
      <c r="M737" s="36"/>
    </row>
    <row r="738" spans="1:13" x14ac:dyDescent="0.25">
      <c r="A738" s="37">
        <v>52</v>
      </c>
      <c r="B738" t="s">
        <v>1628</v>
      </c>
      <c r="D738" s="35">
        <v>310000</v>
      </c>
      <c r="E738" t="s">
        <v>1912</v>
      </c>
      <c r="F738" t="s">
        <v>2149</v>
      </c>
      <c r="J738" t="s">
        <v>2183</v>
      </c>
      <c r="K738" t="s">
        <v>2184</v>
      </c>
      <c r="L738" t="s">
        <v>2230</v>
      </c>
      <c r="M738" s="36"/>
    </row>
    <row r="739" spans="1:13" x14ac:dyDescent="0.25">
      <c r="A739" s="37">
        <v>53</v>
      </c>
      <c r="B739" t="s">
        <v>1629</v>
      </c>
      <c r="D739" s="35">
        <v>310000</v>
      </c>
      <c r="E739" t="s">
        <v>1913</v>
      </c>
      <c r="F739" t="s">
        <v>2149</v>
      </c>
      <c r="J739" t="s">
        <v>2183</v>
      </c>
      <c r="K739" t="s">
        <v>2184</v>
      </c>
      <c r="L739" t="s">
        <v>2230</v>
      </c>
      <c r="M739" s="36"/>
    </row>
    <row r="740" spans="1:13" x14ac:dyDescent="0.25">
      <c r="A740" s="37">
        <v>54</v>
      </c>
      <c r="B740" t="s">
        <v>1630</v>
      </c>
      <c r="D740" s="35">
        <v>4200000</v>
      </c>
      <c r="E740" t="s">
        <v>1914</v>
      </c>
      <c r="F740" t="s">
        <v>1573</v>
      </c>
      <c r="J740" t="s">
        <v>2183</v>
      </c>
      <c r="K740" t="s">
        <v>2184</v>
      </c>
      <c r="L740" t="s">
        <v>2230</v>
      </c>
      <c r="M740" s="36"/>
    </row>
    <row r="741" spans="1:13" x14ac:dyDescent="0.25">
      <c r="A741" s="37">
        <v>55</v>
      </c>
      <c r="B741" t="s">
        <v>1631</v>
      </c>
      <c r="D741" s="35">
        <v>2900000</v>
      </c>
      <c r="E741" t="s">
        <v>1915</v>
      </c>
      <c r="F741" t="s">
        <v>2159</v>
      </c>
      <c r="J741" t="s">
        <v>2183</v>
      </c>
      <c r="K741" t="s">
        <v>2184</v>
      </c>
      <c r="L741" t="s">
        <v>2230</v>
      </c>
      <c r="M741" s="36"/>
    </row>
    <row r="742" spans="1:13" x14ac:dyDescent="0.25">
      <c r="A742" s="37">
        <v>56</v>
      </c>
      <c r="B742" t="s">
        <v>1632</v>
      </c>
      <c r="D742" s="35">
        <v>1700000</v>
      </c>
      <c r="E742" t="s">
        <v>1916</v>
      </c>
      <c r="F742" t="s">
        <v>2145</v>
      </c>
      <c r="J742" t="s">
        <v>2183</v>
      </c>
      <c r="K742" t="s">
        <v>2184</v>
      </c>
      <c r="L742" t="s">
        <v>2230</v>
      </c>
      <c r="M742" s="36"/>
    </row>
    <row r="743" spans="1:13" x14ac:dyDescent="0.25">
      <c r="A743" s="37">
        <v>57</v>
      </c>
      <c r="B743" t="s">
        <v>1633</v>
      </c>
      <c r="D743" s="35">
        <v>300000</v>
      </c>
      <c r="E743" t="s">
        <v>1917</v>
      </c>
      <c r="F743" t="s">
        <v>2160</v>
      </c>
      <c r="J743" t="s">
        <v>2183</v>
      </c>
      <c r="K743" t="s">
        <v>2184</v>
      </c>
      <c r="L743" t="s">
        <v>2230</v>
      </c>
      <c r="M743" s="36"/>
    </row>
    <row r="744" spans="1:13" x14ac:dyDescent="0.25">
      <c r="A744" s="37">
        <v>58</v>
      </c>
      <c r="B744" t="s">
        <v>1634</v>
      </c>
      <c r="D744" s="35">
        <v>300000</v>
      </c>
      <c r="E744" t="s">
        <v>1918</v>
      </c>
      <c r="F744" t="s">
        <v>2145</v>
      </c>
      <c r="J744" t="s">
        <v>2183</v>
      </c>
      <c r="K744" t="s">
        <v>2184</v>
      </c>
      <c r="L744" t="s">
        <v>2230</v>
      </c>
      <c r="M744" s="36"/>
    </row>
    <row r="745" spans="1:13" x14ac:dyDescent="0.25">
      <c r="A745" s="37">
        <v>59</v>
      </c>
      <c r="B745" t="s">
        <v>1635</v>
      </c>
      <c r="D745" s="35">
        <v>2200000</v>
      </c>
      <c r="E745" t="s">
        <v>1919</v>
      </c>
      <c r="F745" t="s">
        <v>2151</v>
      </c>
      <c r="J745" t="s">
        <v>2183</v>
      </c>
      <c r="K745" t="s">
        <v>2184</v>
      </c>
      <c r="L745" t="s">
        <v>2230</v>
      </c>
      <c r="M745" s="36"/>
    </row>
    <row r="746" spans="1:13" x14ac:dyDescent="0.25">
      <c r="A746" s="37">
        <v>60</v>
      </c>
      <c r="B746" t="s">
        <v>1636</v>
      </c>
      <c r="D746" s="35">
        <v>2200000</v>
      </c>
      <c r="E746" t="s">
        <v>1920</v>
      </c>
      <c r="F746" t="s">
        <v>2161</v>
      </c>
      <c r="J746" t="s">
        <v>2183</v>
      </c>
      <c r="K746" t="s">
        <v>2184</v>
      </c>
      <c r="L746" t="s">
        <v>2230</v>
      </c>
      <c r="M746" s="36"/>
    </row>
    <row r="747" spans="1:13" x14ac:dyDescent="0.25">
      <c r="A747" s="37">
        <v>61</v>
      </c>
      <c r="B747" t="s">
        <v>1637</v>
      </c>
      <c r="D747" s="35">
        <v>2800000</v>
      </c>
      <c r="E747" t="s">
        <v>1921</v>
      </c>
      <c r="F747" t="s">
        <v>2161</v>
      </c>
      <c r="J747" t="s">
        <v>2183</v>
      </c>
      <c r="K747" t="s">
        <v>2184</v>
      </c>
      <c r="L747" t="s">
        <v>2230</v>
      </c>
      <c r="M747" s="36"/>
    </row>
    <row r="748" spans="1:13" x14ac:dyDescent="0.25">
      <c r="A748" s="37">
        <v>62</v>
      </c>
      <c r="B748" t="s">
        <v>1638</v>
      </c>
      <c r="D748" s="35">
        <v>2800000</v>
      </c>
      <c r="E748" t="s">
        <v>1922</v>
      </c>
      <c r="F748" t="s">
        <v>2161</v>
      </c>
      <c r="J748" t="s">
        <v>2183</v>
      </c>
      <c r="K748" t="s">
        <v>2184</v>
      </c>
      <c r="L748" t="s">
        <v>2230</v>
      </c>
      <c r="M748" s="36"/>
    </row>
    <row r="749" spans="1:13" x14ac:dyDescent="0.25">
      <c r="A749" s="37">
        <v>63</v>
      </c>
      <c r="B749" t="s">
        <v>1639</v>
      </c>
      <c r="D749" s="35">
        <v>2500000</v>
      </c>
      <c r="E749" t="s">
        <v>1923</v>
      </c>
      <c r="F749" t="s">
        <v>2161</v>
      </c>
      <c r="J749" t="s">
        <v>2183</v>
      </c>
      <c r="K749" t="s">
        <v>2184</v>
      </c>
      <c r="L749" t="s">
        <v>2230</v>
      </c>
      <c r="M749" s="36"/>
    </row>
    <row r="750" spans="1:13" x14ac:dyDescent="0.25">
      <c r="A750" s="37">
        <v>64</v>
      </c>
      <c r="B750" t="s">
        <v>1640</v>
      </c>
      <c r="D750" s="35">
        <v>2500000</v>
      </c>
      <c r="E750" t="s">
        <v>1924</v>
      </c>
      <c r="F750" t="s">
        <v>2151</v>
      </c>
      <c r="J750" t="s">
        <v>2183</v>
      </c>
      <c r="K750" t="s">
        <v>2184</v>
      </c>
      <c r="L750" t="s">
        <v>2230</v>
      </c>
      <c r="M750" s="36"/>
    </row>
    <row r="751" spans="1:13" x14ac:dyDescent="0.25">
      <c r="A751" s="37">
        <v>65</v>
      </c>
      <c r="B751" t="s">
        <v>1641</v>
      </c>
      <c r="D751" s="35">
        <v>2500000</v>
      </c>
      <c r="E751" t="s">
        <v>1925</v>
      </c>
      <c r="F751" t="s">
        <v>2161</v>
      </c>
      <c r="J751" t="s">
        <v>2183</v>
      </c>
      <c r="K751" t="s">
        <v>2184</v>
      </c>
      <c r="L751" t="s">
        <v>2230</v>
      </c>
      <c r="M751" s="36"/>
    </row>
    <row r="752" spans="1:13" x14ac:dyDescent="0.25">
      <c r="A752" s="37">
        <v>66</v>
      </c>
      <c r="B752" t="s">
        <v>1642</v>
      </c>
      <c r="D752" s="35">
        <v>1600000</v>
      </c>
      <c r="E752" t="s">
        <v>1926</v>
      </c>
      <c r="F752" t="s">
        <v>2161</v>
      </c>
      <c r="J752" t="s">
        <v>2183</v>
      </c>
      <c r="K752" t="s">
        <v>2184</v>
      </c>
      <c r="L752" t="s">
        <v>2230</v>
      </c>
      <c r="M752" s="36"/>
    </row>
    <row r="753" spans="1:13" x14ac:dyDescent="0.25">
      <c r="A753" s="37">
        <v>67</v>
      </c>
      <c r="B753" t="s">
        <v>1643</v>
      </c>
      <c r="D753" s="35">
        <v>1600000</v>
      </c>
      <c r="E753" t="s">
        <v>1927</v>
      </c>
      <c r="F753" t="s">
        <v>2161</v>
      </c>
      <c r="J753" t="s">
        <v>2183</v>
      </c>
      <c r="K753" t="s">
        <v>2184</v>
      </c>
      <c r="L753" t="s">
        <v>2230</v>
      </c>
      <c r="M753" s="36"/>
    </row>
    <row r="754" spans="1:13" x14ac:dyDescent="0.25">
      <c r="A754" s="37">
        <v>68</v>
      </c>
      <c r="B754" t="s">
        <v>1644</v>
      </c>
      <c r="D754" s="35">
        <v>1600000</v>
      </c>
      <c r="E754" t="s">
        <v>1928</v>
      </c>
      <c r="F754" t="s">
        <v>2151</v>
      </c>
      <c r="J754" t="s">
        <v>2183</v>
      </c>
      <c r="K754" t="s">
        <v>2184</v>
      </c>
      <c r="L754" t="s">
        <v>2230</v>
      </c>
      <c r="M754" s="36"/>
    </row>
    <row r="755" spans="1:13" x14ac:dyDescent="0.25">
      <c r="A755" s="37">
        <v>69</v>
      </c>
      <c r="B755" t="s">
        <v>1645</v>
      </c>
      <c r="D755" s="35">
        <v>300000</v>
      </c>
      <c r="E755" t="s">
        <v>1929</v>
      </c>
      <c r="F755" t="s">
        <v>2145</v>
      </c>
      <c r="J755" t="s">
        <v>2183</v>
      </c>
      <c r="K755" t="s">
        <v>2184</v>
      </c>
      <c r="L755" t="s">
        <v>2230</v>
      </c>
      <c r="M755" s="36"/>
    </row>
    <row r="756" spans="1:13" x14ac:dyDescent="0.25">
      <c r="A756" s="37">
        <v>70</v>
      </c>
      <c r="B756" t="s">
        <v>1646</v>
      </c>
      <c r="D756" s="35">
        <v>300000</v>
      </c>
      <c r="E756" t="s">
        <v>1930</v>
      </c>
      <c r="F756" t="s">
        <v>2145</v>
      </c>
      <c r="J756" t="s">
        <v>2183</v>
      </c>
      <c r="K756" t="s">
        <v>2184</v>
      </c>
      <c r="L756" t="s">
        <v>2230</v>
      </c>
      <c r="M756" s="36"/>
    </row>
    <row r="757" spans="1:13" x14ac:dyDescent="0.25">
      <c r="A757" s="37">
        <v>71</v>
      </c>
      <c r="B757" t="s">
        <v>1647</v>
      </c>
      <c r="D757" s="35">
        <v>20000</v>
      </c>
      <c r="E757" t="s">
        <v>1931</v>
      </c>
      <c r="F757" t="s">
        <v>2148</v>
      </c>
      <c r="J757" t="s">
        <v>2183</v>
      </c>
      <c r="K757" t="s">
        <v>2184</v>
      </c>
      <c r="L757" t="s">
        <v>2230</v>
      </c>
      <c r="M757" s="36"/>
    </row>
    <row r="758" spans="1:13" x14ac:dyDescent="0.25">
      <c r="A758" s="37">
        <v>72</v>
      </c>
      <c r="B758" t="s">
        <v>1648</v>
      </c>
      <c r="D758" s="35">
        <v>170000</v>
      </c>
      <c r="E758" t="s">
        <v>1932</v>
      </c>
      <c r="F758" t="s">
        <v>2149</v>
      </c>
      <c r="J758" t="s">
        <v>2183</v>
      </c>
      <c r="K758" t="s">
        <v>2184</v>
      </c>
      <c r="L758" t="s">
        <v>2230</v>
      </c>
      <c r="M758" s="36"/>
    </row>
    <row r="759" spans="1:13" x14ac:dyDescent="0.25">
      <c r="A759" s="37">
        <v>73</v>
      </c>
      <c r="B759" t="s">
        <v>1649</v>
      </c>
      <c r="D759" s="35">
        <v>1200000</v>
      </c>
      <c r="E759" t="s">
        <v>1933</v>
      </c>
      <c r="F759" t="s">
        <v>2162</v>
      </c>
      <c r="J759" t="s">
        <v>2183</v>
      </c>
      <c r="K759" t="s">
        <v>2184</v>
      </c>
      <c r="L759" t="s">
        <v>2230</v>
      </c>
      <c r="M759" s="36"/>
    </row>
    <row r="760" spans="1:13" x14ac:dyDescent="0.25">
      <c r="A760" s="37">
        <v>74</v>
      </c>
      <c r="B760" t="s">
        <v>1650</v>
      </c>
      <c r="D760" s="35">
        <v>2000000</v>
      </c>
      <c r="E760" t="s">
        <v>1934</v>
      </c>
      <c r="F760" t="s">
        <v>2145</v>
      </c>
      <c r="J760" t="s">
        <v>2183</v>
      </c>
      <c r="K760" t="s">
        <v>2184</v>
      </c>
      <c r="L760" t="s">
        <v>2230</v>
      </c>
      <c r="M760" s="36"/>
    </row>
    <row r="761" spans="1:13" x14ac:dyDescent="0.25">
      <c r="A761" s="37">
        <v>75</v>
      </c>
      <c r="B761" t="s">
        <v>1651</v>
      </c>
      <c r="D761" s="35">
        <v>170000</v>
      </c>
      <c r="E761" t="s">
        <v>1935</v>
      </c>
      <c r="F761" t="s">
        <v>2149</v>
      </c>
      <c r="J761" t="s">
        <v>2183</v>
      </c>
      <c r="K761" t="s">
        <v>2184</v>
      </c>
      <c r="L761" t="s">
        <v>2230</v>
      </c>
      <c r="M761" s="36"/>
    </row>
    <row r="762" spans="1:13" x14ac:dyDescent="0.25">
      <c r="A762" s="37">
        <v>76</v>
      </c>
      <c r="B762" t="s">
        <v>1652</v>
      </c>
      <c r="D762" s="35">
        <v>1300000</v>
      </c>
      <c r="E762" t="s">
        <v>1936</v>
      </c>
      <c r="F762" t="s">
        <v>2145</v>
      </c>
      <c r="J762" t="s">
        <v>2183</v>
      </c>
      <c r="K762" t="s">
        <v>2184</v>
      </c>
      <c r="L762" t="s">
        <v>2230</v>
      </c>
      <c r="M762" s="36"/>
    </row>
    <row r="763" spans="1:13" x14ac:dyDescent="0.25">
      <c r="A763" s="37">
        <v>77</v>
      </c>
      <c r="B763" t="s">
        <v>1653</v>
      </c>
      <c r="D763" s="35">
        <v>1200000</v>
      </c>
      <c r="E763" t="s">
        <v>1937</v>
      </c>
      <c r="F763" t="s">
        <v>2145</v>
      </c>
      <c r="J763" t="s">
        <v>2183</v>
      </c>
      <c r="K763" t="s">
        <v>2184</v>
      </c>
      <c r="L763" t="s">
        <v>2230</v>
      </c>
      <c r="M763" s="36"/>
    </row>
    <row r="764" spans="1:13" x14ac:dyDescent="0.25">
      <c r="A764" s="37">
        <v>78</v>
      </c>
      <c r="B764" t="s">
        <v>1654</v>
      </c>
      <c r="D764" s="35">
        <v>2000000</v>
      </c>
      <c r="E764" t="s">
        <v>1938</v>
      </c>
      <c r="F764" t="s">
        <v>2145</v>
      </c>
      <c r="J764" t="s">
        <v>2183</v>
      </c>
      <c r="K764" t="s">
        <v>2184</v>
      </c>
      <c r="L764" t="s">
        <v>2230</v>
      </c>
      <c r="M764" s="36"/>
    </row>
    <row r="765" spans="1:13" x14ac:dyDescent="0.25">
      <c r="A765" s="37">
        <v>79</v>
      </c>
      <c r="B765" t="s">
        <v>1655</v>
      </c>
      <c r="D765" s="35">
        <v>300000</v>
      </c>
      <c r="E765" t="s">
        <v>1939</v>
      </c>
      <c r="F765" t="s">
        <v>2160</v>
      </c>
      <c r="J765" t="s">
        <v>2183</v>
      </c>
      <c r="K765" t="s">
        <v>2184</v>
      </c>
      <c r="L765" t="s">
        <v>2230</v>
      </c>
      <c r="M765" s="36"/>
    </row>
    <row r="766" spans="1:13" x14ac:dyDescent="0.25">
      <c r="A766" s="37">
        <v>80</v>
      </c>
      <c r="B766" t="s">
        <v>1656</v>
      </c>
      <c r="D766" s="35">
        <v>6667</v>
      </c>
      <c r="E766" t="s">
        <v>1940</v>
      </c>
      <c r="F766" t="s">
        <v>2146</v>
      </c>
      <c r="J766" t="s">
        <v>2183</v>
      </c>
      <c r="K766" t="s">
        <v>2184</v>
      </c>
      <c r="L766" t="s">
        <v>2230</v>
      </c>
      <c r="M766" s="36"/>
    </row>
    <row r="767" spans="1:13" x14ac:dyDescent="0.25">
      <c r="A767" s="37">
        <v>81</v>
      </c>
      <c r="B767" t="s">
        <v>1657</v>
      </c>
      <c r="D767" s="35">
        <v>300000</v>
      </c>
      <c r="E767" t="s">
        <v>1941</v>
      </c>
      <c r="F767" t="s">
        <v>2154</v>
      </c>
      <c r="J767" t="s">
        <v>2183</v>
      </c>
      <c r="K767" t="s">
        <v>2184</v>
      </c>
      <c r="L767" t="s">
        <v>2230</v>
      </c>
      <c r="M767" s="36"/>
    </row>
    <row r="768" spans="1:13" x14ac:dyDescent="0.25">
      <c r="A768" s="37">
        <v>82</v>
      </c>
      <c r="B768" t="s">
        <v>1658</v>
      </c>
      <c r="D768" s="35">
        <v>2500000</v>
      </c>
      <c r="E768" t="s">
        <v>1942</v>
      </c>
      <c r="F768" t="s">
        <v>2145</v>
      </c>
      <c r="J768" t="s">
        <v>2183</v>
      </c>
      <c r="K768" t="s">
        <v>2184</v>
      </c>
      <c r="L768" t="s">
        <v>2230</v>
      </c>
      <c r="M768" s="36"/>
    </row>
    <row r="769" spans="1:13" x14ac:dyDescent="0.25">
      <c r="A769" s="37">
        <v>83</v>
      </c>
      <c r="B769" t="s">
        <v>1659</v>
      </c>
      <c r="D769" s="35">
        <v>10000</v>
      </c>
      <c r="E769" t="s">
        <v>1943</v>
      </c>
      <c r="F769" t="s">
        <v>2153</v>
      </c>
      <c r="J769" t="s">
        <v>2183</v>
      </c>
      <c r="K769" t="s">
        <v>2184</v>
      </c>
      <c r="L769" t="s">
        <v>2230</v>
      </c>
      <c r="M769" s="36"/>
    </row>
    <row r="770" spans="1:13" x14ac:dyDescent="0.25">
      <c r="A770" s="37">
        <v>84</v>
      </c>
      <c r="B770" t="s">
        <v>1660</v>
      </c>
      <c r="D770" s="35">
        <v>40000</v>
      </c>
      <c r="E770" t="s">
        <v>1944</v>
      </c>
      <c r="F770" t="s">
        <v>2151</v>
      </c>
      <c r="J770" t="s">
        <v>2183</v>
      </c>
      <c r="K770" t="s">
        <v>2184</v>
      </c>
      <c r="L770" t="s">
        <v>2230</v>
      </c>
      <c r="M770" s="36"/>
    </row>
    <row r="771" spans="1:13" x14ac:dyDescent="0.25">
      <c r="A771" s="37">
        <v>85</v>
      </c>
      <c r="B771" t="s">
        <v>1661</v>
      </c>
      <c r="D771" s="35">
        <v>6944</v>
      </c>
      <c r="E771" t="s">
        <v>1945</v>
      </c>
      <c r="F771" t="s">
        <v>2148</v>
      </c>
      <c r="J771" t="s">
        <v>2183</v>
      </c>
      <c r="K771" t="s">
        <v>2184</v>
      </c>
      <c r="L771" t="s">
        <v>2230</v>
      </c>
      <c r="M771" s="36"/>
    </row>
    <row r="772" spans="1:13" x14ac:dyDescent="0.25">
      <c r="A772" s="37">
        <v>86</v>
      </c>
      <c r="B772" t="s">
        <v>1662</v>
      </c>
      <c r="D772" s="35">
        <v>3500000</v>
      </c>
      <c r="E772" t="s">
        <v>1946</v>
      </c>
      <c r="F772" t="s">
        <v>2151</v>
      </c>
      <c r="J772" t="s">
        <v>2183</v>
      </c>
      <c r="K772" t="s">
        <v>2184</v>
      </c>
      <c r="L772" t="s">
        <v>2230</v>
      </c>
      <c r="M772" s="36"/>
    </row>
    <row r="773" spans="1:13" x14ac:dyDescent="0.25">
      <c r="A773" s="37">
        <v>87</v>
      </c>
      <c r="B773" t="s">
        <v>1663</v>
      </c>
      <c r="D773" s="35">
        <v>3500000</v>
      </c>
      <c r="E773" t="s">
        <v>1947</v>
      </c>
      <c r="F773" t="s">
        <v>2151</v>
      </c>
      <c r="J773" t="s">
        <v>2183</v>
      </c>
      <c r="K773" t="s">
        <v>2184</v>
      </c>
      <c r="L773" t="s">
        <v>2230</v>
      </c>
      <c r="M773" s="36"/>
    </row>
    <row r="774" spans="1:13" x14ac:dyDescent="0.25">
      <c r="A774" s="37">
        <v>88</v>
      </c>
      <c r="B774" t="s">
        <v>1664</v>
      </c>
      <c r="D774" s="35">
        <v>3500000</v>
      </c>
      <c r="E774" t="s">
        <v>1948</v>
      </c>
      <c r="F774" t="s">
        <v>2151</v>
      </c>
      <c r="J774" t="s">
        <v>2183</v>
      </c>
      <c r="K774" t="s">
        <v>2184</v>
      </c>
      <c r="L774" t="s">
        <v>2230</v>
      </c>
      <c r="M774" s="36"/>
    </row>
    <row r="775" spans="1:13" x14ac:dyDescent="0.25">
      <c r="A775" s="37">
        <v>89</v>
      </c>
      <c r="B775" t="s">
        <v>1665</v>
      </c>
      <c r="D775" s="35">
        <v>1700000</v>
      </c>
      <c r="E775" t="s">
        <v>1949</v>
      </c>
      <c r="F775" t="s">
        <v>2151</v>
      </c>
      <c r="J775" t="s">
        <v>2183</v>
      </c>
      <c r="K775" t="s">
        <v>2184</v>
      </c>
      <c r="L775" t="s">
        <v>2230</v>
      </c>
      <c r="M775" s="36"/>
    </row>
    <row r="776" spans="1:13" x14ac:dyDescent="0.25">
      <c r="A776" s="37">
        <v>90</v>
      </c>
      <c r="B776" t="s">
        <v>1666</v>
      </c>
      <c r="D776" s="35">
        <v>800</v>
      </c>
      <c r="E776" t="s">
        <v>1950</v>
      </c>
      <c r="F776" t="s">
        <v>2148</v>
      </c>
      <c r="J776" t="s">
        <v>2183</v>
      </c>
      <c r="K776" t="s">
        <v>2184</v>
      </c>
      <c r="L776" t="s">
        <v>2230</v>
      </c>
      <c r="M776" s="36"/>
    </row>
    <row r="777" spans="1:13" x14ac:dyDescent="0.25">
      <c r="A777" s="37">
        <v>91</v>
      </c>
      <c r="B777" t="s">
        <v>1667</v>
      </c>
      <c r="D777" s="35">
        <v>1700000</v>
      </c>
      <c r="E777" t="s">
        <v>1951</v>
      </c>
      <c r="F777" t="s">
        <v>2145</v>
      </c>
      <c r="J777" t="s">
        <v>2183</v>
      </c>
      <c r="K777" t="s">
        <v>2184</v>
      </c>
      <c r="L777" t="s">
        <v>2230</v>
      </c>
      <c r="M777" s="36"/>
    </row>
    <row r="778" spans="1:13" x14ac:dyDescent="0.25">
      <c r="A778" s="37">
        <v>92</v>
      </c>
      <c r="B778" t="s">
        <v>1668</v>
      </c>
      <c r="D778" s="35">
        <v>1200000</v>
      </c>
      <c r="E778" t="s">
        <v>1952</v>
      </c>
      <c r="F778" t="s">
        <v>2145</v>
      </c>
      <c r="J778" t="s">
        <v>2183</v>
      </c>
      <c r="K778" t="s">
        <v>2184</v>
      </c>
      <c r="L778" t="s">
        <v>2230</v>
      </c>
      <c r="M778" s="36"/>
    </row>
    <row r="779" spans="1:13" x14ac:dyDescent="0.25">
      <c r="A779" s="37">
        <v>93</v>
      </c>
      <c r="B779" t="s">
        <v>1669</v>
      </c>
      <c r="D779" s="35">
        <v>71428.5</v>
      </c>
      <c r="E779" t="s">
        <v>1953</v>
      </c>
      <c r="F779" t="s">
        <v>2148</v>
      </c>
      <c r="J779" t="s">
        <v>2183</v>
      </c>
      <c r="K779" t="s">
        <v>2184</v>
      </c>
      <c r="L779" t="s">
        <v>2230</v>
      </c>
      <c r="M779" s="36"/>
    </row>
    <row r="780" spans="1:13" x14ac:dyDescent="0.25">
      <c r="A780" s="37">
        <v>94</v>
      </c>
      <c r="B780" t="s">
        <v>1670</v>
      </c>
      <c r="D780" s="35">
        <v>15000</v>
      </c>
      <c r="E780" t="s">
        <v>1954</v>
      </c>
      <c r="F780" t="s">
        <v>2146</v>
      </c>
      <c r="J780" t="s">
        <v>2183</v>
      </c>
      <c r="K780" t="s">
        <v>2184</v>
      </c>
      <c r="L780" t="s">
        <v>2230</v>
      </c>
      <c r="M780" s="36"/>
    </row>
    <row r="781" spans="1:13" x14ac:dyDescent="0.25">
      <c r="A781" s="37">
        <v>95</v>
      </c>
      <c r="B781" t="s">
        <v>1671</v>
      </c>
      <c r="D781" s="35">
        <v>8333</v>
      </c>
      <c r="E781" t="s">
        <v>1955</v>
      </c>
      <c r="F781" t="s">
        <v>2146</v>
      </c>
      <c r="J781" t="s">
        <v>2183</v>
      </c>
      <c r="K781" t="s">
        <v>2184</v>
      </c>
      <c r="L781" t="s">
        <v>2230</v>
      </c>
      <c r="M781" s="36"/>
    </row>
    <row r="782" spans="1:13" x14ac:dyDescent="0.25">
      <c r="A782" s="37">
        <v>96</v>
      </c>
      <c r="B782" t="s">
        <v>1672</v>
      </c>
      <c r="D782" s="35">
        <v>2700000</v>
      </c>
      <c r="E782" t="s">
        <v>1956</v>
      </c>
      <c r="F782" t="s">
        <v>1573</v>
      </c>
      <c r="J782" t="s">
        <v>2183</v>
      </c>
      <c r="K782" t="s">
        <v>2184</v>
      </c>
      <c r="L782" t="s">
        <v>2230</v>
      </c>
      <c r="M782" s="36"/>
    </row>
    <row r="783" spans="1:13" x14ac:dyDescent="0.25">
      <c r="A783" s="37">
        <v>97</v>
      </c>
      <c r="B783" t="s">
        <v>1673</v>
      </c>
      <c r="D783" s="35">
        <v>1500000</v>
      </c>
      <c r="E783" t="s">
        <v>1957</v>
      </c>
      <c r="F783" t="s">
        <v>2163</v>
      </c>
      <c r="J783" t="s">
        <v>2183</v>
      </c>
      <c r="K783" t="s">
        <v>2184</v>
      </c>
      <c r="L783" t="s">
        <v>2230</v>
      </c>
      <c r="M783" s="36"/>
    </row>
    <row r="784" spans="1:13" x14ac:dyDescent="0.25">
      <c r="A784" s="37">
        <v>98</v>
      </c>
      <c r="B784" t="s">
        <v>1674</v>
      </c>
      <c r="D784" s="35">
        <v>1700000</v>
      </c>
      <c r="E784" t="s">
        <v>1958</v>
      </c>
      <c r="F784" t="s">
        <v>2164</v>
      </c>
      <c r="J784" t="s">
        <v>2183</v>
      </c>
      <c r="K784" t="s">
        <v>2184</v>
      </c>
      <c r="L784" t="s">
        <v>2230</v>
      </c>
      <c r="M784" s="36"/>
    </row>
    <row r="785" spans="1:13" x14ac:dyDescent="0.25">
      <c r="A785" s="37">
        <v>99</v>
      </c>
      <c r="B785" t="s">
        <v>1675</v>
      </c>
      <c r="D785" s="35">
        <v>1500000</v>
      </c>
      <c r="E785" t="s">
        <v>1959</v>
      </c>
      <c r="F785" t="s">
        <v>2165</v>
      </c>
      <c r="J785" t="s">
        <v>2183</v>
      </c>
      <c r="K785" t="s">
        <v>2184</v>
      </c>
      <c r="L785" t="s">
        <v>2230</v>
      </c>
      <c r="M785" s="36"/>
    </row>
    <row r="786" spans="1:13" x14ac:dyDescent="0.25">
      <c r="A786" s="37">
        <v>100</v>
      </c>
      <c r="B786" t="s">
        <v>1676</v>
      </c>
      <c r="D786" s="35">
        <v>1300000</v>
      </c>
      <c r="E786" t="s">
        <v>1960</v>
      </c>
      <c r="F786" t="s">
        <v>2145</v>
      </c>
      <c r="J786" t="s">
        <v>2183</v>
      </c>
      <c r="K786" t="s">
        <v>2184</v>
      </c>
      <c r="L786" t="s">
        <v>2230</v>
      </c>
      <c r="M786" s="36"/>
    </row>
    <row r="787" spans="1:13" x14ac:dyDescent="0.25">
      <c r="A787" s="37">
        <v>101</v>
      </c>
      <c r="B787" t="s">
        <v>1677</v>
      </c>
      <c r="D787" s="35">
        <v>1100000</v>
      </c>
      <c r="E787" t="s">
        <v>1961</v>
      </c>
      <c r="F787" t="s">
        <v>2145</v>
      </c>
      <c r="J787" t="s">
        <v>2183</v>
      </c>
      <c r="K787" t="s">
        <v>2184</v>
      </c>
      <c r="L787" t="s">
        <v>2230</v>
      </c>
      <c r="M787" s="36"/>
    </row>
    <row r="788" spans="1:13" x14ac:dyDescent="0.25">
      <c r="A788" s="37">
        <v>102</v>
      </c>
      <c r="B788" t="s">
        <v>1678</v>
      </c>
      <c r="D788" s="35">
        <v>1200000</v>
      </c>
      <c r="E788" t="s">
        <v>1962</v>
      </c>
      <c r="F788" t="s">
        <v>2145</v>
      </c>
      <c r="J788" t="s">
        <v>2183</v>
      </c>
      <c r="K788" t="s">
        <v>2184</v>
      </c>
      <c r="L788" t="s">
        <v>2230</v>
      </c>
      <c r="M788" s="36"/>
    </row>
    <row r="789" spans="1:13" x14ac:dyDescent="0.25">
      <c r="A789" s="37">
        <v>103</v>
      </c>
      <c r="B789" t="s">
        <v>1679</v>
      </c>
      <c r="D789" s="35">
        <v>1250000</v>
      </c>
      <c r="E789" t="s">
        <v>1963</v>
      </c>
      <c r="F789" t="s">
        <v>2145</v>
      </c>
      <c r="J789" t="s">
        <v>2183</v>
      </c>
      <c r="K789" t="s">
        <v>2184</v>
      </c>
      <c r="L789" t="s">
        <v>2230</v>
      </c>
      <c r="M789" s="36"/>
    </row>
    <row r="790" spans="1:13" x14ac:dyDescent="0.25">
      <c r="A790" s="37">
        <v>104</v>
      </c>
      <c r="B790" t="s">
        <v>1680</v>
      </c>
      <c r="D790" s="35">
        <v>2600000</v>
      </c>
      <c r="E790" t="s">
        <v>1964</v>
      </c>
      <c r="F790" t="s">
        <v>2145</v>
      </c>
      <c r="J790" t="s">
        <v>2183</v>
      </c>
      <c r="K790" t="s">
        <v>2184</v>
      </c>
      <c r="L790" t="s">
        <v>2230</v>
      </c>
      <c r="M790" s="36"/>
    </row>
    <row r="791" spans="1:13" x14ac:dyDescent="0.25">
      <c r="A791" s="37">
        <v>105</v>
      </c>
      <c r="B791" t="s">
        <v>1681</v>
      </c>
      <c r="D791" s="35">
        <v>24000</v>
      </c>
      <c r="E791" t="s">
        <v>1965</v>
      </c>
      <c r="F791" t="s">
        <v>2146</v>
      </c>
      <c r="J791" t="s">
        <v>2183</v>
      </c>
      <c r="K791" t="s">
        <v>2184</v>
      </c>
      <c r="L791" t="s">
        <v>2230</v>
      </c>
      <c r="M791" s="36"/>
    </row>
    <row r="792" spans="1:13" x14ac:dyDescent="0.25">
      <c r="A792" s="37">
        <v>106</v>
      </c>
      <c r="B792" t="s">
        <v>1682</v>
      </c>
      <c r="D792" s="35">
        <v>250000</v>
      </c>
      <c r="E792" t="s">
        <v>1966</v>
      </c>
      <c r="F792" t="s">
        <v>2154</v>
      </c>
      <c r="J792" t="s">
        <v>2183</v>
      </c>
      <c r="K792" t="s">
        <v>2184</v>
      </c>
      <c r="L792" t="s">
        <v>2230</v>
      </c>
      <c r="M792" s="36"/>
    </row>
    <row r="793" spans="1:13" x14ac:dyDescent="0.25">
      <c r="A793" s="37">
        <v>107</v>
      </c>
      <c r="B793" t="s">
        <v>1683</v>
      </c>
      <c r="D793" s="35">
        <v>4200000</v>
      </c>
      <c r="E793" t="s">
        <v>1967</v>
      </c>
      <c r="F793" t="s">
        <v>2145</v>
      </c>
      <c r="J793" t="s">
        <v>2183</v>
      </c>
      <c r="K793" t="s">
        <v>2184</v>
      </c>
      <c r="L793" t="s">
        <v>2230</v>
      </c>
      <c r="M793" s="36"/>
    </row>
    <row r="794" spans="1:13" x14ac:dyDescent="0.25">
      <c r="A794" s="37">
        <v>108</v>
      </c>
      <c r="B794" t="s">
        <v>1684</v>
      </c>
      <c r="D794" s="35">
        <v>3700000</v>
      </c>
      <c r="E794" t="s">
        <v>1968</v>
      </c>
      <c r="F794" t="s">
        <v>2145</v>
      </c>
      <c r="J794" t="s">
        <v>2183</v>
      </c>
      <c r="K794" t="s">
        <v>2184</v>
      </c>
      <c r="L794" t="s">
        <v>2230</v>
      </c>
      <c r="M794" s="36"/>
    </row>
    <row r="795" spans="1:13" x14ac:dyDescent="0.25">
      <c r="A795" s="37">
        <v>109</v>
      </c>
      <c r="B795" t="s">
        <v>1685</v>
      </c>
      <c r="D795" s="35">
        <v>0</v>
      </c>
      <c r="E795" t="s">
        <v>1969</v>
      </c>
      <c r="F795" t="s">
        <v>2166</v>
      </c>
      <c r="J795" t="s">
        <v>2183</v>
      </c>
      <c r="K795" t="s">
        <v>2184</v>
      </c>
      <c r="L795" t="s">
        <v>2230</v>
      </c>
      <c r="M795" s="36"/>
    </row>
    <row r="796" spans="1:13" x14ac:dyDescent="0.25">
      <c r="A796" s="37">
        <v>110</v>
      </c>
      <c r="B796" t="s">
        <v>1686</v>
      </c>
      <c r="D796" s="35">
        <v>0</v>
      </c>
      <c r="E796" t="s">
        <v>1970</v>
      </c>
      <c r="F796" t="s">
        <v>2166</v>
      </c>
      <c r="J796" t="s">
        <v>2183</v>
      </c>
      <c r="K796" t="s">
        <v>2184</v>
      </c>
      <c r="L796" t="s">
        <v>2230</v>
      </c>
      <c r="M796" s="36"/>
    </row>
    <row r="797" spans="1:13" x14ac:dyDescent="0.25">
      <c r="A797" s="37">
        <v>111</v>
      </c>
      <c r="B797" t="s">
        <v>1687</v>
      </c>
      <c r="D797" s="35">
        <v>200000</v>
      </c>
      <c r="E797" t="s">
        <v>1971</v>
      </c>
      <c r="F797" t="s">
        <v>2166</v>
      </c>
      <c r="J797" t="s">
        <v>2183</v>
      </c>
      <c r="K797" t="s">
        <v>2184</v>
      </c>
      <c r="L797" t="s">
        <v>2230</v>
      </c>
      <c r="M797" s="36"/>
    </row>
    <row r="798" spans="1:13" x14ac:dyDescent="0.25">
      <c r="A798" s="37">
        <v>112</v>
      </c>
      <c r="B798" t="s">
        <v>1688</v>
      </c>
      <c r="D798" s="35">
        <v>2800000</v>
      </c>
      <c r="E798" t="s">
        <v>1972</v>
      </c>
      <c r="F798" t="s">
        <v>2145</v>
      </c>
      <c r="J798" t="s">
        <v>2183</v>
      </c>
      <c r="K798" t="s">
        <v>2184</v>
      </c>
      <c r="L798" t="s">
        <v>2230</v>
      </c>
      <c r="M798" s="36"/>
    </row>
    <row r="799" spans="1:13" x14ac:dyDescent="0.25">
      <c r="A799" s="37">
        <v>113</v>
      </c>
      <c r="B799" t="s">
        <v>1689</v>
      </c>
      <c r="D799" s="35">
        <v>1900000</v>
      </c>
      <c r="E799" t="s">
        <v>1973</v>
      </c>
      <c r="F799" t="s">
        <v>2145</v>
      </c>
      <c r="J799" t="s">
        <v>2183</v>
      </c>
      <c r="K799" t="s">
        <v>2184</v>
      </c>
      <c r="L799" t="s">
        <v>2230</v>
      </c>
      <c r="M799" s="36"/>
    </row>
    <row r="800" spans="1:13" x14ac:dyDescent="0.25">
      <c r="A800" s="37">
        <v>114</v>
      </c>
      <c r="B800" t="s">
        <v>1690</v>
      </c>
      <c r="D800" s="35">
        <v>2700000</v>
      </c>
      <c r="E800" t="s">
        <v>1974</v>
      </c>
      <c r="F800" t="s">
        <v>2145</v>
      </c>
      <c r="J800" t="s">
        <v>2183</v>
      </c>
      <c r="K800" t="s">
        <v>2184</v>
      </c>
      <c r="L800" t="s">
        <v>2230</v>
      </c>
      <c r="M800" s="36"/>
    </row>
    <row r="801" spans="1:13" x14ac:dyDescent="0.25">
      <c r="A801" s="37">
        <v>115</v>
      </c>
      <c r="B801" t="s">
        <v>1691</v>
      </c>
      <c r="D801" s="35">
        <v>2250000</v>
      </c>
      <c r="E801" t="s">
        <v>1975</v>
      </c>
      <c r="F801" t="s">
        <v>2145</v>
      </c>
      <c r="J801" t="s">
        <v>2183</v>
      </c>
      <c r="K801" t="s">
        <v>2184</v>
      </c>
      <c r="L801" t="s">
        <v>2230</v>
      </c>
      <c r="M801" s="36"/>
    </row>
    <row r="802" spans="1:13" x14ac:dyDescent="0.25">
      <c r="A802" s="37">
        <v>116</v>
      </c>
      <c r="B802" t="s">
        <v>1692</v>
      </c>
      <c r="D802" s="35">
        <v>2400000</v>
      </c>
      <c r="E802" t="s">
        <v>1976</v>
      </c>
      <c r="F802" t="s">
        <v>2145</v>
      </c>
      <c r="J802" t="s">
        <v>2183</v>
      </c>
      <c r="K802" t="s">
        <v>2184</v>
      </c>
      <c r="L802" t="s">
        <v>2230</v>
      </c>
      <c r="M802" s="36"/>
    </row>
    <row r="803" spans="1:13" x14ac:dyDescent="0.25">
      <c r="A803" s="37">
        <v>117</v>
      </c>
      <c r="B803" t="s">
        <v>1693</v>
      </c>
      <c r="D803" s="35">
        <v>3000000</v>
      </c>
      <c r="E803" t="s">
        <v>1977</v>
      </c>
      <c r="F803" t="s">
        <v>2145</v>
      </c>
      <c r="J803" t="s">
        <v>2183</v>
      </c>
      <c r="K803" t="s">
        <v>2184</v>
      </c>
      <c r="L803" t="s">
        <v>2230</v>
      </c>
      <c r="M803" s="36"/>
    </row>
    <row r="804" spans="1:13" x14ac:dyDescent="0.25">
      <c r="A804" s="37">
        <v>118</v>
      </c>
      <c r="B804" t="s">
        <v>1694</v>
      </c>
      <c r="D804" s="35">
        <v>170000</v>
      </c>
      <c r="E804" t="s">
        <v>1978</v>
      </c>
      <c r="F804" t="s">
        <v>2150</v>
      </c>
      <c r="J804" t="s">
        <v>2183</v>
      </c>
      <c r="K804" t="s">
        <v>2184</v>
      </c>
      <c r="L804" t="s">
        <v>2230</v>
      </c>
      <c r="M804" s="36"/>
    </row>
    <row r="805" spans="1:13" x14ac:dyDescent="0.25">
      <c r="A805" s="37">
        <v>119</v>
      </c>
      <c r="B805" t="s">
        <v>1695</v>
      </c>
      <c r="D805" s="35">
        <v>3300000</v>
      </c>
      <c r="E805" t="s">
        <v>1979</v>
      </c>
      <c r="F805" t="s">
        <v>2155</v>
      </c>
      <c r="J805" t="s">
        <v>2183</v>
      </c>
      <c r="K805" t="s">
        <v>2184</v>
      </c>
      <c r="L805" t="s">
        <v>2230</v>
      </c>
      <c r="M805" s="36"/>
    </row>
    <row r="806" spans="1:13" x14ac:dyDescent="0.25">
      <c r="A806" s="37">
        <v>120</v>
      </c>
      <c r="B806" t="s">
        <v>1696</v>
      </c>
      <c r="D806" s="35">
        <v>900000</v>
      </c>
      <c r="E806" t="s">
        <v>1980</v>
      </c>
      <c r="F806" t="s">
        <v>2145</v>
      </c>
      <c r="J806" t="s">
        <v>2183</v>
      </c>
      <c r="K806" t="s">
        <v>2184</v>
      </c>
      <c r="L806" t="s">
        <v>2230</v>
      </c>
      <c r="M806" s="36"/>
    </row>
    <row r="807" spans="1:13" x14ac:dyDescent="0.25">
      <c r="A807" s="37">
        <v>121</v>
      </c>
      <c r="B807" t="s">
        <v>1697</v>
      </c>
      <c r="D807" s="35">
        <v>3100000</v>
      </c>
      <c r="E807" t="s">
        <v>1981</v>
      </c>
      <c r="F807" t="s">
        <v>2145</v>
      </c>
      <c r="J807" t="s">
        <v>2183</v>
      </c>
      <c r="K807" t="s">
        <v>2184</v>
      </c>
      <c r="L807" t="s">
        <v>2230</v>
      </c>
      <c r="M807" s="36"/>
    </row>
    <row r="808" spans="1:13" x14ac:dyDescent="0.25">
      <c r="A808" s="37">
        <v>122</v>
      </c>
      <c r="B808" t="s">
        <v>1698</v>
      </c>
      <c r="D808" s="35">
        <v>1200000</v>
      </c>
      <c r="E808" t="s">
        <v>1982</v>
      </c>
      <c r="F808" t="s">
        <v>2154</v>
      </c>
      <c r="J808" t="s">
        <v>2183</v>
      </c>
      <c r="K808" t="s">
        <v>2184</v>
      </c>
      <c r="L808" t="s">
        <v>2230</v>
      </c>
      <c r="M808" s="36"/>
    </row>
    <row r="809" spans="1:13" x14ac:dyDescent="0.25">
      <c r="A809" s="37">
        <v>123</v>
      </c>
      <c r="B809" t="s">
        <v>1699</v>
      </c>
      <c r="D809" s="35">
        <v>2000000</v>
      </c>
      <c r="E809" t="s">
        <v>1983</v>
      </c>
      <c r="F809" t="s">
        <v>2145</v>
      </c>
      <c r="J809" t="s">
        <v>2183</v>
      </c>
      <c r="K809" t="s">
        <v>2184</v>
      </c>
      <c r="L809" t="s">
        <v>2230</v>
      </c>
      <c r="M809" s="36"/>
    </row>
    <row r="810" spans="1:13" x14ac:dyDescent="0.25">
      <c r="A810" s="37">
        <v>124</v>
      </c>
      <c r="B810" t="s">
        <v>1700</v>
      </c>
      <c r="D810" s="35">
        <v>50000</v>
      </c>
      <c r="E810" t="s">
        <v>1984</v>
      </c>
      <c r="F810" t="s">
        <v>2146</v>
      </c>
      <c r="J810" t="s">
        <v>2183</v>
      </c>
      <c r="K810" t="s">
        <v>2184</v>
      </c>
      <c r="L810" t="s">
        <v>2230</v>
      </c>
      <c r="M810" s="36"/>
    </row>
    <row r="811" spans="1:13" x14ac:dyDescent="0.25">
      <c r="A811" s="37">
        <v>125</v>
      </c>
      <c r="B811" t="s">
        <v>1701</v>
      </c>
      <c r="D811" s="35">
        <v>50000</v>
      </c>
      <c r="E811" t="s">
        <v>1985</v>
      </c>
      <c r="F811" t="s">
        <v>2146</v>
      </c>
      <c r="J811" t="s">
        <v>2183</v>
      </c>
      <c r="K811" t="s">
        <v>2184</v>
      </c>
      <c r="L811" t="s">
        <v>2230</v>
      </c>
      <c r="M811" s="36"/>
    </row>
    <row r="812" spans="1:13" x14ac:dyDescent="0.25">
      <c r="A812" s="37">
        <v>126</v>
      </c>
      <c r="B812" t="s">
        <v>1702</v>
      </c>
      <c r="D812" s="35">
        <v>350000</v>
      </c>
      <c r="E812" t="s">
        <v>1986</v>
      </c>
      <c r="F812" t="s">
        <v>2149</v>
      </c>
      <c r="J812" t="s">
        <v>2183</v>
      </c>
      <c r="K812" t="s">
        <v>2184</v>
      </c>
      <c r="L812" t="s">
        <v>2230</v>
      </c>
      <c r="M812" s="36"/>
    </row>
    <row r="813" spans="1:13" x14ac:dyDescent="0.25">
      <c r="A813" s="37">
        <v>127</v>
      </c>
      <c r="B813" t="s">
        <v>1703</v>
      </c>
      <c r="D813" s="35">
        <v>1800000</v>
      </c>
      <c r="E813" t="s">
        <v>1987</v>
      </c>
      <c r="F813" t="s">
        <v>2155</v>
      </c>
      <c r="J813" t="s">
        <v>2183</v>
      </c>
      <c r="K813" t="s">
        <v>2184</v>
      </c>
      <c r="L813" t="s">
        <v>2230</v>
      </c>
      <c r="M813" s="36"/>
    </row>
    <row r="814" spans="1:13" x14ac:dyDescent="0.25">
      <c r="A814" s="37">
        <v>128</v>
      </c>
      <c r="B814" t="s">
        <v>1704</v>
      </c>
      <c r="D814" s="35">
        <v>3700000</v>
      </c>
      <c r="E814" t="s">
        <v>1988</v>
      </c>
      <c r="F814" t="s">
        <v>2145</v>
      </c>
      <c r="J814" t="s">
        <v>2183</v>
      </c>
      <c r="K814" t="s">
        <v>2184</v>
      </c>
      <c r="L814" t="s">
        <v>2230</v>
      </c>
      <c r="M814" s="36"/>
    </row>
    <row r="815" spans="1:13" x14ac:dyDescent="0.25">
      <c r="A815" s="37">
        <v>129</v>
      </c>
      <c r="B815" t="s">
        <v>1705</v>
      </c>
      <c r="D815" s="35">
        <v>1200000</v>
      </c>
      <c r="E815" t="s">
        <v>1989</v>
      </c>
      <c r="F815" t="s">
        <v>2155</v>
      </c>
      <c r="J815" t="s">
        <v>2183</v>
      </c>
      <c r="K815" t="s">
        <v>2184</v>
      </c>
      <c r="L815" t="s">
        <v>2230</v>
      </c>
      <c r="M815" s="36"/>
    </row>
    <row r="816" spans="1:13" x14ac:dyDescent="0.25">
      <c r="A816" s="37">
        <v>130</v>
      </c>
      <c r="B816" t="s">
        <v>1706</v>
      </c>
      <c r="D816" s="35">
        <v>3000000</v>
      </c>
      <c r="E816" t="s">
        <v>1990</v>
      </c>
      <c r="F816" t="s">
        <v>2145</v>
      </c>
      <c r="J816" t="s">
        <v>2183</v>
      </c>
      <c r="K816" t="s">
        <v>2184</v>
      </c>
      <c r="L816" t="s">
        <v>2230</v>
      </c>
      <c r="M816" s="36"/>
    </row>
    <row r="817" spans="1:13" x14ac:dyDescent="0.25">
      <c r="A817" s="37">
        <v>131</v>
      </c>
      <c r="B817" t="s">
        <v>1707</v>
      </c>
      <c r="D817" s="35">
        <v>2500000</v>
      </c>
      <c r="E817" t="s">
        <v>1991</v>
      </c>
      <c r="F817" t="s">
        <v>2145</v>
      </c>
      <c r="J817" t="s">
        <v>2183</v>
      </c>
      <c r="K817" t="s">
        <v>2184</v>
      </c>
      <c r="L817" t="s">
        <v>2230</v>
      </c>
      <c r="M817" s="36"/>
    </row>
    <row r="818" spans="1:13" x14ac:dyDescent="0.25">
      <c r="A818" s="37">
        <v>132</v>
      </c>
      <c r="B818" t="s">
        <v>1708</v>
      </c>
      <c r="D818" s="35">
        <v>3500000</v>
      </c>
      <c r="E818" t="s">
        <v>1992</v>
      </c>
      <c r="F818" t="s">
        <v>2145</v>
      </c>
      <c r="J818" t="s">
        <v>2183</v>
      </c>
      <c r="K818" t="s">
        <v>2184</v>
      </c>
      <c r="L818" t="s">
        <v>2230</v>
      </c>
      <c r="M818" s="36"/>
    </row>
    <row r="819" spans="1:13" x14ac:dyDescent="0.25">
      <c r="A819" s="37">
        <v>133</v>
      </c>
      <c r="B819" t="s">
        <v>1709</v>
      </c>
      <c r="D819" s="35">
        <v>2100000</v>
      </c>
      <c r="E819" t="s">
        <v>1993</v>
      </c>
      <c r="F819" t="s">
        <v>2145</v>
      </c>
      <c r="J819" t="s">
        <v>2183</v>
      </c>
      <c r="K819" t="s">
        <v>2184</v>
      </c>
      <c r="L819" t="s">
        <v>2230</v>
      </c>
      <c r="M819" s="36"/>
    </row>
    <row r="820" spans="1:13" x14ac:dyDescent="0.25">
      <c r="A820" s="37">
        <v>134</v>
      </c>
      <c r="B820" t="s">
        <v>1710</v>
      </c>
      <c r="D820" s="35">
        <v>1850000</v>
      </c>
      <c r="E820" t="s">
        <v>1994</v>
      </c>
      <c r="F820" t="s">
        <v>2158</v>
      </c>
      <c r="J820" t="s">
        <v>2183</v>
      </c>
      <c r="K820" t="s">
        <v>2184</v>
      </c>
      <c r="L820" t="s">
        <v>2230</v>
      </c>
      <c r="M820" s="36"/>
    </row>
    <row r="821" spans="1:13" x14ac:dyDescent="0.25">
      <c r="A821" s="37">
        <v>135</v>
      </c>
      <c r="B821" t="s">
        <v>1711</v>
      </c>
      <c r="D821" s="35">
        <v>35087.719298245611</v>
      </c>
      <c r="E821" t="s">
        <v>1995</v>
      </c>
      <c r="F821" t="s">
        <v>2148</v>
      </c>
      <c r="J821" t="s">
        <v>2183</v>
      </c>
      <c r="K821" t="s">
        <v>2184</v>
      </c>
      <c r="L821" t="s">
        <v>2230</v>
      </c>
      <c r="M821" s="36"/>
    </row>
    <row r="822" spans="1:13" x14ac:dyDescent="0.25">
      <c r="A822" s="37">
        <v>136</v>
      </c>
      <c r="B822" t="s">
        <v>1712</v>
      </c>
      <c r="D822" s="35">
        <v>15000</v>
      </c>
      <c r="E822" t="s">
        <v>1996</v>
      </c>
      <c r="F822" t="s">
        <v>2153</v>
      </c>
      <c r="J822" t="s">
        <v>2183</v>
      </c>
      <c r="K822" t="s">
        <v>2184</v>
      </c>
      <c r="L822" t="s">
        <v>2230</v>
      </c>
      <c r="M822" s="36"/>
    </row>
    <row r="823" spans="1:13" x14ac:dyDescent="0.25">
      <c r="A823" s="37">
        <v>137</v>
      </c>
      <c r="B823" t="s">
        <v>1713</v>
      </c>
      <c r="D823" s="35">
        <v>15000</v>
      </c>
      <c r="E823" t="s">
        <v>1997</v>
      </c>
      <c r="F823" t="s">
        <v>2153</v>
      </c>
      <c r="J823" t="s">
        <v>2183</v>
      </c>
      <c r="K823" t="s">
        <v>2184</v>
      </c>
      <c r="L823" t="s">
        <v>2230</v>
      </c>
      <c r="M823" s="36"/>
    </row>
    <row r="824" spans="1:13" x14ac:dyDescent="0.25">
      <c r="A824" s="37">
        <v>138</v>
      </c>
      <c r="B824" t="s">
        <v>1714</v>
      </c>
      <c r="D824" s="35">
        <v>16667</v>
      </c>
      <c r="E824" t="s">
        <v>1998</v>
      </c>
      <c r="F824" t="s">
        <v>2146</v>
      </c>
      <c r="J824" t="s">
        <v>2183</v>
      </c>
      <c r="K824" t="s">
        <v>2184</v>
      </c>
      <c r="L824" t="s">
        <v>2230</v>
      </c>
      <c r="M824" s="36"/>
    </row>
    <row r="825" spans="1:13" x14ac:dyDescent="0.25">
      <c r="A825" s="37">
        <v>139</v>
      </c>
      <c r="B825" t="s">
        <v>1715</v>
      </c>
      <c r="D825" s="35">
        <v>350000</v>
      </c>
      <c r="E825" t="s">
        <v>1999</v>
      </c>
      <c r="F825" t="s">
        <v>2167</v>
      </c>
      <c r="J825" t="s">
        <v>2183</v>
      </c>
      <c r="K825" t="s">
        <v>2184</v>
      </c>
      <c r="L825" t="s">
        <v>2230</v>
      </c>
      <c r="M825" s="36"/>
    </row>
    <row r="826" spans="1:13" x14ac:dyDescent="0.25">
      <c r="A826" s="37">
        <v>140</v>
      </c>
      <c r="B826" t="s">
        <v>1716</v>
      </c>
      <c r="D826" s="35">
        <v>350000</v>
      </c>
      <c r="E826" t="s">
        <v>2000</v>
      </c>
      <c r="F826" t="s">
        <v>2167</v>
      </c>
      <c r="J826" t="s">
        <v>2183</v>
      </c>
      <c r="K826" t="s">
        <v>2184</v>
      </c>
      <c r="L826" t="s">
        <v>2230</v>
      </c>
      <c r="M826" s="36"/>
    </row>
    <row r="827" spans="1:13" x14ac:dyDescent="0.25">
      <c r="A827" s="37">
        <v>141</v>
      </c>
      <c r="B827" t="s">
        <v>1717</v>
      </c>
      <c r="D827" s="35">
        <v>300000</v>
      </c>
      <c r="E827" t="s">
        <v>2001</v>
      </c>
      <c r="F827" t="s">
        <v>2166</v>
      </c>
      <c r="J827" t="s">
        <v>2183</v>
      </c>
      <c r="K827" t="s">
        <v>2184</v>
      </c>
      <c r="L827" t="s">
        <v>2230</v>
      </c>
      <c r="M827" s="36"/>
    </row>
    <row r="828" spans="1:13" x14ac:dyDescent="0.25">
      <c r="A828" s="37">
        <v>142</v>
      </c>
      <c r="B828" t="s">
        <v>1718</v>
      </c>
      <c r="D828" s="35">
        <v>500000</v>
      </c>
      <c r="E828" t="s">
        <v>2002</v>
      </c>
      <c r="F828" t="s">
        <v>2168</v>
      </c>
      <c r="J828" t="s">
        <v>2183</v>
      </c>
      <c r="K828" t="s">
        <v>2184</v>
      </c>
      <c r="L828" t="s">
        <v>2230</v>
      </c>
      <c r="M828" s="36"/>
    </row>
    <row r="829" spans="1:13" x14ac:dyDescent="0.25">
      <c r="A829" s="37">
        <v>143</v>
      </c>
      <c r="B829" t="s">
        <v>1719</v>
      </c>
      <c r="D829" s="35">
        <v>15333.33333333333</v>
      </c>
      <c r="E829" t="s">
        <v>2003</v>
      </c>
      <c r="F829" t="s">
        <v>2146</v>
      </c>
      <c r="J829" t="s">
        <v>2183</v>
      </c>
      <c r="K829" t="s">
        <v>2184</v>
      </c>
      <c r="L829" t="s">
        <v>2230</v>
      </c>
      <c r="M829" s="36"/>
    </row>
    <row r="830" spans="1:13" x14ac:dyDescent="0.25">
      <c r="A830" s="37">
        <v>144</v>
      </c>
      <c r="B830" t="s">
        <v>1720</v>
      </c>
      <c r="D830" s="35">
        <v>3676.4705882352941</v>
      </c>
      <c r="E830" t="s">
        <v>2004</v>
      </c>
      <c r="F830" t="s">
        <v>2148</v>
      </c>
      <c r="J830" t="s">
        <v>2183</v>
      </c>
      <c r="K830" t="s">
        <v>2184</v>
      </c>
      <c r="L830" t="s">
        <v>2230</v>
      </c>
      <c r="M830" s="36"/>
    </row>
    <row r="831" spans="1:13" x14ac:dyDescent="0.25">
      <c r="A831" s="37">
        <v>145</v>
      </c>
      <c r="B831" t="s">
        <v>1721</v>
      </c>
      <c r="D831" s="35">
        <v>200000</v>
      </c>
      <c r="E831" t="s">
        <v>2005</v>
      </c>
      <c r="F831" t="s">
        <v>2151</v>
      </c>
      <c r="J831" t="s">
        <v>2183</v>
      </c>
      <c r="K831" t="s">
        <v>2184</v>
      </c>
      <c r="L831" t="s">
        <v>2230</v>
      </c>
      <c r="M831" s="36"/>
    </row>
    <row r="832" spans="1:13" x14ac:dyDescent="0.25">
      <c r="A832" s="37">
        <v>146</v>
      </c>
      <c r="B832" t="s">
        <v>1722</v>
      </c>
      <c r="D832" s="35">
        <v>1100000</v>
      </c>
      <c r="E832" t="s">
        <v>2006</v>
      </c>
      <c r="F832" t="s">
        <v>2154</v>
      </c>
      <c r="J832" t="s">
        <v>2183</v>
      </c>
      <c r="K832" t="s">
        <v>2184</v>
      </c>
      <c r="L832" t="s">
        <v>2230</v>
      </c>
      <c r="M832" s="36"/>
    </row>
    <row r="833" spans="1:13" x14ac:dyDescent="0.25">
      <c r="A833" s="37">
        <v>147</v>
      </c>
      <c r="B833" t="s">
        <v>1723</v>
      </c>
      <c r="D833" s="35">
        <v>10000</v>
      </c>
      <c r="E833" t="s">
        <v>2007</v>
      </c>
      <c r="F833" t="s">
        <v>2153</v>
      </c>
      <c r="J833" t="s">
        <v>2183</v>
      </c>
      <c r="K833" t="s">
        <v>2184</v>
      </c>
      <c r="L833" t="s">
        <v>2230</v>
      </c>
      <c r="M833" s="36"/>
    </row>
    <row r="834" spans="1:13" x14ac:dyDescent="0.25">
      <c r="A834" s="37">
        <v>148</v>
      </c>
      <c r="B834" t="s">
        <v>1724</v>
      </c>
      <c r="D834" s="35">
        <v>0</v>
      </c>
      <c r="E834" t="s">
        <v>2008</v>
      </c>
      <c r="F834" t="s">
        <v>2155</v>
      </c>
      <c r="J834" t="s">
        <v>2183</v>
      </c>
      <c r="K834" t="s">
        <v>2184</v>
      </c>
      <c r="L834" t="s">
        <v>2230</v>
      </c>
      <c r="M834" s="36"/>
    </row>
    <row r="835" spans="1:13" x14ac:dyDescent="0.25">
      <c r="A835" s="37">
        <v>149</v>
      </c>
      <c r="B835" t="s">
        <v>1725</v>
      </c>
      <c r="D835" s="35">
        <v>10000</v>
      </c>
      <c r="E835" t="s">
        <v>2009</v>
      </c>
      <c r="F835" t="s">
        <v>2148</v>
      </c>
      <c r="J835" t="s">
        <v>2183</v>
      </c>
      <c r="K835" t="s">
        <v>2184</v>
      </c>
      <c r="L835" t="s">
        <v>2230</v>
      </c>
      <c r="M835" s="36"/>
    </row>
    <row r="836" spans="1:13" x14ac:dyDescent="0.25">
      <c r="A836" s="37">
        <v>150</v>
      </c>
      <c r="B836" t="s">
        <v>1726</v>
      </c>
      <c r="D836" s="35">
        <v>950000</v>
      </c>
      <c r="E836" t="s">
        <v>2010</v>
      </c>
      <c r="F836" t="s">
        <v>2145</v>
      </c>
      <c r="J836" t="s">
        <v>2183</v>
      </c>
      <c r="K836" t="s">
        <v>2184</v>
      </c>
      <c r="L836" t="s">
        <v>2230</v>
      </c>
      <c r="M836" s="36"/>
    </row>
    <row r="837" spans="1:13" x14ac:dyDescent="0.25">
      <c r="A837" s="37">
        <v>151</v>
      </c>
      <c r="B837" t="s">
        <v>1727</v>
      </c>
      <c r="D837" s="35">
        <v>800</v>
      </c>
      <c r="E837" t="s">
        <v>2011</v>
      </c>
      <c r="F837" t="s">
        <v>2146</v>
      </c>
      <c r="J837" t="s">
        <v>2183</v>
      </c>
      <c r="K837" t="s">
        <v>2184</v>
      </c>
      <c r="L837" t="s">
        <v>2230</v>
      </c>
      <c r="M837" s="36"/>
    </row>
    <row r="838" spans="1:13" x14ac:dyDescent="0.25">
      <c r="A838" s="37">
        <v>152</v>
      </c>
      <c r="B838" t="s">
        <v>1728</v>
      </c>
      <c r="D838" s="35">
        <v>16667</v>
      </c>
      <c r="E838" t="s">
        <v>2012</v>
      </c>
      <c r="F838" t="s">
        <v>2148</v>
      </c>
      <c r="J838" t="s">
        <v>2183</v>
      </c>
      <c r="K838" t="s">
        <v>2184</v>
      </c>
      <c r="L838" t="s">
        <v>2230</v>
      </c>
      <c r="M838" s="36"/>
    </row>
    <row r="839" spans="1:13" x14ac:dyDescent="0.25">
      <c r="A839" s="37">
        <v>153</v>
      </c>
      <c r="B839" t="s">
        <v>1729</v>
      </c>
      <c r="D839" s="35">
        <v>385000</v>
      </c>
      <c r="E839" t="s">
        <v>2013</v>
      </c>
      <c r="F839" t="s">
        <v>2149</v>
      </c>
      <c r="J839" t="s">
        <v>2183</v>
      </c>
      <c r="K839" t="s">
        <v>2184</v>
      </c>
      <c r="L839" t="s">
        <v>2230</v>
      </c>
      <c r="M839" s="36"/>
    </row>
    <row r="840" spans="1:13" x14ac:dyDescent="0.25">
      <c r="A840" s="37">
        <v>154</v>
      </c>
      <c r="B840" t="s">
        <v>1730</v>
      </c>
      <c r="D840" s="35">
        <v>6000</v>
      </c>
      <c r="E840" t="s">
        <v>2014</v>
      </c>
      <c r="F840" t="s">
        <v>2146</v>
      </c>
      <c r="J840" t="s">
        <v>2183</v>
      </c>
      <c r="K840" t="s">
        <v>2184</v>
      </c>
      <c r="L840" t="s">
        <v>2230</v>
      </c>
      <c r="M840" s="36"/>
    </row>
    <row r="841" spans="1:13" x14ac:dyDescent="0.25">
      <c r="A841" s="37">
        <v>155</v>
      </c>
      <c r="B841" t="s">
        <v>1731</v>
      </c>
      <c r="D841" s="35">
        <v>164286</v>
      </c>
      <c r="E841" t="s">
        <v>2015</v>
      </c>
      <c r="F841" t="s">
        <v>2146</v>
      </c>
      <c r="J841" t="s">
        <v>2183</v>
      </c>
      <c r="K841" t="s">
        <v>2184</v>
      </c>
      <c r="L841" t="s">
        <v>2230</v>
      </c>
      <c r="M841" s="36"/>
    </row>
    <row r="842" spans="1:13" x14ac:dyDescent="0.25">
      <c r="A842" s="37">
        <v>156</v>
      </c>
      <c r="B842" t="s">
        <v>1732</v>
      </c>
      <c r="D842" s="35">
        <v>2655000</v>
      </c>
      <c r="E842" t="s">
        <v>2016</v>
      </c>
      <c r="F842" t="s">
        <v>2145</v>
      </c>
      <c r="J842" t="s">
        <v>2183</v>
      </c>
      <c r="K842" t="s">
        <v>2184</v>
      </c>
      <c r="L842" t="s">
        <v>2230</v>
      </c>
      <c r="M842" s="36"/>
    </row>
    <row r="843" spans="1:13" x14ac:dyDescent="0.25">
      <c r="A843" s="37">
        <v>157</v>
      </c>
      <c r="B843" t="s">
        <v>1733</v>
      </c>
      <c r="D843" s="35">
        <v>2155000</v>
      </c>
      <c r="E843" t="s">
        <v>2017</v>
      </c>
      <c r="F843" t="s">
        <v>2145</v>
      </c>
      <c r="J843" t="s">
        <v>2183</v>
      </c>
      <c r="K843" t="s">
        <v>2184</v>
      </c>
      <c r="L843" t="s">
        <v>2230</v>
      </c>
      <c r="M843" s="36"/>
    </row>
    <row r="844" spans="1:13" x14ac:dyDescent="0.25">
      <c r="A844" s="37">
        <v>158</v>
      </c>
      <c r="B844" t="s">
        <v>1734</v>
      </c>
      <c r="D844" s="35">
        <v>1200000</v>
      </c>
      <c r="E844" t="s">
        <v>2018</v>
      </c>
      <c r="F844" t="s">
        <v>2169</v>
      </c>
      <c r="J844" t="s">
        <v>2183</v>
      </c>
      <c r="K844" t="s">
        <v>2184</v>
      </c>
      <c r="L844" t="s">
        <v>2230</v>
      </c>
      <c r="M844" s="36"/>
    </row>
    <row r="845" spans="1:13" x14ac:dyDescent="0.25">
      <c r="A845" s="37">
        <v>159</v>
      </c>
      <c r="B845" t="s">
        <v>1735</v>
      </c>
      <c r="D845" s="35">
        <v>6000</v>
      </c>
      <c r="E845" t="s">
        <v>2019</v>
      </c>
      <c r="F845" t="s">
        <v>2146</v>
      </c>
      <c r="J845" t="s">
        <v>2183</v>
      </c>
      <c r="K845" t="s">
        <v>2184</v>
      </c>
      <c r="L845" t="s">
        <v>2230</v>
      </c>
      <c r="M845" s="36"/>
    </row>
    <row r="846" spans="1:13" x14ac:dyDescent="0.25">
      <c r="A846" s="37">
        <v>160</v>
      </c>
      <c r="B846" t="s">
        <v>1736</v>
      </c>
      <c r="D846" s="35">
        <v>2145000</v>
      </c>
      <c r="E846" t="s">
        <v>2020</v>
      </c>
      <c r="F846" t="s">
        <v>2169</v>
      </c>
      <c r="J846" t="s">
        <v>2183</v>
      </c>
      <c r="K846" t="s">
        <v>2184</v>
      </c>
      <c r="L846" t="s">
        <v>2230</v>
      </c>
      <c r="M846" s="36"/>
    </row>
    <row r="847" spans="1:13" x14ac:dyDescent="0.25">
      <c r="A847" s="37">
        <v>161</v>
      </c>
      <c r="B847" t="s">
        <v>1737</v>
      </c>
      <c r="D847" s="35">
        <v>1200000</v>
      </c>
      <c r="E847" t="s">
        <v>2021</v>
      </c>
      <c r="F847" t="s">
        <v>2170</v>
      </c>
      <c r="J847" t="s">
        <v>2183</v>
      </c>
      <c r="K847" t="s">
        <v>2184</v>
      </c>
      <c r="L847" t="s">
        <v>2230</v>
      </c>
      <c r="M847" s="36"/>
    </row>
    <row r="848" spans="1:13" x14ac:dyDescent="0.25">
      <c r="A848" s="37">
        <v>162</v>
      </c>
      <c r="B848" t="s">
        <v>1738</v>
      </c>
      <c r="D848" s="35">
        <v>14666.66666666667</v>
      </c>
      <c r="E848" t="s">
        <v>2022</v>
      </c>
      <c r="F848" t="s">
        <v>2146</v>
      </c>
      <c r="J848" t="s">
        <v>2183</v>
      </c>
      <c r="K848" t="s">
        <v>2184</v>
      </c>
      <c r="L848" t="s">
        <v>2230</v>
      </c>
      <c r="M848" s="36"/>
    </row>
    <row r="849" spans="1:13" x14ac:dyDescent="0.25">
      <c r="A849" s="37">
        <v>163</v>
      </c>
      <c r="B849" t="s">
        <v>1739</v>
      </c>
      <c r="D849" s="35">
        <v>2550000</v>
      </c>
      <c r="E849" t="s">
        <v>2023</v>
      </c>
      <c r="F849" t="s">
        <v>2156</v>
      </c>
      <c r="J849" t="s">
        <v>2183</v>
      </c>
      <c r="K849" t="s">
        <v>2184</v>
      </c>
      <c r="L849" t="s">
        <v>2230</v>
      </c>
      <c r="M849" s="36"/>
    </row>
    <row r="850" spans="1:13" x14ac:dyDescent="0.25">
      <c r="A850" s="37">
        <v>164</v>
      </c>
      <c r="B850" t="s">
        <v>1740</v>
      </c>
      <c r="D850" s="35">
        <v>500000</v>
      </c>
      <c r="E850" t="s">
        <v>2024</v>
      </c>
      <c r="F850" t="s">
        <v>2171</v>
      </c>
      <c r="J850" t="s">
        <v>2183</v>
      </c>
      <c r="K850" t="s">
        <v>2184</v>
      </c>
      <c r="L850" t="s">
        <v>2230</v>
      </c>
      <c r="M850" s="36"/>
    </row>
    <row r="851" spans="1:13" x14ac:dyDescent="0.25">
      <c r="A851" s="37">
        <v>165</v>
      </c>
      <c r="B851" t="s">
        <v>1741</v>
      </c>
      <c r="D851" s="35">
        <v>500000</v>
      </c>
      <c r="E851" t="s">
        <v>2025</v>
      </c>
      <c r="F851" t="s">
        <v>2150</v>
      </c>
      <c r="J851" t="s">
        <v>2183</v>
      </c>
      <c r="K851" t="s">
        <v>2184</v>
      </c>
      <c r="L851" t="s">
        <v>2230</v>
      </c>
      <c r="M851" s="36"/>
    </row>
    <row r="852" spans="1:13" x14ac:dyDescent="0.25">
      <c r="A852" s="37">
        <v>166</v>
      </c>
      <c r="B852" t="s">
        <v>1742</v>
      </c>
      <c r="D852" s="35">
        <v>50000</v>
      </c>
      <c r="E852" t="s">
        <v>2026</v>
      </c>
      <c r="F852" t="s">
        <v>2151</v>
      </c>
      <c r="J852" t="s">
        <v>2183</v>
      </c>
      <c r="K852" t="s">
        <v>2184</v>
      </c>
      <c r="L852" t="s">
        <v>2230</v>
      </c>
      <c r="M852" s="36"/>
    </row>
    <row r="853" spans="1:13" x14ac:dyDescent="0.25">
      <c r="A853" s="37">
        <v>167</v>
      </c>
      <c r="B853" t="s">
        <v>1743</v>
      </c>
      <c r="D853" s="35">
        <v>2600000</v>
      </c>
      <c r="E853" t="s">
        <v>2027</v>
      </c>
      <c r="F853" t="s">
        <v>2151</v>
      </c>
      <c r="J853" t="s">
        <v>2183</v>
      </c>
      <c r="K853" t="s">
        <v>2184</v>
      </c>
      <c r="L853" t="s">
        <v>2230</v>
      </c>
      <c r="M853" s="36"/>
    </row>
    <row r="854" spans="1:13" x14ac:dyDescent="0.25">
      <c r="A854" s="37">
        <v>168</v>
      </c>
      <c r="B854" t="s">
        <v>1744</v>
      </c>
      <c r="D854" s="35">
        <v>2000000</v>
      </c>
      <c r="E854" t="s">
        <v>2028</v>
      </c>
      <c r="F854" t="s">
        <v>2151</v>
      </c>
      <c r="J854" t="s">
        <v>2183</v>
      </c>
      <c r="K854" t="s">
        <v>2184</v>
      </c>
      <c r="L854" t="s">
        <v>2230</v>
      </c>
      <c r="M854" s="36"/>
    </row>
    <row r="855" spans="1:13" x14ac:dyDescent="0.25">
      <c r="A855" s="37">
        <v>169</v>
      </c>
      <c r="B855" t="s">
        <v>1745</v>
      </c>
      <c r="D855" s="35">
        <v>200000</v>
      </c>
      <c r="E855" t="s">
        <v>2029</v>
      </c>
      <c r="F855" t="s">
        <v>2160</v>
      </c>
      <c r="J855" t="s">
        <v>2183</v>
      </c>
      <c r="K855" t="s">
        <v>2184</v>
      </c>
      <c r="L855" t="s">
        <v>2230</v>
      </c>
      <c r="M855" s="36"/>
    </row>
    <row r="856" spans="1:13" x14ac:dyDescent="0.25">
      <c r="A856" s="37">
        <v>170</v>
      </c>
      <c r="B856" t="s">
        <v>1746</v>
      </c>
      <c r="D856" s="35">
        <v>500000</v>
      </c>
      <c r="E856" t="s">
        <v>2030</v>
      </c>
      <c r="F856" t="s">
        <v>2153</v>
      </c>
      <c r="J856" t="s">
        <v>2183</v>
      </c>
      <c r="K856" t="s">
        <v>2184</v>
      </c>
      <c r="L856" t="s">
        <v>2230</v>
      </c>
      <c r="M856" s="36"/>
    </row>
    <row r="857" spans="1:13" x14ac:dyDescent="0.25">
      <c r="A857" s="37">
        <v>171</v>
      </c>
      <c r="B857" t="s">
        <v>1747</v>
      </c>
      <c r="D857" s="35">
        <v>5000000</v>
      </c>
      <c r="E857" t="s">
        <v>2031</v>
      </c>
      <c r="F857" t="s">
        <v>2145</v>
      </c>
      <c r="J857" t="s">
        <v>2183</v>
      </c>
      <c r="K857" t="s">
        <v>2184</v>
      </c>
      <c r="L857" t="s">
        <v>2230</v>
      </c>
      <c r="M857" s="36"/>
    </row>
    <row r="858" spans="1:13" x14ac:dyDescent="0.25">
      <c r="A858" s="37">
        <v>172</v>
      </c>
      <c r="B858" t="s">
        <v>1748</v>
      </c>
      <c r="D858" s="35">
        <v>1150000</v>
      </c>
      <c r="E858" t="s">
        <v>2032</v>
      </c>
      <c r="F858" t="s">
        <v>2154</v>
      </c>
      <c r="J858" t="s">
        <v>2183</v>
      </c>
      <c r="K858" t="s">
        <v>2184</v>
      </c>
      <c r="L858" t="s">
        <v>2230</v>
      </c>
      <c r="M858" s="36"/>
    </row>
    <row r="859" spans="1:13" x14ac:dyDescent="0.25">
      <c r="A859" s="37">
        <v>173</v>
      </c>
      <c r="B859" t="s">
        <v>1749</v>
      </c>
      <c r="D859" s="35">
        <v>4375</v>
      </c>
      <c r="E859" t="s">
        <v>2033</v>
      </c>
      <c r="F859" t="s">
        <v>2146</v>
      </c>
      <c r="J859" t="s">
        <v>2183</v>
      </c>
      <c r="K859" t="s">
        <v>2184</v>
      </c>
      <c r="L859" t="s">
        <v>2230</v>
      </c>
      <c r="M859" s="36"/>
    </row>
    <row r="860" spans="1:13" x14ac:dyDescent="0.25">
      <c r="A860" s="37">
        <v>174</v>
      </c>
      <c r="B860" t="s">
        <v>1750</v>
      </c>
      <c r="D860" s="35">
        <v>1450000</v>
      </c>
      <c r="E860" t="s">
        <v>2034</v>
      </c>
      <c r="F860" t="s">
        <v>2158</v>
      </c>
      <c r="J860" t="s">
        <v>2183</v>
      </c>
      <c r="K860" t="s">
        <v>2184</v>
      </c>
      <c r="L860" t="s">
        <v>2230</v>
      </c>
      <c r="M860" s="36"/>
    </row>
    <row r="861" spans="1:13" x14ac:dyDescent="0.25">
      <c r="A861" s="37">
        <v>175</v>
      </c>
      <c r="B861" t="s">
        <v>1751</v>
      </c>
      <c r="D861" s="35">
        <v>850000</v>
      </c>
      <c r="E861" t="s">
        <v>2035</v>
      </c>
      <c r="F861" t="s">
        <v>2145</v>
      </c>
      <c r="J861" t="s">
        <v>2183</v>
      </c>
      <c r="K861" t="s">
        <v>2184</v>
      </c>
      <c r="L861" t="s">
        <v>2230</v>
      </c>
      <c r="M861" s="36"/>
    </row>
    <row r="862" spans="1:13" x14ac:dyDescent="0.25">
      <c r="A862" s="37">
        <v>176</v>
      </c>
      <c r="B862" t="s">
        <v>1752</v>
      </c>
      <c r="D862" s="35">
        <v>7750</v>
      </c>
      <c r="E862" t="s">
        <v>2036</v>
      </c>
      <c r="F862" t="s">
        <v>2153</v>
      </c>
      <c r="J862" t="s">
        <v>2183</v>
      </c>
      <c r="K862" t="s">
        <v>2184</v>
      </c>
      <c r="L862" t="s">
        <v>2230</v>
      </c>
      <c r="M862" s="36"/>
    </row>
    <row r="863" spans="1:13" x14ac:dyDescent="0.25">
      <c r="A863" s="37">
        <v>177</v>
      </c>
      <c r="B863" t="s">
        <v>1753</v>
      </c>
      <c r="D863" s="35">
        <v>300000</v>
      </c>
      <c r="E863" t="s">
        <v>2037</v>
      </c>
      <c r="F863" t="s">
        <v>2172</v>
      </c>
      <c r="J863" t="s">
        <v>2183</v>
      </c>
      <c r="K863" t="s">
        <v>2184</v>
      </c>
      <c r="L863" t="s">
        <v>2230</v>
      </c>
      <c r="M863" s="36"/>
    </row>
    <row r="864" spans="1:13" x14ac:dyDescent="0.25">
      <c r="A864" s="37">
        <v>178</v>
      </c>
      <c r="B864" t="s">
        <v>1754</v>
      </c>
      <c r="D864" s="35">
        <v>2400000</v>
      </c>
      <c r="E864" t="s">
        <v>2038</v>
      </c>
      <c r="F864" t="s">
        <v>2145</v>
      </c>
      <c r="J864" t="s">
        <v>2183</v>
      </c>
      <c r="K864" t="s">
        <v>2184</v>
      </c>
      <c r="L864" t="s">
        <v>2230</v>
      </c>
      <c r="M864" s="36"/>
    </row>
    <row r="865" spans="1:13" x14ac:dyDescent="0.25">
      <c r="A865" s="37">
        <v>179</v>
      </c>
      <c r="B865" t="s">
        <v>1755</v>
      </c>
      <c r="D865" s="35">
        <v>1700000</v>
      </c>
      <c r="E865" t="s">
        <v>2039</v>
      </c>
      <c r="F865" t="s">
        <v>2145</v>
      </c>
      <c r="J865" t="s">
        <v>2183</v>
      </c>
      <c r="K865" t="s">
        <v>2184</v>
      </c>
      <c r="L865" t="s">
        <v>2230</v>
      </c>
      <c r="M865" s="36"/>
    </row>
    <row r="866" spans="1:13" x14ac:dyDescent="0.25">
      <c r="A866" s="37">
        <v>180</v>
      </c>
      <c r="B866" t="s">
        <v>1756</v>
      </c>
      <c r="D866" s="35">
        <v>1700000</v>
      </c>
      <c r="E866" t="s">
        <v>2040</v>
      </c>
      <c r="F866" t="s">
        <v>2145</v>
      </c>
      <c r="J866" t="s">
        <v>2183</v>
      </c>
      <c r="K866" t="s">
        <v>2184</v>
      </c>
      <c r="L866" t="s">
        <v>2230</v>
      </c>
      <c r="M866" s="36"/>
    </row>
    <row r="867" spans="1:13" x14ac:dyDescent="0.25">
      <c r="A867" s="37">
        <v>181</v>
      </c>
      <c r="B867" t="s">
        <v>1757</v>
      </c>
      <c r="D867" s="35">
        <v>2350000</v>
      </c>
      <c r="E867" t="s">
        <v>2041</v>
      </c>
      <c r="F867" t="s">
        <v>2145</v>
      </c>
      <c r="J867" t="s">
        <v>2183</v>
      </c>
      <c r="K867" t="s">
        <v>2184</v>
      </c>
      <c r="L867" t="s">
        <v>2230</v>
      </c>
      <c r="M867" s="36"/>
    </row>
    <row r="868" spans="1:13" x14ac:dyDescent="0.25">
      <c r="A868" s="37">
        <v>182</v>
      </c>
      <c r="B868" t="s">
        <v>1758</v>
      </c>
      <c r="D868" s="35">
        <v>800000</v>
      </c>
      <c r="E868" t="s">
        <v>2042</v>
      </c>
      <c r="F868" t="s">
        <v>2173</v>
      </c>
      <c r="J868" t="s">
        <v>2183</v>
      </c>
      <c r="K868" t="s">
        <v>2184</v>
      </c>
      <c r="L868" t="s">
        <v>2230</v>
      </c>
      <c r="M868" s="36"/>
    </row>
    <row r="869" spans="1:13" x14ac:dyDescent="0.25">
      <c r="A869" s="37">
        <v>183</v>
      </c>
      <c r="B869" t="s">
        <v>1759</v>
      </c>
      <c r="D869" s="35">
        <v>13000</v>
      </c>
      <c r="E869" t="s">
        <v>2043</v>
      </c>
      <c r="F869" t="s">
        <v>2146</v>
      </c>
      <c r="J869" t="s">
        <v>2183</v>
      </c>
      <c r="K869" t="s">
        <v>2184</v>
      </c>
      <c r="L869" t="s">
        <v>2230</v>
      </c>
      <c r="M869" s="36"/>
    </row>
    <row r="870" spans="1:13" x14ac:dyDescent="0.25">
      <c r="A870" s="37">
        <v>184</v>
      </c>
      <c r="B870" t="s">
        <v>1760</v>
      </c>
      <c r="D870" s="35">
        <v>43333</v>
      </c>
      <c r="E870" t="s">
        <v>2044</v>
      </c>
      <c r="F870" t="s">
        <v>2146</v>
      </c>
      <c r="J870" t="s">
        <v>2183</v>
      </c>
      <c r="K870" t="s">
        <v>2184</v>
      </c>
      <c r="L870" t="s">
        <v>2230</v>
      </c>
      <c r="M870" s="36"/>
    </row>
    <row r="871" spans="1:13" x14ac:dyDescent="0.25">
      <c r="A871" s="37">
        <v>185</v>
      </c>
      <c r="B871" t="s">
        <v>1761</v>
      </c>
      <c r="D871" s="35">
        <v>2000000</v>
      </c>
      <c r="E871" t="s">
        <v>2045</v>
      </c>
      <c r="F871" t="s">
        <v>2145</v>
      </c>
      <c r="J871" t="s">
        <v>2183</v>
      </c>
      <c r="K871" t="s">
        <v>2184</v>
      </c>
      <c r="L871" t="s">
        <v>2230</v>
      </c>
      <c r="M871" s="36"/>
    </row>
    <row r="872" spans="1:13" x14ac:dyDescent="0.25">
      <c r="A872" s="37">
        <v>186</v>
      </c>
      <c r="B872" t="s">
        <v>1762</v>
      </c>
      <c r="D872" s="35">
        <v>1600000</v>
      </c>
      <c r="E872" t="s">
        <v>2046</v>
      </c>
      <c r="F872" t="s">
        <v>2145</v>
      </c>
      <c r="J872" t="s">
        <v>2183</v>
      </c>
      <c r="K872" t="s">
        <v>2184</v>
      </c>
      <c r="L872" t="s">
        <v>2230</v>
      </c>
      <c r="M872" s="36"/>
    </row>
    <row r="873" spans="1:13" x14ac:dyDescent="0.25">
      <c r="A873" s="37">
        <v>187</v>
      </c>
      <c r="B873" t="s">
        <v>1763</v>
      </c>
      <c r="D873" s="35">
        <v>1850000</v>
      </c>
      <c r="E873" t="s">
        <v>2047</v>
      </c>
      <c r="F873" t="s">
        <v>2158</v>
      </c>
      <c r="J873" t="s">
        <v>2183</v>
      </c>
      <c r="K873" t="s">
        <v>2184</v>
      </c>
      <c r="L873" t="s">
        <v>2230</v>
      </c>
      <c r="M873" s="36"/>
    </row>
    <row r="874" spans="1:13" x14ac:dyDescent="0.25">
      <c r="A874" s="37">
        <v>188</v>
      </c>
      <c r="B874" t="s">
        <v>1764</v>
      </c>
      <c r="D874" s="35">
        <v>1800000</v>
      </c>
      <c r="E874" t="s">
        <v>2048</v>
      </c>
      <c r="F874" t="s">
        <v>2158</v>
      </c>
      <c r="J874" t="s">
        <v>2183</v>
      </c>
      <c r="K874" t="s">
        <v>2184</v>
      </c>
      <c r="L874" t="s">
        <v>2230</v>
      </c>
      <c r="M874" s="36"/>
    </row>
    <row r="875" spans="1:13" x14ac:dyDescent="0.25">
      <c r="A875" s="37">
        <v>189</v>
      </c>
      <c r="B875" t="s">
        <v>1765</v>
      </c>
      <c r="D875" s="35">
        <v>1800000</v>
      </c>
      <c r="E875" t="s">
        <v>2049</v>
      </c>
      <c r="F875" t="s">
        <v>2158</v>
      </c>
      <c r="J875" t="s">
        <v>2183</v>
      </c>
      <c r="K875" t="s">
        <v>2184</v>
      </c>
      <c r="L875" t="s">
        <v>2230</v>
      </c>
      <c r="M875" s="36"/>
    </row>
    <row r="876" spans="1:13" x14ac:dyDescent="0.25">
      <c r="A876" s="37">
        <v>190</v>
      </c>
      <c r="B876" t="s">
        <v>1766</v>
      </c>
      <c r="D876" s="35">
        <v>170000</v>
      </c>
      <c r="E876" t="s">
        <v>2050</v>
      </c>
      <c r="F876" t="s">
        <v>2174</v>
      </c>
      <c r="J876" t="s">
        <v>2183</v>
      </c>
      <c r="K876" t="s">
        <v>2184</v>
      </c>
      <c r="L876" t="s">
        <v>2230</v>
      </c>
      <c r="M876" s="36"/>
    </row>
    <row r="877" spans="1:13" x14ac:dyDescent="0.25">
      <c r="A877" s="37">
        <v>191</v>
      </c>
      <c r="B877" t="s">
        <v>1767</v>
      </c>
      <c r="D877" s="35">
        <v>2000</v>
      </c>
      <c r="E877" t="s">
        <v>2051</v>
      </c>
      <c r="F877" t="s">
        <v>2146</v>
      </c>
      <c r="J877" t="s">
        <v>2183</v>
      </c>
      <c r="K877" t="s">
        <v>2184</v>
      </c>
      <c r="L877" t="s">
        <v>2230</v>
      </c>
      <c r="M877" s="36"/>
    </row>
    <row r="878" spans="1:13" x14ac:dyDescent="0.25">
      <c r="A878" s="37">
        <v>192</v>
      </c>
      <c r="B878" t="s">
        <v>1768</v>
      </c>
      <c r="D878" s="35">
        <v>1700</v>
      </c>
      <c r="E878" t="s">
        <v>2052</v>
      </c>
      <c r="F878" t="s">
        <v>2146</v>
      </c>
      <c r="J878" t="s">
        <v>2183</v>
      </c>
      <c r="K878" t="s">
        <v>2184</v>
      </c>
      <c r="L878" t="s">
        <v>2230</v>
      </c>
      <c r="M878" s="36"/>
    </row>
    <row r="879" spans="1:13" x14ac:dyDescent="0.25">
      <c r="A879" s="37">
        <v>193</v>
      </c>
      <c r="B879" t="s">
        <v>1769</v>
      </c>
      <c r="D879" s="35">
        <v>250000</v>
      </c>
      <c r="E879" t="s">
        <v>2053</v>
      </c>
      <c r="F879" t="s">
        <v>2158</v>
      </c>
      <c r="J879" t="s">
        <v>2183</v>
      </c>
      <c r="K879" t="s">
        <v>2184</v>
      </c>
      <c r="L879" t="s">
        <v>2230</v>
      </c>
      <c r="M879" s="36"/>
    </row>
    <row r="880" spans="1:13" x14ac:dyDescent="0.25">
      <c r="A880" s="37">
        <v>194</v>
      </c>
      <c r="B880" t="s">
        <v>1770</v>
      </c>
      <c r="D880" s="35">
        <v>350000</v>
      </c>
      <c r="E880" t="s">
        <v>2054</v>
      </c>
      <c r="F880" t="s">
        <v>2145</v>
      </c>
      <c r="J880" t="s">
        <v>2183</v>
      </c>
      <c r="K880" t="s">
        <v>2184</v>
      </c>
      <c r="L880" t="s">
        <v>2230</v>
      </c>
      <c r="M880" s="36"/>
    </row>
    <row r="881" spans="1:13" x14ac:dyDescent="0.25">
      <c r="A881" s="37">
        <v>195</v>
      </c>
      <c r="B881" t="s">
        <v>1771</v>
      </c>
      <c r="D881" s="35">
        <v>12000</v>
      </c>
      <c r="E881" t="s">
        <v>2055</v>
      </c>
      <c r="F881" t="s">
        <v>2150</v>
      </c>
      <c r="J881" t="s">
        <v>2183</v>
      </c>
      <c r="K881" t="s">
        <v>2184</v>
      </c>
      <c r="L881" t="s">
        <v>2230</v>
      </c>
      <c r="M881" s="36"/>
    </row>
    <row r="882" spans="1:13" x14ac:dyDescent="0.25">
      <c r="A882" s="37">
        <v>196</v>
      </c>
      <c r="B882" t="s">
        <v>1772</v>
      </c>
      <c r="D882" s="35">
        <v>19000</v>
      </c>
      <c r="E882" t="s">
        <v>2056</v>
      </c>
      <c r="F882" t="s">
        <v>2153</v>
      </c>
      <c r="J882" t="s">
        <v>2183</v>
      </c>
      <c r="K882" t="s">
        <v>2184</v>
      </c>
      <c r="L882" t="s">
        <v>2230</v>
      </c>
      <c r="M882" s="36"/>
    </row>
    <row r="883" spans="1:13" x14ac:dyDescent="0.25">
      <c r="A883" s="37">
        <v>197</v>
      </c>
      <c r="B883" t="s">
        <v>1773</v>
      </c>
      <c r="D883" s="35">
        <v>6779.6610169491523</v>
      </c>
      <c r="E883" t="s">
        <v>2057</v>
      </c>
      <c r="F883" t="s">
        <v>2146</v>
      </c>
      <c r="J883" t="s">
        <v>2183</v>
      </c>
      <c r="K883" t="s">
        <v>2184</v>
      </c>
      <c r="L883" t="s">
        <v>2230</v>
      </c>
      <c r="M883" s="36"/>
    </row>
    <row r="884" spans="1:13" x14ac:dyDescent="0.25">
      <c r="A884" s="37">
        <v>198</v>
      </c>
      <c r="B884" t="s">
        <v>1774</v>
      </c>
      <c r="D884" s="35">
        <v>1300000</v>
      </c>
      <c r="E884" t="s">
        <v>2058</v>
      </c>
      <c r="F884" t="s">
        <v>2154</v>
      </c>
      <c r="J884" t="s">
        <v>2183</v>
      </c>
      <c r="K884" t="s">
        <v>2184</v>
      </c>
      <c r="L884" t="s">
        <v>2230</v>
      </c>
      <c r="M884" s="36"/>
    </row>
    <row r="885" spans="1:13" x14ac:dyDescent="0.25">
      <c r="A885" s="37">
        <v>199</v>
      </c>
      <c r="B885" t="s">
        <v>1775</v>
      </c>
      <c r="D885" s="35">
        <v>750000</v>
      </c>
      <c r="E885" t="s">
        <v>2059</v>
      </c>
      <c r="F885" t="s">
        <v>2154</v>
      </c>
      <c r="J885" t="s">
        <v>2183</v>
      </c>
      <c r="K885" t="s">
        <v>2184</v>
      </c>
      <c r="L885" t="s">
        <v>2230</v>
      </c>
      <c r="M885" s="36"/>
    </row>
    <row r="886" spans="1:13" x14ac:dyDescent="0.25">
      <c r="A886" s="37">
        <v>200</v>
      </c>
      <c r="B886" t="s">
        <v>1776</v>
      </c>
      <c r="D886" s="35">
        <v>800000</v>
      </c>
      <c r="E886" t="s">
        <v>2060</v>
      </c>
      <c r="F886" t="s">
        <v>2145</v>
      </c>
      <c r="J886" t="s">
        <v>2183</v>
      </c>
      <c r="K886" t="s">
        <v>2184</v>
      </c>
      <c r="L886" t="s">
        <v>2230</v>
      </c>
      <c r="M886" s="36"/>
    </row>
    <row r="887" spans="1:13" x14ac:dyDescent="0.25">
      <c r="A887" s="37">
        <v>201</v>
      </c>
      <c r="B887" t="s">
        <v>1777</v>
      </c>
      <c r="D887" s="35">
        <v>2500000</v>
      </c>
      <c r="E887" t="s">
        <v>2061</v>
      </c>
      <c r="F887" t="s">
        <v>2158</v>
      </c>
      <c r="J887" t="s">
        <v>2183</v>
      </c>
      <c r="K887" t="s">
        <v>2184</v>
      </c>
      <c r="L887" t="s">
        <v>2230</v>
      </c>
      <c r="M887" s="36"/>
    </row>
    <row r="888" spans="1:13" x14ac:dyDescent="0.25">
      <c r="A888" s="37">
        <v>202</v>
      </c>
      <c r="B888" t="s">
        <v>1778</v>
      </c>
      <c r="D888" s="35">
        <v>11000</v>
      </c>
      <c r="E888" t="s">
        <v>2062</v>
      </c>
      <c r="F888" t="s">
        <v>2146</v>
      </c>
      <c r="J888" t="s">
        <v>2183</v>
      </c>
      <c r="K888" t="s">
        <v>2184</v>
      </c>
      <c r="L888" t="s">
        <v>2230</v>
      </c>
      <c r="M888" s="36"/>
    </row>
    <row r="889" spans="1:13" x14ac:dyDescent="0.25">
      <c r="A889" s="37">
        <v>203</v>
      </c>
      <c r="B889" t="s">
        <v>1779</v>
      </c>
      <c r="D889" s="35">
        <v>1300000</v>
      </c>
      <c r="E889" t="s">
        <v>2063</v>
      </c>
      <c r="F889" t="s">
        <v>2175</v>
      </c>
      <c r="J889" t="s">
        <v>2183</v>
      </c>
      <c r="K889" t="s">
        <v>2184</v>
      </c>
      <c r="L889" t="s">
        <v>2230</v>
      </c>
      <c r="M889" s="36"/>
    </row>
    <row r="890" spans="1:13" x14ac:dyDescent="0.25">
      <c r="A890" s="37">
        <v>204</v>
      </c>
      <c r="B890" t="s">
        <v>1780</v>
      </c>
      <c r="D890" s="35">
        <v>7000</v>
      </c>
      <c r="E890" t="s">
        <v>2064</v>
      </c>
      <c r="F890" t="s">
        <v>2146</v>
      </c>
      <c r="J890" t="s">
        <v>2183</v>
      </c>
      <c r="K890" t="s">
        <v>2184</v>
      </c>
      <c r="L890" t="s">
        <v>2230</v>
      </c>
      <c r="M890" s="36"/>
    </row>
    <row r="891" spans="1:13" x14ac:dyDescent="0.25">
      <c r="A891" s="37">
        <v>205</v>
      </c>
      <c r="B891" t="s">
        <v>1781</v>
      </c>
      <c r="D891" s="35">
        <v>15384.615384615379</v>
      </c>
      <c r="E891" t="s">
        <v>2065</v>
      </c>
      <c r="F891" t="s">
        <v>2148</v>
      </c>
      <c r="J891" t="s">
        <v>2183</v>
      </c>
      <c r="K891" t="s">
        <v>2184</v>
      </c>
      <c r="L891" t="s">
        <v>2230</v>
      </c>
      <c r="M891" s="36"/>
    </row>
    <row r="892" spans="1:13" x14ac:dyDescent="0.25">
      <c r="A892" s="37">
        <v>206</v>
      </c>
      <c r="B892" t="s">
        <v>1782</v>
      </c>
      <c r="D892" s="35">
        <v>15384.615384615379</v>
      </c>
      <c r="E892" t="s">
        <v>2066</v>
      </c>
      <c r="F892" t="s">
        <v>2148</v>
      </c>
      <c r="J892" t="s">
        <v>2183</v>
      </c>
      <c r="K892" t="s">
        <v>2184</v>
      </c>
      <c r="L892" t="s">
        <v>2230</v>
      </c>
      <c r="M892" s="36"/>
    </row>
    <row r="893" spans="1:13" x14ac:dyDescent="0.25">
      <c r="A893" s="37">
        <v>207</v>
      </c>
      <c r="B893" t="s">
        <v>1783</v>
      </c>
      <c r="D893" s="35">
        <v>2655000</v>
      </c>
      <c r="E893" t="s">
        <v>2067</v>
      </c>
      <c r="F893" t="s">
        <v>2145</v>
      </c>
      <c r="J893" t="s">
        <v>2183</v>
      </c>
      <c r="K893" t="s">
        <v>2184</v>
      </c>
      <c r="L893" t="s">
        <v>2230</v>
      </c>
      <c r="M893" s="36"/>
    </row>
    <row r="894" spans="1:13" x14ac:dyDescent="0.25">
      <c r="A894" s="37">
        <v>208</v>
      </c>
      <c r="B894" t="s">
        <v>1784</v>
      </c>
      <c r="D894" s="35">
        <v>3500000</v>
      </c>
      <c r="E894" t="s">
        <v>2068</v>
      </c>
      <c r="F894" t="s">
        <v>2151</v>
      </c>
      <c r="J894" t="s">
        <v>2183</v>
      </c>
      <c r="K894" t="s">
        <v>2184</v>
      </c>
      <c r="L894" t="s">
        <v>2230</v>
      </c>
      <c r="M894" s="36"/>
    </row>
    <row r="895" spans="1:13" x14ac:dyDescent="0.25">
      <c r="A895" s="37">
        <v>209</v>
      </c>
      <c r="B895" t="s">
        <v>1785</v>
      </c>
      <c r="D895" s="35">
        <v>3500000</v>
      </c>
      <c r="E895" t="s">
        <v>2069</v>
      </c>
      <c r="F895" t="s">
        <v>2151</v>
      </c>
      <c r="J895" t="s">
        <v>2183</v>
      </c>
      <c r="K895" t="s">
        <v>2184</v>
      </c>
      <c r="L895" t="s">
        <v>2230</v>
      </c>
      <c r="M895" s="36"/>
    </row>
    <row r="896" spans="1:13" x14ac:dyDescent="0.25">
      <c r="A896" s="37">
        <v>210</v>
      </c>
      <c r="B896" t="s">
        <v>1786</v>
      </c>
      <c r="D896" s="35">
        <v>3500000</v>
      </c>
      <c r="E896" t="s">
        <v>2070</v>
      </c>
      <c r="F896" t="s">
        <v>2151</v>
      </c>
      <c r="J896" t="s">
        <v>2183</v>
      </c>
      <c r="K896" t="s">
        <v>2184</v>
      </c>
      <c r="L896" t="s">
        <v>2230</v>
      </c>
      <c r="M896" s="36"/>
    </row>
    <row r="897" spans="1:13" x14ac:dyDescent="0.25">
      <c r="A897" s="37">
        <v>211</v>
      </c>
      <c r="B897" t="s">
        <v>1787</v>
      </c>
      <c r="D897" s="35">
        <v>3500000</v>
      </c>
      <c r="E897" t="s">
        <v>2071</v>
      </c>
      <c r="F897" t="s">
        <v>2151</v>
      </c>
      <c r="J897" t="s">
        <v>2183</v>
      </c>
      <c r="K897" t="s">
        <v>2184</v>
      </c>
      <c r="L897" t="s">
        <v>2230</v>
      </c>
      <c r="M897" s="36"/>
    </row>
    <row r="898" spans="1:13" x14ac:dyDescent="0.25">
      <c r="A898" s="37">
        <v>212</v>
      </c>
      <c r="B898" t="s">
        <v>1788</v>
      </c>
      <c r="D898" s="35">
        <v>3500000</v>
      </c>
      <c r="E898" t="s">
        <v>2072</v>
      </c>
      <c r="F898" t="s">
        <v>2151</v>
      </c>
      <c r="J898" t="s">
        <v>2183</v>
      </c>
      <c r="K898" t="s">
        <v>2184</v>
      </c>
      <c r="L898" t="s">
        <v>2230</v>
      </c>
      <c r="M898" s="36"/>
    </row>
    <row r="899" spans="1:13" x14ac:dyDescent="0.25">
      <c r="A899" s="37">
        <v>213</v>
      </c>
      <c r="B899" t="s">
        <v>1789</v>
      </c>
      <c r="D899" s="35">
        <v>3500000</v>
      </c>
      <c r="E899" t="s">
        <v>2073</v>
      </c>
      <c r="F899" t="s">
        <v>2151</v>
      </c>
      <c r="J899" t="s">
        <v>2183</v>
      </c>
      <c r="K899" t="s">
        <v>2184</v>
      </c>
      <c r="L899" t="s">
        <v>2230</v>
      </c>
      <c r="M899" s="36"/>
    </row>
    <row r="900" spans="1:13" x14ac:dyDescent="0.25">
      <c r="A900" s="37">
        <v>214</v>
      </c>
      <c r="B900" t="s">
        <v>1790</v>
      </c>
      <c r="D900" s="35">
        <v>3500000</v>
      </c>
      <c r="E900" t="s">
        <v>2074</v>
      </c>
      <c r="F900" t="s">
        <v>2151</v>
      </c>
      <c r="J900" t="s">
        <v>2183</v>
      </c>
      <c r="K900" t="s">
        <v>2184</v>
      </c>
      <c r="L900" t="s">
        <v>2230</v>
      </c>
      <c r="M900" s="36"/>
    </row>
    <row r="901" spans="1:13" x14ac:dyDescent="0.25">
      <c r="A901" s="37">
        <v>215</v>
      </c>
      <c r="B901" t="s">
        <v>1791</v>
      </c>
      <c r="D901" s="35">
        <v>3500000</v>
      </c>
      <c r="E901" t="s">
        <v>2075</v>
      </c>
      <c r="F901" t="s">
        <v>2151</v>
      </c>
      <c r="J901" t="s">
        <v>2183</v>
      </c>
      <c r="K901" t="s">
        <v>2184</v>
      </c>
      <c r="L901" t="s">
        <v>2230</v>
      </c>
      <c r="M901" s="36"/>
    </row>
    <row r="902" spans="1:13" x14ac:dyDescent="0.25">
      <c r="A902" s="37">
        <v>216</v>
      </c>
      <c r="B902" t="s">
        <v>1792</v>
      </c>
      <c r="D902" s="35">
        <v>2500000</v>
      </c>
      <c r="E902" t="s">
        <v>2076</v>
      </c>
      <c r="F902" t="s">
        <v>2151</v>
      </c>
      <c r="J902" t="s">
        <v>2183</v>
      </c>
      <c r="K902" t="s">
        <v>2184</v>
      </c>
      <c r="L902" t="s">
        <v>2230</v>
      </c>
      <c r="M902" s="36"/>
    </row>
    <row r="903" spans="1:13" x14ac:dyDescent="0.25">
      <c r="A903" s="37">
        <v>217</v>
      </c>
      <c r="B903" t="s">
        <v>1793</v>
      </c>
      <c r="D903" s="35">
        <v>2500000</v>
      </c>
      <c r="E903" t="s">
        <v>2077</v>
      </c>
      <c r="F903" t="s">
        <v>2151</v>
      </c>
      <c r="J903" t="s">
        <v>2183</v>
      </c>
      <c r="K903" t="s">
        <v>2184</v>
      </c>
      <c r="L903" t="s">
        <v>2230</v>
      </c>
      <c r="M903" s="36"/>
    </row>
    <row r="904" spans="1:13" x14ac:dyDescent="0.25">
      <c r="A904" s="37">
        <v>218</v>
      </c>
      <c r="B904" t="s">
        <v>1794</v>
      </c>
      <c r="D904" s="35">
        <v>1700000</v>
      </c>
      <c r="E904" t="s">
        <v>2078</v>
      </c>
      <c r="F904" t="s">
        <v>2155</v>
      </c>
      <c r="J904" t="s">
        <v>2183</v>
      </c>
      <c r="K904" t="s">
        <v>2184</v>
      </c>
      <c r="L904" t="s">
        <v>2230</v>
      </c>
      <c r="M904" s="36"/>
    </row>
    <row r="905" spans="1:13" x14ac:dyDescent="0.25">
      <c r="A905" s="37">
        <v>219</v>
      </c>
      <c r="B905" t="s">
        <v>1795</v>
      </c>
      <c r="D905" s="35">
        <v>5750</v>
      </c>
      <c r="E905" t="s">
        <v>2079</v>
      </c>
      <c r="F905" t="s">
        <v>2146</v>
      </c>
      <c r="J905" t="s">
        <v>2183</v>
      </c>
      <c r="K905" t="s">
        <v>2184</v>
      </c>
      <c r="L905" t="s">
        <v>2230</v>
      </c>
      <c r="M905" s="36"/>
    </row>
    <row r="906" spans="1:13" x14ac:dyDescent="0.25">
      <c r="A906" s="37">
        <v>220</v>
      </c>
      <c r="B906" t="s">
        <v>1796</v>
      </c>
      <c r="D906" s="35">
        <v>1700000</v>
      </c>
      <c r="E906" t="s">
        <v>2080</v>
      </c>
      <c r="F906" t="s">
        <v>2155</v>
      </c>
      <c r="J906" t="s">
        <v>2183</v>
      </c>
      <c r="K906" t="s">
        <v>2184</v>
      </c>
      <c r="L906" t="s">
        <v>2230</v>
      </c>
      <c r="M906" s="36"/>
    </row>
    <row r="907" spans="1:13" x14ac:dyDescent="0.25">
      <c r="A907" s="37">
        <v>221</v>
      </c>
      <c r="B907" t="s">
        <v>1797</v>
      </c>
      <c r="D907" s="35">
        <v>1150000</v>
      </c>
      <c r="E907" t="s">
        <v>2081</v>
      </c>
      <c r="F907" t="s">
        <v>2158</v>
      </c>
      <c r="J907" t="s">
        <v>2183</v>
      </c>
      <c r="K907" t="s">
        <v>2184</v>
      </c>
      <c r="L907" t="s">
        <v>2230</v>
      </c>
      <c r="M907" s="36"/>
    </row>
    <row r="908" spans="1:13" x14ac:dyDescent="0.25">
      <c r="A908" s="37">
        <v>222</v>
      </c>
      <c r="B908" t="s">
        <v>1798</v>
      </c>
      <c r="D908" s="35">
        <v>100000</v>
      </c>
      <c r="E908" t="s">
        <v>2082</v>
      </c>
      <c r="F908" t="s">
        <v>2151</v>
      </c>
      <c r="J908" t="s">
        <v>2183</v>
      </c>
      <c r="K908" t="s">
        <v>2184</v>
      </c>
      <c r="L908" t="s">
        <v>2230</v>
      </c>
      <c r="M908" s="36"/>
    </row>
    <row r="909" spans="1:13" x14ac:dyDescent="0.25">
      <c r="A909" s="37">
        <v>223</v>
      </c>
      <c r="B909" t="s">
        <v>1799</v>
      </c>
      <c r="D909" s="35">
        <v>500000</v>
      </c>
      <c r="E909" t="s">
        <v>2083</v>
      </c>
      <c r="F909" t="s">
        <v>2154</v>
      </c>
      <c r="J909" t="s">
        <v>2183</v>
      </c>
      <c r="K909" t="s">
        <v>2184</v>
      </c>
      <c r="L909" t="s">
        <v>2230</v>
      </c>
      <c r="M909" s="36"/>
    </row>
    <row r="910" spans="1:13" x14ac:dyDescent="0.25">
      <c r="A910" s="37">
        <v>224</v>
      </c>
      <c r="B910" t="s">
        <v>1800</v>
      </c>
      <c r="D910" s="35">
        <v>1350000</v>
      </c>
      <c r="E910" t="s">
        <v>2084</v>
      </c>
      <c r="F910" t="s">
        <v>2145</v>
      </c>
      <c r="J910" t="s">
        <v>2183</v>
      </c>
      <c r="K910" t="s">
        <v>2184</v>
      </c>
      <c r="L910" t="s">
        <v>2230</v>
      </c>
      <c r="M910" s="36"/>
    </row>
    <row r="911" spans="1:13" x14ac:dyDescent="0.25">
      <c r="A911" s="37">
        <v>225</v>
      </c>
      <c r="B911" t="s">
        <v>1801</v>
      </c>
      <c r="D911" s="35">
        <v>250000</v>
      </c>
      <c r="E911" t="s">
        <v>2085</v>
      </c>
      <c r="F911" t="s">
        <v>2158</v>
      </c>
      <c r="J911" t="s">
        <v>2183</v>
      </c>
      <c r="K911" t="s">
        <v>2184</v>
      </c>
      <c r="L911" t="s">
        <v>2230</v>
      </c>
      <c r="M911" s="36"/>
    </row>
    <row r="912" spans="1:13" x14ac:dyDescent="0.25">
      <c r="A912" s="37">
        <v>226</v>
      </c>
      <c r="B912" t="s">
        <v>1802</v>
      </c>
      <c r="D912" s="35">
        <v>650000</v>
      </c>
      <c r="E912" t="s">
        <v>2086</v>
      </c>
      <c r="F912" t="s">
        <v>2150</v>
      </c>
      <c r="J912" t="s">
        <v>2183</v>
      </c>
      <c r="K912" t="s">
        <v>2184</v>
      </c>
      <c r="L912" t="s">
        <v>2230</v>
      </c>
      <c r="M912" s="36"/>
    </row>
    <row r="913" spans="1:13" x14ac:dyDescent="0.25">
      <c r="A913" s="37">
        <v>227</v>
      </c>
      <c r="B913" t="s">
        <v>1803</v>
      </c>
      <c r="D913" s="35">
        <v>1300000</v>
      </c>
      <c r="E913" t="s">
        <v>2087</v>
      </c>
      <c r="F913" t="s">
        <v>2145</v>
      </c>
      <c r="J913" t="s">
        <v>2183</v>
      </c>
      <c r="K913" t="s">
        <v>2184</v>
      </c>
      <c r="L913" t="s">
        <v>2230</v>
      </c>
      <c r="M913" s="36"/>
    </row>
    <row r="914" spans="1:13" x14ac:dyDescent="0.25">
      <c r="A914" s="37">
        <v>228</v>
      </c>
      <c r="B914" t="s">
        <v>1804</v>
      </c>
      <c r="D914" s="35">
        <v>15000</v>
      </c>
      <c r="E914" t="s">
        <v>2088</v>
      </c>
      <c r="F914" t="s">
        <v>2153</v>
      </c>
      <c r="J914" t="s">
        <v>2183</v>
      </c>
      <c r="K914" t="s">
        <v>2184</v>
      </c>
      <c r="L914" t="s">
        <v>2230</v>
      </c>
      <c r="M914" s="36"/>
    </row>
    <row r="915" spans="1:13" x14ac:dyDescent="0.25">
      <c r="A915" s="37">
        <v>229</v>
      </c>
      <c r="B915" t="s">
        <v>1805</v>
      </c>
      <c r="D915" s="35">
        <v>1000</v>
      </c>
      <c r="E915" t="s">
        <v>2089</v>
      </c>
      <c r="F915" t="s">
        <v>2148</v>
      </c>
      <c r="J915" t="s">
        <v>2183</v>
      </c>
      <c r="K915" t="s">
        <v>2184</v>
      </c>
      <c r="L915" t="s">
        <v>2230</v>
      </c>
      <c r="M915" s="36"/>
    </row>
    <row r="916" spans="1:13" x14ac:dyDescent="0.25">
      <c r="A916" s="37">
        <v>230</v>
      </c>
      <c r="B916" t="s">
        <v>1806</v>
      </c>
      <c r="D916" s="35">
        <v>150000</v>
      </c>
      <c r="E916" t="s">
        <v>2090</v>
      </c>
      <c r="F916" t="s">
        <v>2151</v>
      </c>
      <c r="J916" t="s">
        <v>2183</v>
      </c>
      <c r="K916" t="s">
        <v>2184</v>
      </c>
      <c r="L916" t="s">
        <v>2230</v>
      </c>
      <c r="M916" s="36"/>
    </row>
    <row r="917" spans="1:13" x14ac:dyDescent="0.25">
      <c r="A917" s="37">
        <v>231</v>
      </c>
      <c r="B917" t="s">
        <v>1807</v>
      </c>
      <c r="D917" s="35">
        <v>2750000</v>
      </c>
      <c r="E917" t="s">
        <v>2091</v>
      </c>
      <c r="F917" t="s">
        <v>2145</v>
      </c>
      <c r="J917" t="s">
        <v>2183</v>
      </c>
      <c r="K917" t="s">
        <v>2184</v>
      </c>
      <c r="L917" t="s">
        <v>2230</v>
      </c>
      <c r="M917" s="36"/>
    </row>
    <row r="918" spans="1:13" x14ac:dyDescent="0.25">
      <c r="A918" s="37">
        <v>232</v>
      </c>
      <c r="B918" t="s">
        <v>1808</v>
      </c>
      <c r="D918" s="35">
        <v>250000</v>
      </c>
      <c r="E918" t="s">
        <v>2092</v>
      </c>
      <c r="F918" t="s">
        <v>2149</v>
      </c>
      <c r="J918" t="s">
        <v>2183</v>
      </c>
      <c r="K918" t="s">
        <v>2184</v>
      </c>
      <c r="L918" t="s">
        <v>2230</v>
      </c>
      <c r="M918" s="36"/>
    </row>
    <row r="919" spans="1:13" x14ac:dyDescent="0.25">
      <c r="A919" s="37">
        <v>233</v>
      </c>
      <c r="B919" t="s">
        <v>1809</v>
      </c>
      <c r="D919" s="35">
        <v>500000</v>
      </c>
      <c r="E919" t="s">
        <v>2093</v>
      </c>
      <c r="F919" t="s">
        <v>2176</v>
      </c>
      <c r="J919" t="s">
        <v>2183</v>
      </c>
      <c r="K919" t="s">
        <v>2184</v>
      </c>
      <c r="L919" t="s">
        <v>2230</v>
      </c>
      <c r="M919" s="36"/>
    </row>
    <row r="920" spans="1:13" x14ac:dyDescent="0.25">
      <c r="A920" s="37">
        <v>234</v>
      </c>
      <c r="B920" t="s">
        <v>1810</v>
      </c>
      <c r="D920" s="35">
        <v>850000</v>
      </c>
      <c r="E920" t="s">
        <v>2094</v>
      </c>
      <c r="F920" t="s">
        <v>2158</v>
      </c>
      <c r="J920" t="s">
        <v>2183</v>
      </c>
      <c r="K920" t="s">
        <v>2184</v>
      </c>
      <c r="L920" t="s">
        <v>2230</v>
      </c>
      <c r="M920" s="36"/>
    </row>
    <row r="921" spans="1:13" x14ac:dyDescent="0.25">
      <c r="A921" s="37">
        <v>235</v>
      </c>
      <c r="B921" t="s">
        <v>1811</v>
      </c>
      <c r="D921" s="35">
        <v>500000</v>
      </c>
      <c r="E921" t="s">
        <v>2095</v>
      </c>
      <c r="F921" t="s">
        <v>2177</v>
      </c>
      <c r="J921" t="s">
        <v>2183</v>
      </c>
      <c r="K921" t="s">
        <v>2184</v>
      </c>
      <c r="L921" t="s">
        <v>2230</v>
      </c>
      <c r="M921" s="36"/>
    </row>
    <row r="922" spans="1:13" x14ac:dyDescent="0.25">
      <c r="A922" s="37">
        <v>236</v>
      </c>
      <c r="B922" t="s">
        <v>1812</v>
      </c>
      <c r="D922" s="35">
        <v>1850000</v>
      </c>
      <c r="E922" t="s">
        <v>2096</v>
      </c>
      <c r="F922" t="s">
        <v>2178</v>
      </c>
      <c r="J922" t="s">
        <v>2183</v>
      </c>
      <c r="K922" t="s">
        <v>2184</v>
      </c>
      <c r="L922" t="s">
        <v>2230</v>
      </c>
      <c r="M922" s="36"/>
    </row>
    <row r="923" spans="1:13" x14ac:dyDescent="0.25">
      <c r="A923" s="37">
        <v>237</v>
      </c>
      <c r="B923" t="s">
        <v>1813</v>
      </c>
      <c r="D923" s="35">
        <v>5075</v>
      </c>
      <c r="E923" t="s">
        <v>2097</v>
      </c>
      <c r="F923" t="s">
        <v>2146</v>
      </c>
      <c r="J923" t="s">
        <v>2183</v>
      </c>
      <c r="K923" t="s">
        <v>2184</v>
      </c>
      <c r="L923" t="s">
        <v>2230</v>
      </c>
      <c r="M923" s="36"/>
    </row>
    <row r="924" spans="1:13" x14ac:dyDescent="0.25">
      <c r="A924" s="37">
        <v>238</v>
      </c>
      <c r="B924" t="s">
        <v>1814</v>
      </c>
      <c r="D924" s="35">
        <v>30000</v>
      </c>
      <c r="E924" t="s">
        <v>2098</v>
      </c>
      <c r="F924" t="s">
        <v>2153</v>
      </c>
      <c r="J924" t="s">
        <v>2183</v>
      </c>
      <c r="K924" t="s">
        <v>2184</v>
      </c>
      <c r="L924" t="s">
        <v>2230</v>
      </c>
      <c r="M924" s="36"/>
    </row>
    <row r="925" spans="1:13" x14ac:dyDescent="0.25">
      <c r="A925" s="37">
        <v>239</v>
      </c>
      <c r="B925" t="s">
        <v>1815</v>
      </c>
      <c r="D925" s="35">
        <v>1700000</v>
      </c>
      <c r="E925" t="s">
        <v>2099</v>
      </c>
      <c r="F925" t="s">
        <v>2145</v>
      </c>
      <c r="J925" t="s">
        <v>2183</v>
      </c>
      <c r="K925" t="s">
        <v>2184</v>
      </c>
      <c r="L925" t="s">
        <v>2230</v>
      </c>
      <c r="M925" s="36"/>
    </row>
    <row r="926" spans="1:13" x14ac:dyDescent="0.25">
      <c r="A926" s="37">
        <v>240</v>
      </c>
      <c r="B926" t="s">
        <v>1816</v>
      </c>
      <c r="D926" s="35">
        <v>1400000</v>
      </c>
      <c r="E926" t="s">
        <v>2100</v>
      </c>
      <c r="F926" t="s">
        <v>2175</v>
      </c>
      <c r="J926" t="s">
        <v>2183</v>
      </c>
      <c r="K926" t="s">
        <v>2184</v>
      </c>
      <c r="L926" t="s">
        <v>2230</v>
      </c>
      <c r="M926" s="36"/>
    </row>
    <row r="927" spans="1:13" x14ac:dyDescent="0.25">
      <c r="A927" s="37">
        <v>241</v>
      </c>
      <c r="B927" t="s">
        <v>1817</v>
      </c>
      <c r="D927" s="35">
        <v>500000</v>
      </c>
      <c r="E927" t="s">
        <v>2101</v>
      </c>
      <c r="F927" t="s">
        <v>2154</v>
      </c>
      <c r="J927" t="s">
        <v>2183</v>
      </c>
      <c r="K927" t="s">
        <v>2184</v>
      </c>
      <c r="L927" t="s">
        <v>2230</v>
      </c>
      <c r="M927" s="36"/>
    </row>
    <row r="928" spans="1:13" x14ac:dyDescent="0.25">
      <c r="A928" s="37">
        <v>242</v>
      </c>
      <c r="B928" t="s">
        <v>1818</v>
      </c>
      <c r="D928" s="35">
        <v>500000</v>
      </c>
      <c r="E928" t="s">
        <v>2102</v>
      </c>
      <c r="F928" t="s">
        <v>2145</v>
      </c>
      <c r="J928" t="s">
        <v>2183</v>
      </c>
      <c r="K928" t="s">
        <v>2184</v>
      </c>
      <c r="L928" t="s">
        <v>2230</v>
      </c>
      <c r="M928" s="36"/>
    </row>
    <row r="929" spans="1:13" x14ac:dyDescent="0.25">
      <c r="A929" s="37">
        <v>243</v>
      </c>
      <c r="B929" t="s">
        <v>1819</v>
      </c>
      <c r="D929" s="35">
        <v>500000</v>
      </c>
      <c r="E929" t="s">
        <v>2103</v>
      </c>
      <c r="F929" t="s">
        <v>2154</v>
      </c>
      <c r="J929" t="s">
        <v>2183</v>
      </c>
      <c r="K929" t="s">
        <v>2184</v>
      </c>
      <c r="L929" t="s">
        <v>2230</v>
      </c>
      <c r="M929" s="36"/>
    </row>
    <row r="930" spans="1:13" x14ac:dyDescent="0.25">
      <c r="A930" s="37">
        <v>244</v>
      </c>
      <c r="B930" t="s">
        <v>1820</v>
      </c>
      <c r="D930" s="35">
        <v>300000</v>
      </c>
      <c r="E930" t="s">
        <v>2104</v>
      </c>
      <c r="F930" t="s">
        <v>2154</v>
      </c>
      <c r="J930" t="s">
        <v>2183</v>
      </c>
      <c r="K930" t="s">
        <v>2184</v>
      </c>
      <c r="L930" t="s">
        <v>2230</v>
      </c>
      <c r="M930" s="36"/>
    </row>
    <row r="931" spans="1:13" x14ac:dyDescent="0.25">
      <c r="A931" s="37">
        <v>245</v>
      </c>
      <c r="B931" t="s">
        <v>1821</v>
      </c>
      <c r="D931" s="35">
        <v>3800000</v>
      </c>
      <c r="E931" t="s">
        <v>2105</v>
      </c>
      <c r="F931" t="s">
        <v>2145</v>
      </c>
      <c r="J931" t="s">
        <v>2183</v>
      </c>
      <c r="K931" t="s">
        <v>2184</v>
      </c>
      <c r="L931" t="s">
        <v>2230</v>
      </c>
      <c r="M931" s="36"/>
    </row>
    <row r="932" spans="1:13" x14ac:dyDescent="0.25">
      <c r="A932" s="37">
        <v>246</v>
      </c>
      <c r="B932" t="s">
        <v>1822</v>
      </c>
      <c r="D932" s="35">
        <v>1600000</v>
      </c>
      <c r="E932" t="s">
        <v>2106</v>
      </c>
      <c r="F932" t="s">
        <v>2154</v>
      </c>
      <c r="J932" t="s">
        <v>2183</v>
      </c>
      <c r="K932" t="s">
        <v>2184</v>
      </c>
      <c r="L932" t="s">
        <v>2230</v>
      </c>
      <c r="M932" s="36"/>
    </row>
    <row r="933" spans="1:13" x14ac:dyDescent="0.25">
      <c r="A933" s="37">
        <v>247</v>
      </c>
      <c r="B933" t="s">
        <v>1823</v>
      </c>
      <c r="D933" s="35">
        <v>1100000</v>
      </c>
      <c r="E933" t="s">
        <v>2107</v>
      </c>
      <c r="F933" t="s">
        <v>2179</v>
      </c>
      <c r="J933" t="s">
        <v>2183</v>
      </c>
      <c r="K933" t="s">
        <v>2184</v>
      </c>
      <c r="L933" t="s">
        <v>2230</v>
      </c>
      <c r="M933" s="36"/>
    </row>
    <row r="934" spans="1:13" x14ac:dyDescent="0.25">
      <c r="A934" s="37">
        <v>248</v>
      </c>
      <c r="B934" t="s">
        <v>1824</v>
      </c>
      <c r="D934" s="35">
        <v>3200000</v>
      </c>
      <c r="E934" t="s">
        <v>2108</v>
      </c>
      <c r="F934" t="s">
        <v>2145</v>
      </c>
      <c r="J934" t="s">
        <v>2183</v>
      </c>
      <c r="K934" t="s">
        <v>2184</v>
      </c>
      <c r="L934" t="s">
        <v>2230</v>
      </c>
      <c r="M934" s="36"/>
    </row>
    <row r="935" spans="1:13" x14ac:dyDescent="0.25">
      <c r="A935" s="37">
        <v>249</v>
      </c>
      <c r="B935" t="s">
        <v>1825</v>
      </c>
      <c r="D935" s="35">
        <v>3000000</v>
      </c>
      <c r="E935" t="s">
        <v>2109</v>
      </c>
      <c r="F935" t="s">
        <v>2145</v>
      </c>
      <c r="J935" t="s">
        <v>2183</v>
      </c>
      <c r="K935" t="s">
        <v>2184</v>
      </c>
      <c r="L935" t="s">
        <v>2230</v>
      </c>
      <c r="M935" s="36"/>
    </row>
    <row r="936" spans="1:13" x14ac:dyDescent="0.25">
      <c r="A936" s="37">
        <v>250</v>
      </c>
      <c r="B936" t="s">
        <v>1826</v>
      </c>
      <c r="D936" s="35">
        <v>320000</v>
      </c>
      <c r="E936" t="s">
        <v>2110</v>
      </c>
      <c r="F936" t="s">
        <v>2149</v>
      </c>
      <c r="J936" t="s">
        <v>2183</v>
      </c>
      <c r="K936" t="s">
        <v>2184</v>
      </c>
      <c r="L936" t="s">
        <v>2230</v>
      </c>
      <c r="M936" s="36"/>
    </row>
    <row r="937" spans="1:13" x14ac:dyDescent="0.25">
      <c r="A937" s="37">
        <v>251</v>
      </c>
      <c r="B937" t="s">
        <v>1827</v>
      </c>
      <c r="D937" s="35">
        <v>200000</v>
      </c>
      <c r="E937" t="s">
        <v>2111</v>
      </c>
      <c r="F937" t="s">
        <v>2145</v>
      </c>
      <c r="J937" t="s">
        <v>2183</v>
      </c>
      <c r="K937" t="s">
        <v>2184</v>
      </c>
      <c r="L937" t="s">
        <v>2230</v>
      </c>
      <c r="M937" s="36"/>
    </row>
    <row r="938" spans="1:13" x14ac:dyDescent="0.25">
      <c r="A938" s="37">
        <v>252</v>
      </c>
      <c r="B938" t="s">
        <v>1828</v>
      </c>
      <c r="D938" s="35">
        <v>4700000</v>
      </c>
      <c r="E938" t="s">
        <v>2112</v>
      </c>
      <c r="F938" t="s">
        <v>1573</v>
      </c>
      <c r="J938" t="s">
        <v>2183</v>
      </c>
      <c r="K938" t="s">
        <v>2184</v>
      </c>
      <c r="L938" t="s">
        <v>2230</v>
      </c>
      <c r="M938" s="36"/>
    </row>
    <row r="939" spans="1:13" x14ac:dyDescent="0.25">
      <c r="A939" s="37">
        <v>253</v>
      </c>
      <c r="B939" t="s">
        <v>1829</v>
      </c>
      <c r="D939" s="35">
        <v>400000</v>
      </c>
      <c r="E939" t="s">
        <v>2113</v>
      </c>
      <c r="F939" t="s">
        <v>2151</v>
      </c>
      <c r="J939" t="s">
        <v>2183</v>
      </c>
      <c r="K939" t="s">
        <v>2184</v>
      </c>
      <c r="L939" t="s">
        <v>2230</v>
      </c>
      <c r="M939" s="36"/>
    </row>
    <row r="940" spans="1:13" x14ac:dyDescent="0.25">
      <c r="A940" s="37">
        <v>254</v>
      </c>
      <c r="B940" t="s">
        <v>1830</v>
      </c>
      <c r="D940" s="35">
        <v>150000</v>
      </c>
      <c r="E940" t="s">
        <v>2114</v>
      </c>
      <c r="F940" t="s">
        <v>2151</v>
      </c>
      <c r="J940" t="s">
        <v>2183</v>
      </c>
      <c r="K940" t="s">
        <v>2184</v>
      </c>
      <c r="L940" t="s">
        <v>2230</v>
      </c>
      <c r="M940" s="36"/>
    </row>
    <row r="941" spans="1:13" x14ac:dyDescent="0.25">
      <c r="A941" s="37">
        <v>255</v>
      </c>
      <c r="B941" t="s">
        <v>1831</v>
      </c>
      <c r="D941" s="35">
        <v>2650000</v>
      </c>
      <c r="E941" t="s">
        <v>2115</v>
      </c>
      <c r="F941" t="s">
        <v>2180</v>
      </c>
      <c r="J941" t="s">
        <v>2183</v>
      </c>
      <c r="K941" t="s">
        <v>2184</v>
      </c>
      <c r="L941" t="s">
        <v>2230</v>
      </c>
      <c r="M941" s="36"/>
    </row>
    <row r="942" spans="1:13" x14ac:dyDescent="0.25">
      <c r="A942" s="37">
        <v>256</v>
      </c>
      <c r="B942" t="s">
        <v>1832</v>
      </c>
      <c r="D942" s="35">
        <v>110000</v>
      </c>
      <c r="E942" t="s">
        <v>2116</v>
      </c>
      <c r="F942" t="s">
        <v>2146</v>
      </c>
      <c r="J942" t="s">
        <v>2183</v>
      </c>
      <c r="K942" t="s">
        <v>2184</v>
      </c>
      <c r="L942" t="s">
        <v>2230</v>
      </c>
      <c r="M942" s="36"/>
    </row>
    <row r="943" spans="1:13" x14ac:dyDescent="0.25">
      <c r="A943" s="37">
        <v>257</v>
      </c>
      <c r="B943" t="s">
        <v>1833</v>
      </c>
      <c r="D943" s="35">
        <v>3150000</v>
      </c>
      <c r="E943" t="s">
        <v>2117</v>
      </c>
      <c r="F943" t="s">
        <v>2156</v>
      </c>
      <c r="J943" t="s">
        <v>2183</v>
      </c>
      <c r="K943" t="s">
        <v>2184</v>
      </c>
      <c r="L943" t="s">
        <v>2230</v>
      </c>
      <c r="M943" s="36"/>
    </row>
    <row r="944" spans="1:13" x14ac:dyDescent="0.25">
      <c r="A944" s="37">
        <v>258</v>
      </c>
      <c r="B944" t="s">
        <v>1834</v>
      </c>
      <c r="D944" s="35">
        <v>16667</v>
      </c>
      <c r="E944" t="s">
        <v>2118</v>
      </c>
      <c r="F944" t="s">
        <v>2146</v>
      </c>
      <c r="J944" t="s">
        <v>2183</v>
      </c>
      <c r="K944" t="s">
        <v>2184</v>
      </c>
      <c r="L944" t="s">
        <v>2230</v>
      </c>
      <c r="M944" s="36"/>
    </row>
    <row r="945" spans="1:13" x14ac:dyDescent="0.25">
      <c r="A945" s="37">
        <v>259</v>
      </c>
      <c r="B945" t="s">
        <v>1835</v>
      </c>
      <c r="D945" s="35">
        <v>16000</v>
      </c>
      <c r="E945" t="s">
        <v>2119</v>
      </c>
      <c r="F945" t="s">
        <v>2146</v>
      </c>
      <c r="J945" t="s">
        <v>2183</v>
      </c>
      <c r="K945" t="s">
        <v>2184</v>
      </c>
      <c r="L945" t="s">
        <v>2230</v>
      </c>
      <c r="M945" s="36"/>
    </row>
    <row r="946" spans="1:13" x14ac:dyDescent="0.25">
      <c r="A946" s="37">
        <v>260</v>
      </c>
      <c r="B946" t="s">
        <v>1836</v>
      </c>
      <c r="D946" s="35">
        <v>150000</v>
      </c>
      <c r="E946" t="s">
        <v>2120</v>
      </c>
      <c r="F946" t="s">
        <v>2150</v>
      </c>
      <c r="J946" t="s">
        <v>2183</v>
      </c>
      <c r="K946" t="s">
        <v>2184</v>
      </c>
      <c r="L946" t="s">
        <v>2230</v>
      </c>
      <c r="M946" s="36"/>
    </row>
    <row r="947" spans="1:13" x14ac:dyDescent="0.25">
      <c r="A947" s="37">
        <v>261</v>
      </c>
      <c r="B947" t="s">
        <v>1837</v>
      </c>
      <c r="D947" s="35">
        <v>70000</v>
      </c>
      <c r="E947" t="s">
        <v>2121</v>
      </c>
      <c r="F947" t="s">
        <v>2150</v>
      </c>
      <c r="J947" t="s">
        <v>2183</v>
      </c>
      <c r="K947" t="s">
        <v>2184</v>
      </c>
      <c r="L947" t="s">
        <v>2230</v>
      </c>
      <c r="M947" s="36"/>
    </row>
    <row r="948" spans="1:13" x14ac:dyDescent="0.25">
      <c r="A948" s="37">
        <v>262</v>
      </c>
      <c r="B948" t="s">
        <v>1838</v>
      </c>
      <c r="D948" s="35">
        <v>12000</v>
      </c>
      <c r="E948" t="s">
        <v>2122</v>
      </c>
      <c r="F948" t="s">
        <v>2150</v>
      </c>
      <c r="J948" t="s">
        <v>2183</v>
      </c>
      <c r="K948" t="s">
        <v>2184</v>
      </c>
      <c r="L948" t="s">
        <v>2230</v>
      </c>
      <c r="M948" s="36"/>
    </row>
    <row r="949" spans="1:13" x14ac:dyDescent="0.25">
      <c r="A949" s="37">
        <v>263</v>
      </c>
      <c r="B949" t="s">
        <v>1839</v>
      </c>
      <c r="D949" s="35">
        <v>100000</v>
      </c>
      <c r="E949" t="s">
        <v>2123</v>
      </c>
      <c r="F949" t="s">
        <v>1569</v>
      </c>
      <c r="J949" t="s">
        <v>2183</v>
      </c>
      <c r="K949" t="s">
        <v>2184</v>
      </c>
      <c r="L949" t="s">
        <v>2230</v>
      </c>
      <c r="M949" s="36"/>
    </row>
    <row r="950" spans="1:13" x14ac:dyDescent="0.25">
      <c r="A950" s="37">
        <v>264</v>
      </c>
      <c r="B950" t="s">
        <v>1840</v>
      </c>
      <c r="D950" s="35">
        <v>1950000</v>
      </c>
      <c r="E950" t="s">
        <v>2124</v>
      </c>
      <c r="F950" t="s">
        <v>2145</v>
      </c>
      <c r="J950" t="s">
        <v>2183</v>
      </c>
      <c r="K950" t="s">
        <v>2184</v>
      </c>
      <c r="L950" t="s">
        <v>2230</v>
      </c>
      <c r="M950" s="36"/>
    </row>
    <row r="951" spans="1:13" x14ac:dyDescent="0.25">
      <c r="A951" s="37">
        <v>265</v>
      </c>
      <c r="B951" t="s">
        <v>1841</v>
      </c>
      <c r="D951" s="35">
        <v>12282</v>
      </c>
      <c r="E951" t="s">
        <v>2125</v>
      </c>
      <c r="F951" t="s">
        <v>2153</v>
      </c>
      <c r="J951" t="s">
        <v>2183</v>
      </c>
      <c r="K951" t="s">
        <v>2184</v>
      </c>
      <c r="L951" t="s">
        <v>2230</v>
      </c>
      <c r="M951" s="36"/>
    </row>
    <row r="952" spans="1:13" x14ac:dyDescent="0.25">
      <c r="A952" s="37">
        <v>266</v>
      </c>
      <c r="B952" t="s">
        <v>1842</v>
      </c>
      <c r="D952" s="35">
        <v>3600000</v>
      </c>
      <c r="E952" t="s">
        <v>2126</v>
      </c>
      <c r="F952" t="s">
        <v>2145</v>
      </c>
      <c r="J952" t="s">
        <v>2183</v>
      </c>
      <c r="K952" t="s">
        <v>2184</v>
      </c>
      <c r="L952" t="s">
        <v>2230</v>
      </c>
      <c r="M952" s="36"/>
    </row>
    <row r="953" spans="1:13" x14ac:dyDescent="0.25">
      <c r="A953" s="37">
        <v>267</v>
      </c>
      <c r="B953" t="s">
        <v>1843</v>
      </c>
      <c r="D953" s="35">
        <v>9300</v>
      </c>
      <c r="E953" t="s">
        <v>2127</v>
      </c>
      <c r="F953" t="s">
        <v>2153</v>
      </c>
      <c r="J953" t="s">
        <v>2183</v>
      </c>
      <c r="K953" t="s">
        <v>2184</v>
      </c>
      <c r="L953" t="s">
        <v>2230</v>
      </c>
      <c r="M953" s="36"/>
    </row>
    <row r="954" spans="1:13" x14ac:dyDescent="0.25">
      <c r="A954" s="37">
        <v>268</v>
      </c>
      <c r="B954" t="s">
        <v>1844</v>
      </c>
      <c r="D954" s="35">
        <v>150000</v>
      </c>
      <c r="E954" t="s">
        <v>2128</v>
      </c>
      <c r="F954" t="s">
        <v>2158</v>
      </c>
      <c r="J954" t="s">
        <v>2183</v>
      </c>
      <c r="K954" t="s">
        <v>2184</v>
      </c>
      <c r="L954" t="s">
        <v>2230</v>
      </c>
      <c r="M954" s="36"/>
    </row>
    <row r="955" spans="1:13" x14ac:dyDescent="0.25">
      <c r="A955" s="37">
        <v>269</v>
      </c>
      <c r="B955" t="s">
        <v>1845</v>
      </c>
      <c r="D955" s="35">
        <v>2700000</v>
      </c>
      <c r="E955" t="s">
        <v>2129</v>
      </c>
      <c r="F955" t="s">
        <v>2181</v>
      </c>
      <c r="J955" t="s">
        <v>2183</v>
      </c>
      <c r="K955" t="s">
        <v>2184</v>
      </c>
      <c r="L955" t="s">
        <v>2230</v>
      </c>
      <c r="M955" s="36"/>
    </row>
    <row r="956" spans="1:13" x14ac:dyDescent="0.25">
      <c r="A956" s="37">
        <v>270</v>
      </c>
      <c r="B956" t="s">
        <v>1846</v>
      </c>
      <c r="D956" s="35">
        <v>22807</v>
      </c>
      <c r="E956" t="s">
        <v>2130</v>
      </c>
      <c r="F956" t="s">
        <v>2148</v>
      </c>
      <c r="J956" t="s">
        <v>2183</v>
      </c>
      <c r="K956" t="s">
        <v>2184</v>
      </c>
      <c r="L956" t="s">
        <v>2230</v>
      </c>
      <c r="M956" s="36"/>
    </row>
    <row r="957" spans="1:13" x14ac:dyDescent="0.25">
      <c r="A957" s="37">
        <v>271</v>
      </c>
      <c r="B957" t="s">
        <v>1847</v>
      </c>
      <c r="D957" s="35">
        <v>16471</v>
      </c>
      <c r="E957" t="s">
        <v>2131</v>
      </c>
      <c r="F957" t="s">
        <v>2148</v>
      </c>
      <c r="J957" t="s">
        <v>2183</v>
      </c>
      <c r="K957" t="s">
        <v>2184</v>
      </c>
      <c r="L957" t="s">
        <v>2230</v>
      </c>
      <c r="M957" s="36"/>
    </row>
    <row r="958" spans="1:13" x14ac:dyDescent="0.25">
      <c r="A958" s="37">
        <v>272</v>
      </c>
      <c r="B958" t="s">
        <v>1848</v>
      </c>
      <c r="D958" s="35">
        <v>1200000</v>
      </c>
      <c r="E958" t="s">
        <v>2132</v>
      </c>
      <c r="F958" t="s">
        <v>2145</v>
      </c>
      <c r="J958" t="s">
        <v>2183</v>
      </c>
      <c r="K958" t="s">
        <v>2184</v>
      </c>
      <c r="L958" t="s">
        <v>2230</v>
      </c>
      <c r="M958" s="36"/>
    </row>
    <row r="959" spans="1:13" x14ac:dyDescent="0.25">
      <c r="A959" s="37">
        <v>273</v>
      </c>
      <c r="B959" t="s">
        <v>1849</v>
      </c>
      <c r="D959" s="35">
        <v>1700000</v>
      </c>
      <c r="E959" t="s">
        <v>2133</v>
      </c>
      <c r="F959" t="s">
        <v>2154</v>
      </c>
      <c r="J959" t="s">
        <v>2183</v>
      </c>
      <c r="K959" t="s">
        <v>2184</v>
      </c>
      <c r="L959" t="s">
        <v>2230</v>
      </c>
      <c r="M959" s="36"/>
    </row>
    <row r="960" spans="1:13" x14ac:dyDescent="0.25">
      <c r="A960" s="37">
        <v>274</v>
      </c>
      <c r="B960" t="s">
        <v>1850</v>
      </c>
      <c r="D960" s="35">
        <v>2100000</v>
      </c>
      <c r="E960" t="s">
        <v>2134</v>
      </c>
      <c r="F960" t="s">
        <v>2145</v>
      </c>
      <c r="J960" t="s">
        <v>2183</v>
      </c>
      <c r="K960" t="s">
        <v>2184</v>
      </c>
      <c r="L960" t="s">
        <v>2230</v>
      </c>
      <c r="M960" s="36"/>
    </row>
    <row r="961" spans="1:13" x14ac:dyDescent="0.25">
      <c r="A961" s="37">
        <v>275</v>
      </c>
      <c r="B961" t="s">
        <v>1851</v>
      </c>
      <c r="D961" s="35">
        <v>2500000</v>
      </c>
      <c r="E961" t="s">
        <v>2135</v>
      </c>
      <c r="F961" t="s">
        <v>2145</v>
      </c>
      <c r="J961" t="s">
        <v>2183</v>
      </c>
      <c r="K961" t="s">
        <v>2184</v>
      </c>
      <c r="L961" t="s">
        <v>2230</v>
      </c>
      <c r="M961" s="36"/>
    </row>
    <row r="962" spans="1:13" x14ac:dyDescent="0.25">
      <c r="A962" s="37">
        <v>276</v>
      </c>
      <c r="B962" t="s">
        <v>1852</v>
      </c>
      <c r="D962" s="35">
        <v>2000000</v>
      </c>
      <c r="E962" t="s">
        <v>2136</v>
      </c>
      <c r="F962" t="s">
        <v>2158</v>
      </c>
      <c r="J962" t="s">
        <v>2183</v>
      </c>
      <c r="K962" t="s">
        <v>2184</v>
      </c>
      <c r="L962" t="s">
        <v>2230</v>
      </c>
      <c r="M962" s="36"/>
    </row>
    <row r="963" spans="1:13" x14ac:dyDescent="0.25">
      <c r="A963" s="37">
        <v>277</v>
      </c>
      <c r="B963" t="s">
        <v>1853</v>
      </c>
      <c r="D963" s="35">
        <v>2200000</v>
      </c>
      <c r="E963" t="s">
        <v>2137</v>
      </c>
      <c r="F963" t="s">
        <v>2155</v>
      </c>
      <c r="J963" t="s">
        <v>2183</v>
      </c>
      <c r="K963" t="s">
        <v>2184</v>
      </c>
      <c r="L963" t="s">
        <v>2230</v>
      </c>
      <c r="M963" s="36"/>
    </row>
    <row r="964" spans="1:13" x14ac:dyDescent="0.25">
      <c r="A964" s="37">
        <v>278</v>
      </c>
      <c r="B964" t="s">
        <v>1854</v>
      </c>
      <c r="D964" s="35">
        <v>25000</v>
      </c>
      <c r="E964" t="s">
        <v>2138</v>
      </c>
      <c r="F964" t="s">
        <v>2146</v>
      </c>
      <c r="J964" t="s">
        <v>2183</v>
      </c>
      <c r="K964" t="s">
        <v>2184</v>
      </c>
      <c r="L964" t="s">
        <v>2230</v>
      </c>
      <c r="M964" s="36"/>
    </row>
    <row r="965" spans="1:13" x14ac:dyDescent="0.25">
      <c r="A965" s="37">
        <v>279</v>
      </c>
      <c r="B965" t="s">
        <v>1855</v>
      </c>
      <c r="D965" s="35">
        <v>3200000</v>
      </c>
      <c r="E965" t="s">
        <v>2139</v>
      </c>
      <c r="F965" t="s">
        <v>2145</v>
      </c>
      <c r="J965" t="s">
        <v>2183</v>
      </c>
      <c r="K965" t="s">
        <v>2184</v>
      </c>
      <c r="L965" t="s">
        <v>2230</v>
      </c>
      <c r="M965" s="36"/>
    </row>
    <row r="966" spans="1:13" x14ac:dyDescent="0.25">
      <c r="A966" s="37">
        <v>280</v>
      </c>
      <c r="B966" t="s">
        <v>1856</v>
      </c>
      <c r="D966" s="35">
        <v>650000</v>
      </c>
      <c r="E966" t="s">
        <v>2140</v>
      </c>
      <c r="F966" t="s">
        <v>2154</v>
      </c>
      <c r="J966" t="s">
        <v>2183</v>
      </c>
      <c r="K966" t="s">
        <v>2184</v>
      </c>
      <c r="L966" t="s">
        <v>2230</v>
      </c>
      <c r="M966" s="36"/>
    </row>
    <row r="967" spans="1:13" x14ac:dyDescent="0.25">
      <c r="A967" s="37">
        <v>281</v>
      </c>
      <c r="B967" t="s">
        <v>1857</v>
      </c>
      <c r="D967" s="35">
        <v>1333.333333333333</v>
      </c>
      <c r="E967" t="s">
        <v>2141</v>
      </c>
      <c r="F967" t="s">
        <v>2146</v>
      </c>
      <c r="J967" t="s">
        <v>2183</v>
      </c>
      <c r="K967" t="s">
        <v>2184</v>
      </c>
      <c r="L967" t="s">
        <v>2230</v>
      </c>
      <c r="M967" s="36"/>
    </row>
    <row r="968" spans="1:13" x14ac:dyDescent="0.25">
      <c r="A968" s="37">
        <v>282</v>
      </c>
      <c r="B968" t="s">
        <v>1858</v>
      </c>
      <c r="D968" s="35">
        <v>4000</v>
      </c>
      <c r="E968" t="s">
        <v>2142</v>
      </c>
      <c r="F968" t="s">
        <v>2146</v>
      </c>
      <c r="J968" t="s">
        <v>2183</v>
      </c>
      <c r="K968" t="s">
        <v>2184</v>
      </c>
      <c r="L968" t="s">
        <v>2230</v>
      </c>
      <c r="M968" s="36"/>
    </row>
    <row r="969" spans="1:13" x14ac:dyDescent="0.25">
      <c r="A969" s="37">
        <v>283</v>
      </c>
      <c r="B969" t="s">
        <v>1859</v>
      </c>
      <c r="D969" s="35">
        <v>1900000</v>
      </c>
      <c r="E969" t="s">
        <v>2143</v>
      </c>
      <c r="F969" t="s">
        <v>2182</v>
      </c>
      <c r="J969" t="s">
        <v>2183</v>
      </c>
      <c r="K969" t="s">
        <v>2184</v>
      </c>
      <c r="L969" t="s">
        <v>2230</v>
      </c>
      <c r="M969" s="36"/>
    </row>
    <row r="970" spans="1:13" x14ac:dyDescent="0.25">
      <c r="A970" s="37">
        <v>284</v>
      </c>
      <c r="B970" t="s">
        <v>1860</v>
      </c>
      <c r="D970" s="35">
        <v>15000</v>
      </c>
      <c r="E970" t="s">
        <v>2144</v>
      </c>
      <c r="F970" t="s">
        <v>2153</v>
      </c>
      <c r="J970" t="s">
        <v>2183</v>
      </c>
      <c r="K970" t="s">
        <v>2184</v>
      </c>
      <c r="L970" t="s">
        <v>2230</v>
      </c>
      <c r="M970" s="36"/>
    </row>
  </sheetData>
  <sortState xmlns:xlrd2="http://schemas.microsoft.com/office/spreadsheetml/2017/richdata2" ref="P3:P74">
    <sortCondition ref="P3:P74"/>
  </sortState>
  <conditionalFormatting sqref="B3:B970">
    <cfRule type="duplicateValues" dxfId="33" priority="8"/>
  </conditionalFormatting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2376-6CE2-4B70-AA58-16AF981DD793}">
  <sheetPr codeName="Sheet2"/>
  <dimension ref="A1:AF88"/>
  <sheetViews>
    <sheetView tabSelected="1" workbookViewId="0">
      <selection activeCell="F11" sqref="F11"/>
    </sheetView>
  </sheetViews>
  <sheetFormatPr defaultRowHeight="15" x14ac:dyDescent="0.25"/>
  <cols>
    <col min="1" max="1" width="8.140625" style="2" customWidth="1"/>
    <col min="2" max="2" width="10.7109375" style="1" customWidth="1"/>
    <col min="3" max="3" width="24.85546875" style="1" customWidth="1"/>
    <col min="4" max="4" width="15.5703125" style="1" customWidth="1"/>
    <col min="5" max="5" width="13.7109375" style="1" customWidth="1"/>
    <col min="6" max="6" width="23.42578125" style="1" customWidth="1"/>
    <col min="7" max="7" width="24.5703125" style="1" customWidth="1"/>
    <col min="8" max="8" width="21.42578125" style="1" customWidth="1"/>
    <col min="9" max="9" width="15.140625" style="2" customWidth="1"/>
    <col min="10" max="10" width="12.42578125" style="1" customWidth="1"/>
    <col min="11" max="11" width="12.28515625" style="1" customWidth="1"/>
    <col min="12" max="12" width="19.28515625" style="1" customWidth="1"/>
    <col min="13" max="13" width="41.42578125" style="1" customWidth="1"/>
    <col min="14" max="14" width="7.42578125" style="2" customWidth="1"/>
    <col min="15" max="15" width="10.5703125" style="2" customWidth="1"/>
    <col min="16" max="16" width="9.140625" style="2"/>
    <col min="17" max="18" width="18.140625" style="3" customWidth="1"/>
    <col min="19" max="19" width="18.85546875" style="3" customWidth="1"/>
    <col min="20" max="20" width="16.5703125" style="3" customWidth="1"/>
    <col min="21" max="21" width="17.28515625" style="3" customWidth="1"/>
    <col min="22" max="22" width="15.42578125" style="3" customWidth="1"/>
    <col min="23" max="23" width="17.42578125" style="3" customWidth="1"/>
    <col min="24" max="25" width="21.7109375" style="1" customWidth="1"/>
    <col min="26" max="26" width="28.7109375" style="1" customWidth="1"/>
    <col min="27" max="29" width="19.7109375" style="1" customWidth="1"/>
    <col min="30" max="30" width="22.5703125" style="1" customWidth="1"/>
    <col min="31" max="32" width="12.28515625" style="2" customWidth="1"/>
    <col min="33" max="16384" width="9.140625" style="1"/>
  </cols>
  <sheetData>
    <row r="1" spans="1:32" ht="27" customHeight="1" x14ac:dyDescent="0.25">
      <c r="F1" s="17"/>
      <c r="G1" s="17"/>
      <c r="H1" s="18" t="s">
        <v>30</v>
      </c>
      <c r="I1" s="75" t="s">
        <v>34</v>
      </c>
    </row>
    <row r="2" spans="1:32" ht="23.25" customHeight="1" x14ac:dyDescent="0.25">
      <c r="F2" s="19" t="s">
        <v>31</v>
      </c>
      <c r="G2" s="21" t="s">
        <v>38</v>
      </c>
      <c r="L2" s="22" t="s">
        <v>83</v>
      </c>
      <c r="M2" s="23">
        <f>SUMIF(V:V, "Nhận tiền", T:T) - SUMIF(V:V, "Hoàn tiền", T:T)</f>
        <v>0</v>
      </c>
      <c r="P2" s="31" t="s">
        <v>90</v>
      </c>
      <c r="Q2" s="32">
        <f>SUM(S:S)</f>
        <v>0</v>
      </c>
      <c r="R2" s="32"/>
      <c r="S2" s="1"/>
      <c r="T2" s="1"/>
      <c r="U2" s="24"/>
      <c r="V2" s="1"/>
      <c r="W2" s="1"/>
      <c r="AE2" s="1"/>
      <c r="AF2" s="1"/>
    </row>
    <row r="3" spans="1:32" ht="18.75" customHeight="1" x14ac:dyDescent="0.25">
      <c r="F3" s="17"/>
      <c r="G3" s="20" t="s">
        <v>2272</v>
      </c>
      <c r="H3" s="20" t="s">
        <v>82</v>
      </c>
      <c r="M3" s="24" t="str">
        <f>IF(AND(SUM(U:U)&lt;&gt;M2, SUM(U:U)&gt;0), "Kiểm tra lại Doanh số phân bổ", "OK")</f>
        <v>OK</v>
      </c>
    </row>
    <row r="4" spans="1:32" ht="18" customHeight="1" x14ac:dyDescent="0.25">
      <c r="F4" s="17"/>
      <c r="G4" s="17"/>
      <c r="H4" s="17"/>
    </row>
    <row r="5" spans="1:32" s="15" customFormat="1" ht="33" customHeight="1" x14ac:dyDescent="0.25">
      <c r="A5" s="12" t="s">
        <v>13</v>
      </c>
      <c r="B5" s="13" t="s">
        <v>16</v>
      </c>
      <c r="C5" s="13" t="s">
        <v>17</v>
      </c>
      <c r="D5" s="13" t="s">
        <v>18</v>
      </c>
      <c r="E5" s="13" t="s">
        <v>19</v>
      </c>
      <c r="F5" s="13" t="s">
        <v>20</v>
      </c>
      <c r="G5" s="12" t="s">
        <v>7</v>
      </c>
      <c r="H5" s="12" t="s">
        <v>8</v>
      </c>
      <c r="I5" s="12" t="s">
        <v>21</v>
      </c>
      <c r="J5" s="13" t="s">
        <v>9</v>
      </c>
      <c r="K5" s="13" t="s">
        <v>105</v>
      </c>
      <c r="L5" s="13" t="s">
        <v>10</v>
      </c>
      <c r="M5" s="13" t="s">
        <v>11</v>
      </c>
      <c r="N5" s="13" t="s">
        <v>22</v>
      </c>
      <c r="O5" s="13" t="s">
        <v>87</v>
      </c>
      <c r="P5" s="12" t="s">
        <v>12</v>
      </c>
      <c r="Q5" s="30" t="s">
        <v>2252</v>
      </c>
      <c r="R5" s="30" t="s">
        <v>2253</v>
      </c>
      <c r="S5" s="30" t="s">
        <v>2254</v>
      </c>
      <c r="T5" s="30" t="s">
        <v>2255</v>
      </c>
      <c r="U5" s="39" t="s">
        <v>2256</v>
      </c>
      <c r="V5" s="14" t="s">
        <v>26</v>
      </c>
      <c r="W5" s="29" t="s">
        <v>88</v>
      </c>
      <c r="X5" s="12" t="s">
        <v>14</v>
      </c>
      <c r="Y5" s="12" t="s">
        <v>91</v>
      </c>
      <c r="Z5" s="12" t="s">
        <v>15</v>
      </c>
      <c r="AA5" s="12" t="s">
        <v>27</v>
      </c>
      <c r="AB5" s="12" t="s">
        <v>2186</v>
      </c>
      <c r="AC5" s="12" t="s">
        <v>2249</v>
      </c>
      <c r="AD5" s="12" t="s">
        <v>2257</v>
      </c>
      <c r="AE5" s="12" t="s">
        <v>92</v>
      </c>
      <c r="AF5" s="12" t="s">
        <v>95</v>
      </c>
    </row>
    <row r="6" spans="1:32" s="15" customFormat="1" ht="14.25" customHeight="1" x14ac:dyDescent="0.25">
      <c r="A6" s="12" t="str">
        <f>"("&amp;COLUMN()&amp;")"</f>
        <v>(1)</v>
      </c>
      <c r="B6" s="12" t="str">
        <f t="shared" ref="B6:AF6" si="0">"("&amp;COLUMN()&amp;")"</f>
        <v>(2)</v>
      </c>
      <c r="C6" s="12" t="str">
        <f t="shared" si="0"/>
        <v>(3)</v>
      </c>
      <c r="D6" s="12" t="str">
        <f t="shared" si="0"/>
        <v>(4)</v>
      </c>
      <c r="E6" s="12" t="str">
        <f t="shared" si="0"/>
        <v>(5)</v>
      </c>
      <c r="F6" s="12" t="str">
        <f t="shared" si="0"/>
        <v>(6)</v>
      </c>
      <c r="G6" s="12" t="str">
        <f t="shared" si="0"/>
        <v>(7)</v>
      </c>
      <c r="H6" s="12" t="str">
        <f t="shared" si="0"/>
        <v>(8)</v>
      </c>
      <c r="I6" s="12" t="str">
        <f t="shared" si="0"/>
        <v>(9)</v>
      </c>
      <c r="J6" s="12" t="str">
        <f t="shared" si="0"/>
        <v>(10)</v>
      </c>
      <c r="K6" s="12" t="str">
        <f t="shared" si="0"/>
        <v>(11)</v>
      </c>
      <c r="L6" s="12" t="str">
        <f t="shared" si="0"/>
        <v>(12)</v>
      </c>
      <c r="M6" s="12" t="str">
        <f t="shared" si="0"/>
        <v>(13)</v>
      </c>
      <c r="N6" s="12" t="str">
        <f t="shared" si="0"/>
        <v>(14)</v>
      </c>
      <c r="O6" s="12" t="str">
        <f t="shared" si="0"/>
        <v>(15)</v>
      </c>
      <c r="P6" s="12" t="str">
        <f t="shared" si="0"/>
        <v>(16)</v>
      </c>
      <c r="Q6" s="12" t="str">
        <f t="shared" si="0"/>
        <v>(17)</v>
      </c>
      <c r="R6" s="12" t="str">
        <f t="shared" si="0"/>
        <v>(18)</v>
      </c>
      <c r="S6" s="12" t="str">
        <f t="shared" si="0"/>
        <v>(19)</v>
      </c>
      <c r="T6" s="12" t="str">
        <f t="shared" si="0"/>
        <v>(20)</v>
      </c>
      <c r="U6" s="12" t="str">
        <f t="shared" si="0"/>
        <v>(21)</v>
      </c>
      <c r="V6" s="12" t="str">
        <f t="shared" si="0"/>
        <v>(22)</v>
      </c>
      <c r="W6" s="12" t="str">
        <f t="shared" si="0"/>
        <v>(23)</v>
      </c>
      <c r="X6" s="12" t="str">
        <f t="shared" si="0"/>
        <v>(24)</v>
      </c>
      <c r="Y6" s="12" t="str">
        <f t="shared" si="0"/>
        <v>(25)</v>
      </c>
      <c r="Z6" s="12" t="str">
        <f t="shared" si="0"/>
        <v>(26)</v>
      </c>
      <c r="AA6" s="12" t="str">
        <f t="shared" si="0"/>
        <v>(27)</v>
      </c>
      <c r="AB6" s="12" t="str">
        <f t="shared" si="0"/>
        <v>(28)</v>
      </c>
      <c r="AC6" s="12" t="str">
        <f t="shared" si="0"/>
        <v>(29)</v>
      </c>
      <c r="AD6" s="12" t="str">
        <f t="shared" si="0"/>
        <v>(30)</v>
      </c>
      <c r="AE6" s="12" t="str">
        <f t="shared" si="0"/>
        <v>(31)</v>
      </c>
      <c r="AF6" s="12" t="str">
        <f t="shared" si="0"/>
        <v>(32)</v>
      </c>
    </row>
    <row r="7" spans="1:32" s="7" customFormat="1" x14ac:dyDescent="0.25">
      <c r="A7" s="8" t="s">
        <v>0</v>
      </c>
      <c r="B7" s="9" t="s">
        <v>96</v>
      </c>
      <c r="C7" s="10" t="s">
        <v>97</v>
      </c>
      <c r="D7" s="10" t="s">
        <v>98</v>
      </c>
      <c r="E7" s="10" t="s">
        <v>1</v>
      </c>
      <c r="F7" s="10" t="s">
        <v>99</v>
      </c>
      <c r="G7" s="10" t="s">
        <v>100</v>
      </c>
      <c r="H7" s="10" t="s">
        <v>101</v>
      </c>
      <c r="I7" s="8" t="s">
        <v>102</v>
      </c>
      <c r="J7" s="10" t="s">
        <v>103</v>
      </c>
      <c r="K7" s="10" t="s">
        <v>104</v>
      </c>
      <c r="L7" s="10" t="s">
        <v>106</v>
      </c>
      <c r="M7" s="10" t="s">
        <v>107</v>
      </c>
      <c r="N7" s="8" t="s">
        <v>108</v>
      </c>
      <c r="O7" s="8" t="s">
        <v>109</v>
      </c>
      <c r="P7" s="8" t="s">
        <v>110</v>
      </c>
      <c r="Q7" s="11" t="s">
        <v>112</v>
      </c>
      <c r="R7" s="11" t="s">
        <v>2231</v>
      </c>
      <c r="S7" s="11" t="s">
        <v>113</v>
      </c>
      <c r="T7" s="11" t="s">
        <v>111</v>
      </c>
      <c r="U7" s="11" t="s">
        <v>6</v>
      </c>
      <c r="V7" s="11" t="s">
        <v>2191</v>
      </c>
      <c r="W7" s="11" t="s">
        <v>2190</v>
      </c>
      <c r="X7" s="10" t="s">
        <v>2189</v>
      </c>
      <c r="Y7" s="10" t="s">
        <v>2188</v>
      </c>
      <c r="Z7" s="10" t="s">
        <v>2187</v>
      </c>
      <c r="AA7" s="10" t="s">
        <v>28</v>
      </c>
      <c r="AB7" s="10" t="s">
        <v>2192</v>
      </c>
      <c r="AC7" s="10" t="s">
        <v>2250</v>
      </c>
      <c r="AD7" s="10" t="s">
        <v>98</v>
      </c>
      <c r="AE7" s="8" t="s">
        <v>93</v>
      </c>
      <c r="AF7" s="8" t="s">
        <v>94</v>
      </c>
    </row>
    <row r="8" spans="1:32" x14ac:dyDescent="0.25">
      <c r="A8" s="4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  <c r="O8" s="4"/>
      <c r="P8" s="4"/>
      <c r="Q8" s="6"/>
      <c r="R8" s="6"/>
      <c r="S8" s="6"/>
      <c r="T8" s="6"/>
      <c r="U8" s="6"/>
      <c r="V8" s="6"/>
      <c r="W8" s="6"/>
      <c r="X8" s="5"/>
      <c r="Y8" s="5"/>
      <c r="Z8" s="5"/>
      <c r="AA8" s="5"/>
      <c r="AB8" s="5"/>
      <c r="AC8" s="5"/>
      <c r="AD8" s="5"/>
      <c r="AE8" s="4"/>
      <c r="AF8" s="4"/>
    </row>
    <row r="9" spans="1:32" x14ac:dyDescent="0.25">
      <c r="A9" s="4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4"/>
      <c r="O9" s="4"/>
      <c r="P9" s="4"/>
      <c r="Q9" s="6"/>
      <c r="R9" s="6"/>
      <c r="S9" s="6"/>
      <c r="T9" s="6"/>
      <c r="U9" s="6"/>
      <c r="V9" s="6"/>
      <c r="W9" s="6"/>
      <c r="X9" s="5"/>
      <c r="Y9" s="5"/>
      <c r="Z9" s="5"/>
      <c r="AA9" s="5"/>
      <c r="AB9" s="5"/>
      <c r="AC9" s="5"/>
      <c r="AD9" s="5"/>
      <c r="AE9" s="4"/>
      <c r="AF9" s="4"/>
    </row>
    <row r="10" spans="1:32" x14ac:dyDescent="0.25">
      <c r="A10" s="4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  <c r="O10" s="4"/>
      <c r="P10" s="4"/>
      <c r="Q10" s="6"/>
      <c r="R10" s="6"/>
      <c r="S10" s="6"/>
      <c r="T10" s="6"/>
      <c r="U10" s="6"/>
      <c r="V10" s="6"/>
      <c r="W10" s="6"/>
      <c r="X10" s="5"/>
      <c r="Y10" s="5"/>
      <c r="Z10" s="5"/>
      <c r="AA10" s="5"/>
      <c r="AB10" s="5"/>
      <c r="AC10" s="5"/>
      <c r="AD10" s="5"/>
      <c r="AE10" s="4"/>
      <c r="AF10" s="4"/>
    </row>
    <row r="11" spans="1:32" x14ac:dyDescent="0.25">
      <c r="A11" s="4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4"/>
      <c r="O11" s="4"/>
      <c r="P11" s="4"/>
      <c r="Q11" s="6"/>
      <c r="R11" s="6"/>
      <c r="S11" s="6"/>
      <c r="T11" s="6"/>
      <c r="U11" s="6"/>
      <c r="V11" s="6"/>
      <c r="W11" s="6"/>
      <c r="X11" s="5"/>
      <c r="Y11" s="5"/>
      <c r="Z11" s="5"/>
      <c r="AA11" s="5"/>
      <c r="AB11" s="5"/>
      <c r="AC11" s="5"/>
      <c r="AD11" s="5"/>
      <c r="AE11" s="4"/>
      <c r="AF11" s="4"/>
    </row>
    <row r="12" spans="1:32" x14ac:dyDescent="0.25">
      <c r="A12" s="4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4"/>
      <c r="O12" s="4"/>
      <c r="P12" s="4"/>
      <c r="Q12" s="6"/>
      <c r="R12" s="6"/>
      <c r="S12" s="6"/>
      <c r="T12" s="6"/>
      <c r="U12" s="6"/>
      <c r="V12" s="6"/>
      <c r="W12" s="6"/>
      <c r="X12" s="5"/>
      <c r="Y12" s="5"/>
      <c r="Z12" s="5"/>
      <c r="AA12" s="5"/>
      <c r="AB12" s="5"/>
      <c r="AC12" s="5"/>
      <c r="AD12" s="5"/>
      <c r="AE12" s="4"/>
      <c r="AF12" s="4"/>
    </row>
    <row r="13" spans="1:32" x14ac:dyDescent="0.25">
      <c r="A13" s="4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4"/>
      <c r="O13" s="4"/>
      <c r="P13" s="4"/>
      <c r="Q13" s="6"/>
      <c r="R13" s="6"/>
      <c r="S13" s="6"/>
      <c r="T13" s="6"/>
      <c r="U13" s="6"/>
      <c r="V13" s="6"/>
      <c r="W13" s="6"/>
      <c r="X13" s="5"/>
      <c r="Y13" s="5"/>
      <c r="Z13" s="5"/>
      <c r="AA13" s="5"/>
      <c r="AB13" s="5"/>
      <c r="AC13" s="5"/>
      <c r="AD13" s="5"/>
      <c r="AE13" s="4"/>
      <c r="AF13" s="4"/>
    </row>
    <row r="14" spans="1:32" x14ac:dyDescent="0.25">
      <c r="A14" s="4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4"/>
      <c r="O14" s="4"/>
      <c r="P14" s="4"/>
      <c r="Q14" s="6"/>
      <c r="R14" s="6"/>
      <c r="S14" s="6"/>
      <c r="T14" s="6"/>
      <c r="U14" s="6"/>
      <c r="V14" s="6"/>
      <c r="W14" s="6"/>
      <c r="X14" s="5"/>
      <c r="Y14" s="5"/>
      <c r="Z14" s="5"/>
      <c r="AA14" s="5"/>
      <c r="AB14" s="5"/>
      <c r="AC14" s="5"/>
      <c r="AD14" s="5"/>
      <c r="AE14" s="4"/>
      <c r="AF14" s="4"/>
    </row>
    <row r="15" spans="1:32" x14ac:dyDescent="0.25">
      <c r="A15" s="4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4"/>
      <c r="O15" s="4"/>
      <c r="P15" s="4"/>
      <c r="Q15" s="6"/>
      <c r="R15" s="6"/>
      <c r="S15" s="6"/>
      <c r="T15" s="6"/>
      <c r="U15" s="6"/>
      <c r="V15" s="6"/>
      <c r="W15" s="6"/>
      <c r="X15" s="5"/>
      <c r="Y15" s="5"/>
      <c r="Z15" s="5"/>
      <c r="AA15" s="5"/>
      <c r="AB15" s="5"/>
      <c r="AC15" s="5"/>
      <c r="AD15" s="5"/>
      <c r="AE15" s="4"/>
      <c r="AF15" s="4"/>
    </row>
    <row r="16" spans="1:32" x14ac:dyDescent="0.25">
      <c r="A16" s="4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4"/>
      <c r="O16" s="4"/>
      <c r="P16" s="4"/>
      <c r="Q16" s="6"/>
      <c r="R16" s="6"/>
      <c r="S16" s="6"/>
      <c r="T16" s="6"/>
      <c r="U16" s="6"/>
      <c r="V16" s="6"/>
      <c r="W16" s="6"/>
      <c r="X16" s="5"/>
      <c r="Y16" s="5"/>
      <c r="Z16" s="5"/>
      <c r="AA16" s="5"/>
      <c r="AB16" s="5"/>
      <c r="AC16" s="5"/>
      <c r="AD16" s="5"/>
      <c r="AE16" s="4"/>
      <c r="AF16" s="4"/>
    </row>
    <row r="17" spans="1:32" x14ac:dyDescent="0.25">
      <c r="A17" s="4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  <c r="O17" s="4"/>
      <c r="P17" s="4"/>
      <c r="Q17" s="6"/>
      <c r="R17" s="6"/>
      <c r="S17" s="6"/>
      <c r="T17" s="6"/>
      <c r="U17" s="6"/>
      <c r="V17" s="6"/>
      <c r="W17" s="6"/>
      <c r="X17" s="5"/>
      <c r="Y17" s="5"/>
      <c r="Z17" s="5"/>
      <c r="AA17" s="5"/>
      <c r="AB17" s="5"/>
      <c r="AC17" s="5"/>
      <c r="AD17" s="5"/>
      <c r="AE17" s="4"/>
      <c r="AF17" s="4"/>
    </row>
    <row r="18" spans="1:32" x14ac:dyDescent="0.25">
      <c r="A18" s="4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4"/>
      <c r="O18" s="4"/>
      <c r="P18" s="4"/>
      <c r="Q18" s="6"/>
      <c r="R18" s="6"/>
      <c r="S18" s="6"/>
      <c r="T18" s="6"/>
      <c r="U18" s="6"/>
      <c r="V18" s="6"/>
      <c r="W18" s="6"/>
      <c r="X18" s="5"/>
      <c r="Y18" s="5"/>
      <c r="Z18" s="5"/>
      <c r="AA18" s="5"/>
      <c r="AB18" s="5"/>
      <c r="AC18" s="5"/>
      <c r="AD18" s="5"/>
      <c r="AE18" s="4"/>
      <c r="AF18" s="4"/>
    </row>
    <row r="19" spans="1:32" x14ac:dyDescent="0.25">
      <c r="A19" s="4"/>
      <c r="B19" s="5"/>
      <c r="C19" s="5"/>
      <c r="D19" s="5"/>
      <c r="E19" s="5"/>
      <c r="F19" s="5"/>
      <c r="G19" s="5"/>
      <c r="H19" s="5"/>
      <c r="I19" s="76"/>
      <c r="J19" s="5"/>
      <c r="K19" s="5"/>
      <c r="L19" s="5"/>
      <c r="M19" s="5"/>
      <c r="N19" s="4"/>
      <c r="O19" s="4"/>
      <c r="P19" s="4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5"/>
      <c r="AE19" s="4"/>
      <c r="AF19" s="4"/>
    </row>
    <row r="20" spans="1:32" x14ac:dyDescent="0.25">
      <c r="A20" s="4"/>
      <c r="B20" s="5"/>
      <c r="C20" s="5"/>
      <c r="D20" s="5"/>
      <c r="E20" s="5"/>
      <c r="F20" s="5"/>
      <c r="G20" s="5"/>
      <c r="H20" s="5"/>
      <c r="I20" s="76"/>
      <c r="J20" s="5"/>
      <c r="K20" s="5"/>
      <c r="L20" s="5"/>
      <c r="M20" s="5"/>
      <c r="N20" s="4"/>
      <c r="O20" s="4"/>
      <c r="P20" s="4"/>
      <c r="Q20" s="6"/>
      <c r="R20" s="6"/>
      <c r="S20" s="6"/>
      <c r="T20" s="6"/>
      <c r="U20" s="6"/>
      <c r="V20" s="6"/>
      <c r="W20" s="6"/>
      <c r="X20" s="5"/>
      <c r="Y20" s="5"/>
      <c r="Z20" s="5"/>
      <c r="AA20" s="5"/>
      <c r="AB20" s="5"/>
      <c r="AC20" s="5"/>
      <c r="AD20" s="5"/>
      <c r="AE20" s="4"/>
      <c r="AF20" s="4"/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76"/>
      <c r="J21" s="5"/>
      <c r="K21" s="5"/>
      <c r="L21" s="5"/>
      <c r="M21" s="5"/>
      <c r="N21" s="4"/>
      <c r="O21" s="4"/>
      <c r="P21" s="4"/>
      <c r="Q21" s="6"/>
      <c r="R21" s="6"/>
      <c r="S21" s="6"/>
      <c r="T21" s="6"/>
      <c r="U21" s="6"/>
      <c r="V21" s="6"/>
      <c r="W21" s="6"/>
      <c r="X21" s="5"/>
      <c r="Y21" s="5"/>
      <c r="Z21" s="5"/>
      <c r="AA21" s="5"/>
      <c r="AB21" s="5"/>
      <c r="AC21" s="5"/>
      <c r="AD21" s="5"/>
      <c r="AE21" s="4"/>
      <c r="AF21" s="4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76"/>
      <c r="J22" s="5"/>
      <c r="K22" s="5"/>
      <c r="L22" s="5"/>
      <c r="M22" s="5"/>
      <c r="N22" s="4"/>
      <c r="O22" s="4"/>
      <c r="P22" s="4"/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5"/>
      <c r="AE22" s="4"/>
      <c r="AF22" s="4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76"/>
      <c r="J23" s="5"/>
      <c r="K23" s="5"/>
      <c r="L23" s="5"/>
      <c r="M23" s="5"/>
      <c r="N23" s="4"/>
      <c r="O23" s="4"/>
      <c r="P23" s="4"/>
      <c r="Q23" s="6"/>
      <c r="R23" s="6"/>
      <c r="S23" s="6"/>
      <c r="T23" s="6"/>
      <c r="U23" s="6"/>
      <c r="V23" s="6"/>
      <c r="W23" s="6"/>
      <c r="X23" s="5"/>
      <c r="Y23" s="5"/>
      <c r="Z23" s="5"/>
      <c r="AA23" s="5"/>
      <c r="AB23" s="5"/>
      <c r="AC23" s="5"/>
      <c r="AD23" s="5"/>
      <c r="AE23" s="4"/>
      <c r="AF23" s="4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76"/>
      <c r="J24" s="5"/>
      <c r="K24" s="5"/>
      <c r="L24" s="5"/>
      <c r="M24" s="5"/>
      <c r="N24" s="4"/>
      <c r="O24" s="4"/>
      <c r="P24" s="4"/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5"/>
      <c r="AE24" s="4"/>
      <c r="AF24" s="4"/>
    </row>
    <row r="25" spans="1:32" x14ac:dyDescent="0.25">
      <c r="A25" s="4"/>
      <c r="B25" s="5"/>
      <c r="C25" s="5"/>
      <c r="D25" s="5"/>
      <c r="E25" s="5"/>
      <c r="F25" s="5"/>
      <c r="G25" s="5"/>
      <c r="H25" s="5"/>
      <c r="I25" s="76"/>
      <c r="J25" s="5"/>
      <c r="K25" s="5"/>
      <c r="L25" s="5"/>
      <c r="M25" s="5"/>
      <c r="N25" s="4"/>
      <c r="O25" s="4"/>
      <c r="P25" s="4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5"/>
      <c r="AE25" s="4"/>
      <c r="AF25" s="4"/>
    </row>
    <row r="26" spans="1:32" x14ac:dyDescent="0.25">
      <c r="A26" s="4"/>
      <c r="B26" s="5"/>
      <c r="C26" s="5"/>
      <c r="D26" s="5"/>
      <c r="E26" s="5"/>
      <c r="F26" s="5"/>
      <c r="G26" s="5"/>
      <c r="H26" s="5"/>
      <c r="I26" s="76"/>
      <c r="J26" s="5"/>
      <c r="K26" s="5"/>
      <c r="L26" s="5"/>
      <c r="M26" s="5"/>
      <c r="N26" s="4"/>
      <c r="O26" s="4"/>
      <c r="P26" s="4"/>
      <c r="Q26" s="6"/>
      <c r="R26" s="6"/>
      <c r="S26" s="6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  <c r="AE26" s="4"/>
      <c r="AF26" s="4"/>
    </row>
    <row r="27" spans="1:32" x14ac:dyDescent="0.25">
      <c r="A27" s="4"/>
      <c r="B27" s="5"/>
      <c r="C27" s="5"/>
      <c r="D27" s="5"/>
      <c r="E27" s="5"/>
      <c r="F27" s="5"/>
      <c r="G27" s="5"/>
      <c r="H27" s="5"/>
      <c r="I27" s="76"/>
      <c r="J27" s="5"/>
      <c r="K27" s="5"/>
      <c r="L27" s="5"/>
      <c r="M27" s="5"/>
      <c r="N27" s="4"/>
      <c r="O27" s="4"/>
      <c r="P27" s="4"/>
      <c r="Q27" s="6"/>
      <c r="R27" s="6"/>
      <c r="S27" s="6"/>
      <c r="T27" s="6"/>
      <c r="U27" s="6"/>
      <c r="V27" s="6"/>
      <c r="W27" s="6"/>
      <c r="X27" s="5"/>
      <c r="Y27" s="5"/>
      <c r="Z27" s="5"/>
      <c r="AA27" s="5"/>
      <c r="AB27" s="5"/>
      <c r="AC27" s="5"/>
      <c r="AD27" s="5"/>
      <c r="AE27" s="4"/>
      <c r="AF27" s="4"/>
    </row>
    <row r="28" spans="1:32" x14ac:dyDescent="0.25">
      <c r="A28" s="4"/>
      <c r="B28" s="5"/>
      <c r="C28" s="5"/>
      <c r="D28" s="5"/>
      <c r="E28" s="5"/>
      <c r="F28" s="5"/>
      <c r="G28" s="5"/>
      <c r="H28" s="5"/>
      <c r="I28" s="76"/>
      <c r="J28" s="5"/>
      <c r="K28" s="5"/>
      <c r="L28" s="5"/>
      <c r="M28" s="5"/>
      <c r="N28" s="4"/>
      <c r="O28" s="4"/>
      <c r="P28" s="4"/>
      <c r="Q28" s="6"/>
      <c r="R28" s="6"/>
      <c r="S28" s="6"/>
      <c r="T28" s="6"/>
      <c r="U28" s="6"/>
      <c r="V28" s="6"/>
      <c r="W28" s="6"/>
      <c r="X28" s="5"/>
      <c r="Y28" s="5"/>
      <c r="Z28" s="5"/>
      <c r="AA28" s="5"/>
      <c r="AB28" s="5"/>
      <c r="AC28" s="5"/>
      <c r="AD28" s="5"/>
      <c r="AE28" s="4"/>
      <c r="AF28" s="4"/>
    </row>
    <row r="29" spans="1:32" x14ac:dyDescent="0.25">
      <c r="A29" s="4"/>
      <c r="B29" s="5"/>
      <c r="C29" s="5"/>
      <c r="D29" s="5"/>
      <c r="E29" s="5"/>
      <c r="F29" s="5"/>
      <c r="G29" s="5"/>
      <c r="H29" s="5"/>
      <c r="I29" s="76"/>
      <c r="J29" s="5"/>
      <c r="K29" s="5"/>
      <c r="L29" s="5"/>
      <c r="M29" s="5"/>
      <c r="N29" s="4"/>
      <c r="O29" s="4"/>
      <c r="P29" s="4"/>
      <c r="Q29" s="6"/>
      <c r="R29" s="6"/>
      <c r="S29" s="6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4"/>
      <c r="AF29" s="4"/>
    </row>
    <row r="30" spans="1:32" x14ac:dyDescent="0.25">
      <c r="A30" s="4"/>
      <c r="B30" s="5"/>
      <c r="C30" s="5"/>
      <c r="D30" s="5"/>
      <c r="E30" s="5"/>
      <c r="F30" s="5"/>
      <c r="G30" s="5"/>
      <c r="H30" s="5"/>
      <c r="I30" s="76"/>
      <c r="J30" s="5"/>
      <c r="K30" s="5"/>
      <c r="L30" s="5"/>
      <c r="M30" s="5"/>
      <c r="N30" s="4"/>
      <c r="O30" s="4"/>
      <c r="P30" s="4"/>
      <c r="Q30" s="6"/>
      <c r="R30" s="6"/>
      <c r="S30" s="6"/>
      <c r="T30" s="6"/>
      <c r="U30" s="6"/>
      <c r="V30" s="6"/>
      <c r="W30" s="6"/>
      <c r="X30" s="5"/>
      <c r="Y30" s="5"/>
      <c r="Z30" s="5"/>
      <c r="AA30" s="5"/>
      <c r="AB30" s="5"/>
      <c r="AC30" s="5"/>
      <c r="AD30" s="5"/>
      <c r="AE30" s="4"/>
      <c r="AF30" s="4"/>
    </row>
    <row r="31" spans="1:32" x14ac:dyDescent="0.25">
      <c r="A31" s="4"/>
      <c r="B31" s="5"/>
      <c r="C31" s="5"/>
      <c r="D31" s="5"/>
      <c r="E31" s="5"/>
      <c r="F31" s="5"/>
      <c r="G31" s="5"/>
      <c r="H31" s="5"/>
      <c r="I31" s="76"/>
      <c r="J31" s="5"/>
      <c r="K31" s="5"/>
      <c r="L31" s="5"/>
      <c r="M31" s="5"/>
      <c r="N31" s="4"/>
      <c r="O31" s="4"/>
      <c r="P31" s="4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5"/>
      <c r="AE31" s="4"/>
      <c r="AF31" s="4"/>
    </row>
    <row r="32" spans="1:32" x14ac:dyDescent="0.25">
      <c r="A32" s="4"/>
      <c r="B32" s="5"/>
      <c r="C32" s="5"/>
      <c r="D32" s="5"/>
      <c r="E32" s="5"/>
      <c r="F32" s="5"/>
      <c r="G32" s="5"/>
      <c r="H32" s="5"/>
      <c r="I32" s="76"/>
      <c r="J32" s="5"/>
      <c r="K32" s="5"/>
      <c r="L32" s="5"/>
      <c r="M32" s="5"/>
      <c r="N32" s="4"/>
      <c r="O32" s="4"/>
      <c r="P32" s="4"/>
      <c r="Q32" s="6"/>
      <c r="R32" s="6"/>
      <c r="S32" s="6"/>
      <c r="T32" s="6"/>
      <c r="U32" s="6"/>
      <c r="V32" s="6"/>
      <c r="W32" s="6"/>
      <c r="X32" s="5"/>
      <c r="Y32" s="5"/>
      <c r="Z32" s="5"/>
      <c r="AA32" s="5"/>
      <c r="AB32" s="5"/>
      <c r="AC32" s="5"/>
      <c r="AD32" s="5"/>
      <c r="AE32" s="4"/>
      <c r="AF32" s="4"/>
    </row>
    <row r="33" spans="1:32" x14ac:dyDescent="0.25">
      <c r="A33" s="4"/>
      <c r="B33" s="5"/>
      <c r="C33" s="5"/>
      <c r="D33" s="5"/>
      <c r="E33" s="5"/>
      <c r="F33" s="5"/>
      <c r="G33" s="5"/>
      <c r="H33" s="5"/>
      <c r="I33" s="76"/>
      <c r="J33" s="5"/>
      <c r="K33" s="5"/>
      <c r="L33" s="5"/>
      <c r="M33" s="5"/>
      <c r="N33" s="4"/>
      <c r="O33" s="4"/>
      <c r="P33" s="4"/>
      <c r="Q33" s="6"/>
      <c r="R33" s="6"/>
      <c r="S33" s="6"/>
      <c r="T33" s="6"/>
      <c r="U33" s="6"/>
      <c r="V33" s="6"/>
      <c r="W33" s="6"/>
      <c r="X33" s="5"/>
      <c r="Y33" s="5"/>
      <c r="Z33" s="5"/>
      <c r="AA33" s="5"/>
      <c r="AB33" s="5"/>
      <c r="AC33" s="5"/>
      <c r="AD33" s="5"/>
      <c r="AE33" s="4"/>
      <c r="AF33" s="4"/>
    </row>
    <row r="34" spans="1:32" x14ac:dyDescent="0.25">
      <c r="A34" s="4"/>
      <c r="B34" s="5"/>
      <c r="C34" s="5"/>
      <c r="D34" s="5"/>
      <c r="E34" s="5"/>
      <c r="F34" s="5"/>
      <c r="G34" s="5"/>
      <c r="H34" s="5"/>
      <c r="I34" s="76"/>
      <c r="J34" s="5"/>
      <c r="K34" s="5"/>
      <c r="L34" s="5"/>
      <c r="M34" s="5"/>
      <c r="N34" s="4"/>
      <c r="O34" s="4"/>
      <c r="P34" s="4"/>
      <c r="Q34" s="6"/>
      <c r="R34" s="6"/>
      <c r="S34" s="6"/>
      <c r="T34" s="6"/>
      <c r="U34" s="6"/>
      <c r="V34" s="6"/>
      <c r="W34" s="6"/>
      <c r="X34" s="5"/>
      <c r="Y34" s="5"/>
      <c r="Z34" s="5"/>
      <c r="AA34" s="5"/>
      <c r="AB34" s="5"/>
      <c r="AC34" s="5"/>
      <c r="AD34" s="5"/>
      <c r="AE34" s="4"/>
      <c r="AF34" s="4"/>
    </row>
    <row r="35" spans="1:32" x14ac:dyDescent="0.25">
      <c r="A35" s="4"/>
      <c r="B35" s="5"/>
      <c r="C35" s="5"/>
      <c r="D35" s="5"/>
      <c r="E35" s="5"/>
      <c r="F35" s="5"/>
      <c r="G35" s="5"/>
      <c r="H35" s="5"/>
      <c r="I35" s="76"/>
      <c r="J35" s="5"/>
      <c r="K35" s="5"/>
      <c r="L35" s="5"/>
      <c r="M35" s="5"/>
      <c r="N35" s="4"/>
      <c r="O35" s="4"/>
      <c r="P35" s="4"/>
      <c r="Q35" s="6"/>
      <c r="R35" s="6"/>
      <c r="S35" s="6"/>
      <c r="T35" s="6"/>
      <c r="U35" s="6"/>
      <c r="V35" s="6"/>
      <c r="W35" s="6"/>
      <c r="X35" s="5"/>
      <c r="Y35" s="5"/>
      <c r="Z35" s="5"/>
      <c r="AA35" s="5"/>
      <c r="AB35" s="5"/>
      <c r="AC35" s="5"/>
      <c r="AD35" s="5"/>
      <c r="AE35" s="4"/>
      <c r="AF35" s="4"/>
    </row>
    <row r="36" spans="1:32" x14ac:dyDescent="0.25">
      <c r="A36" s="4"/>
      <c r="B36" s="5"/>
      <c r="C36" s="5"/>
      <c r="D36" s="5"/>
      <c r="E36" s="5"/>
      <c r="F36" s="5"/>
      <c r="G36" s="5"/>
      <c r="H36" s="5"/>
      <c r="I36" s="76"/>
      <c r="J36" s="5"/>
      <c r="K36" s="5"/>
      <c r="L36" s="5"/>
      <c r="M36" s="5"/>
      <c r="N36" s="4"/>
      <c r="O36" s="4"/>
      <c r="P36" s="4"/>
      <c r="Q36" s="6"/>
      <c r="R36" s="6"/>
      <c r="S36" s="6"/>
      <c r="T36" s="6"/>
      <c r="U36" s="6"/>
      <c r="V36" s="6"/>
      <c r="W36" s="6"/>
      <c r="X36" s="5"/>
      <c r="Y36" s="5"/>
      <c r="Z36" s="5"/>
      <c r="AA36" s="5"/>
      <c r="AB36" s="5"/>
      <c r="AC36" s="5"/>
      <c r="AD36" s="5"/>
      <c r="AE36" s="4"/>
      <c r="AF36" s="4"/>
    </row>
    <row r="37" spans="1:32" x14ac:dyDescent="0.25">
      <c r="A37" s="4"/>
      <c r="B37" s="5"/>
      <c r="C37" s="5"/>
      <c r="D37" s="5"/>
      <c r="E37" s="5"/>
      <c r="F37" s="5"/>
      <c r="G37" s="5"/>
      <c r="H37" s="5"/>
      <c r="I37" s="76"/>
      <c r="J37" s="5"/>
      <c r="K37" s="5"/>
      <c r="L37" s="5"/>
      <c r="M37" s="5"/>
      <c r="N37" s="4"/>
      <c r="O37" s="4"/>
      <c r="P37" s="4"/>
      <c r="Q37" s="6"/>
      <c r="R37" s="6"/>
      <c r="S37" s="6"/>
      <c r="T37" s="6"/>
      <c r="U37" s="6"/>
      <c r="V37" s="6"/>
      <c r="W37" s="6"/>
      <c r="X37" s="5"/>
      <c r="Y37" s="5"/>
      <c r="Z37" s="5"/>
      <c r="AA37" s="5"/>
      <c r="AB37" s="5"/>
      <c r="AC37" s="5"/>
      <c r="AD37" s="5"/>
      <c r="AE37" s="4"/>
      <c r="AF37" s="4"/>
    </row>
    <row r="38" spans="1:32" x14ac:dyDescent="0.25">
      <c r="A38" s="4"/>
      <c r="B38" s="5"/>
      <c r="C38" s="5"/>
      <c r="D38" s="5"/>
      <c r="E38" s="5"/>
      <c r="F38" s="5"/>
      <c r="G38" s="5"/>
      <c r="H38" s="5"/>
      <c r="I38" s="76"/>
      <c r="J38" s="5"/>
      <c r="K38" s="5"/>
      <c r="L38" s="5"/>
      <c r="M38" s="5"/>
      <c r="N38" s="4"/>
      <c r="O38" s="4"/>
      <c r="P38" s="4"/>
      <c r="Q38" s="6"/>
      <c r="R38" s="6"/>
      <c r="S38" s="6"/>
      <c r="T38" s="6"/>
      <c r="U38" s="6"/>
      <c r="V38" s="6"/>
      <c r="W38" s="6"/>
      <c r="X38" s="5"/>
      <c r="Y38" s="5"/>
      <c r="Z38" s="5"/>
      <c r="AA38" s="5"/>
      <c r="AB38" s="5"/>
      <c r="AC38" s="5"/>
      <c r="AD38" s="5"/>
      <c r="AE38" s="4"/>
      <c r="AF38" s="4"/>
    </row>
    <row r="39" spans="1:32" x14ac:dyDescent="0.25">
      <c r="A39" s="4"/>
      <c r="B39" s="5"/>
      <c r="C39" s="5"/>
      <c r="D39" s="5"/>
      <c r="E39" s="5"/>
      <c r="F39" s="5"/>
      <c r="G39" s="5"/>
      <c r="H39" s="5"/>
      <c r="I39" s="76"/>
      <c r="J39" s="5"/>
      <c r="K39" s="5"/>
      <c r="L39" s="5"/>
      <c r="M39" s="5"/>
      <c r="N39" s="4"/>
      <c r="O39" s="4"/>
      <c r="P39" s="4"/>
      <c r="Q39" s="6"/>
      <c r="R39" s="6"/>
      <c r="S39" s="6"/>
      <c r="T39" s="6"/>
      <c r="U39" s="6"/>
      <c r="V39" s="6"/>
      <c r="W39" s="6"/>
      <c r="X39" s="5"/>
      <c r="Y39" s="5"/>
      <c r="Z39" s="5"/>
      <c r="AA39" s="5"/>
      <c r="AB39" s="5"/>
      <c r="AC39" s="5"/>
      <c r="AD39" s="5"/>
      <c r="AE39" s="4"/>
      <c r="AF39" s="4"/>
    </row>
    <row r="40" spans="1:32" x14ac:dyDescent="0.25">
      <c r="A40" s="4"/>
      <c r="B40" s="5"/>
      <c r="C40" s="5"/>
      <c r="D40" s="5"/>
      <c r="E40" s="5"/>
      <c r="F40" s="5"/>
      <c r="G40" s="5"/>
      <c r="H40" s="5"/>
      <c r="I40" s="76"/>
      <c r="J40" s="5"/>
      <c r="K40" s="5"/>
      <c r="L40" s="5"/>
      <c r="M40" s="5"/>
      <c r="N40" s="4"/>
      <c r="O40" s="4"/>
      <c r="P40" s="4"/>
      <c r="Q40" s="6"/>
      <c r="R40" s="6"/>
      <c r="S40" s="6"/>
      <c r="T40" s="6"/>
      <c r="U40" s="6"/>
      <c r="V40" s="6"/>
      <c r="W40" s="6"/>
      <c r="X40" s="5"/>
      <c r="Y40" s="5"/>
      <c r="Z40" s="5"/>
      <c r="AA40" s="5"/>
      <c r="AB40" s="5"/>
      <c r="AC40" s="5"/>
      <c r="AD40" s="5"/>
      <c r="AE40" s="4"/>
      <c r="AF40" s="4"/>
    </row>
    <row r="41" spans="1:32" x14ac:dyDescent="0.25">
      <c r="A41" s="4"/>
      <c r="B41" s="5"/>
      <c r="C41" s="5"/>
      <c r="D41" s="5"/>
      <c r="E41" s="5"/>
      <c r="F41" s="5"/>
      <c r="G41" s="5"/>
      <c r="H41" s="5"/>
      <c r="I41" s="76"/>
      <c r="J41" s="5"/>
      <c r="K41" s="5"/>
      <c r="L41" s="5"/>
      <c r="M41" s="5"/>
      <c r="N41" s="4"/>
      <c r="O41" s="4"/>
      <c r="P41" s="4"/>
      <c r="Q41" s="6"/>
      <c r="R41" s="6"/>
      <c r="S41" s="6"/>
      <c r="T41" s="6"/>
      <c r="U41" s="6"/>
      <c r="V41" s="6"/>
      <c r="W41" s="6"/>
      <c r="X41" s="5"/>
      <c r="Y41" s="5"/>
      <c r="Z41" s="5"/>
      <c r="AA41" s="5"/>
      <c r="AB41" s="5"/>
      <c r="AC41" s="5"/>
      <c r="AD41" s="5"/>
      <c r="AE41" s="4"/>
      <c r="AF41" s="4"/>
    </row>
    <row r="42" spans="1:32" x14ac:dyDescent="0.25">
      <c r="A42" s="4"/>
      <c r="B42" s="5"/>
      <c r="C42" s="5"/>
      <c r="D42" s="5"/>
      <c r="E42" s="5"/>
      <c r="F42" s="5"/>
      <c r="G42" s="5"/>
      <c r="H42" s="5"/>
      <c r="I42" s="76"/>
      <c r="J42" s="5"/>
      <c r="K42" s="5"/>
      <c r="L42" s="5"/>
      <c r="M42" s="5"/>
      <c r="N42" s="4"/>
      <c r="O42" s="4"/>
      <c r="P42" s="4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5"/>
      <c r="AE42" s="4"/>
      <c r="AF42" s="4"/>
    </row>
    <row r="43" spans="1:32" x14ac:dyDescent="0.25">
      <c r="A43" s="4"/>
      <c r="B43" s="5"/>
      <c r="C43" s="5"/>
      <c r="D43" s="5"/>
      <c r="E43" s="5"/>
      <c r="F43" s="5"/>
      <c r="G43" s="5"/>
      <c r="H43" s="5"/>
      <c r="I43" s="76"/>
      <c r="J43" s="5"/>
      <c r="K43" s="5"/>
      <c r="L43" s="5"/>
      <c r="M43" s="5"/>
      <c r="N43" s="4"/>
      <c r="O43" s="4"/>
      <c r="P43" s="4"/>
      <c r="Q43" s="6"/>
      <c r="R43" s="6"/>
      <c r="S43" s="6"/>
      <c r="T43" s="6"/>
      <c r="U43" s="6"/>
      <c r="V43" s="6"/>
      <c r="W43" s="6"/>
      <c r="X43" s="5"/>
      <c r="Y43" s="5"/>
      <c r="Z43" s="5"/>
      <c r="AA43" s="5"/>
      <c r="AB43" s="5"/>
      <c r="AC43" s="5"/>
      <c r="AD43" s="5"/>
      <c r="AE43" s="4"/>
      <c r="AF43" s="4"/>
    </row>
    <row r="44" spans="1:32" x14ac:dyDescent="0.25">
      <c r="A44" s="4"/>
      <c r="B44" s="5"/>
      <c r="C44" s="5"/>
      <c r="D44" s="5"/>
      <c r="E44" s="5"/>
      <c r="F44" s="5"/>
      <c r="G44" s="5"/>
      <c r="H44" s="5"/>
      <c r="I44" s="76"/>
      <c r="J44" s="5"/>
      <c r="K44" s="5"/>
      <c r="L44" s="5"/>
      <c r="M44" s="5"/>
      <c r="N44" s="4"/>
      <c r="O44" s="4"/>
      <c r="P44" s="4"/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5"/>
      <c r="AE44" s="4"/>
      <c r="AF44" s="4"/>
    </row>
    <row r="45" spans="1:32" x14ac:dyDescent="0.25">
      <c r="A45" s="4"/>
      <c r="B45" s="5"/>
      <c r="C45" s="5"/>
      <c r="D45" s="5"/>
      <c r="E45" s="5"/>
      <c r="F45" s="5"/>
      <c r="G45" s="5"/>
      <c r="H45" s="5"/>
      <c r="I45" s="76"/>
      <c r="J45" s="5"/>
      <c r="K45" s="5"/>
      <c r="L45" s="5"/>
      <c r="M45" s="5"/>
      <c r="N45" s="4"/>
      <c r="O45" s="4"/>
      <c r="P45" s="4"/>
      <c r="Q45" s="6"/>
      <c r="R45" s="6"/>
      <c r="S45" s="6"/>
      <c r="T45" s="6"/>
      <c r="U45" s="6"/>
      <c r="V45" s="6"/>
      <c r="W45" s="6"/>
      <c r="X45" s="5"/>
      <c r="Y45" s="5"/>
      <c r="Z45" s="5"/>
      <c r="AA45" s="5"/>
      <c r="AB45" s="5"/>
      <c r="AC45" s="5"/>
      <c r="AD45" s="5"/>
      <c r="AE45" s="4"/>
      <c r="AF45" s="4"/>
    </row>
    <row r="46" spans="1:32" x14ac:dyDescent="0.25">
      <c r="A46" s="4"/>
      <c r="B46" s="5"/>
      <c r="C46" s="5"/>
      <c r="D46" s="5"/>
      <c r="E46" s="5"/>
      <c r="F46" s="5"/>
      <c r="G46" s="5"/>
      <c r="H46" s="5"/>
      <c r="I46" s="76"/>
      <c r="J46" s="5"/>
      <c r="K46" s="5"/>
      <c r="L46" s="5"/>
      <c r="M46" s="5"/>
      <c r="N46" s="4"/>
      <c r="O46" s="4"/>
      <c r="P46" s="4"/>
      <c r="Q46" s="6"/>
      <c r="R46" s="6"/>
      <c r="S46" s="6"/>
      <c r="T46" s="6"/>
      <c r="U46" s="6"/>
      <c r="V46" s="6"/>
      <c r="W46" s="6"/>
      <c r="X46" s="5"/>
      <c r="Y46" s="5"/>
      <c r="Z46" s="5"/>
      <c r="AA46" s="5"/>
      <c r="AB46" s="5"/>
      <c r="AC46" s="5"/>
      <c r="AD46" s="5"/>
      <c r="AE46" s="4"/>
      <c r="AF46" s="4"/>
    </row>
    <row r="47" spans="1:32" x14ac:dyDescent="0.25">
      <c r="A47" s="4"/>
      <c r="B47" s="5"/>
      <c r="C47" s="5"/>
      <c r="D47" s="5"/>
      <c r="E47" s="5"/>
      <c r="F47" s="5"/>
      <c r="G47" s="5"/>
      <c r="H47" s="5"/>
      <c r="I47" s="76"/>
      <c r="J47" s="5"/>
      <c r="K47" s="5"/>
      <c r="L47" s="5"/>
      <c r="M47" s="5"/>
      <c r="N47" s="4"/>
      <c r="O47" s="4"/>
      <c r="P47" s="4"/>
      <c r="Q47" s="6"/>
      <c r="R47" s="6"/>
      <c r="S47" s="6"/>
      <c r="T47" s="6"/>
      <c r="U47" s="6"/>
      <c r="V47" s="6"/>
      <c r="W47" s="6"/>
      <c r="X47" s="5"/>
      <c r="Y47" s="5"/>
      <c r="Z47" s="5"/>
      <c r="AA47" s="5"/>
      <c r="AB47" s="5"/>
      <c r="AC47" s="5"/>
      <c r="AD47" s="5"/>
      <c r="AE47" s="4"/>
      <c r="AF47" s="4"/>
    </row>
    <row r="48" spans="1:32" x14ac:dyDescent="0.25">
      <c r="A48" s="4"/>
      <c r="B48" s="5"/>
      <c r="C48" s="5"/>
      <c r="D48" s="5"/>
      <c r="E48" s="5"/>
      <c r="F48" s="5"/>
      <c r="G48" s="5"/>
      <c r="H48" s="5"/>
      <c r="I48" s="76"/>
      <c r="J48" s="5"/>
      <c r="K48" s="5"/>
      <c r="L48" s="5"/>
      <c r="M48" s="5"/>
      <c r="N48" s="4"/>
      <c r="O48" s="4"/>
      <c r="P48" s="4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5"/>
      <c r="AE48" s="4"/>
      <c r="AF48" s="4"/>
    </row>
    <row r="49" spans="1:32" x14ac:dyDescent="0.25">
      <c r="A49" s="4"/>
      <c r="B49" s="5"/>
      <c r="C49" s="5"/>
      <c r="D49" s="5"/>
      <c r="E49" s="5"/>
      <c r="F49" s="5"/>
      <c r="G49" s="5"/>
      <c r="H49" s="5"/>
      <c r="I49" s="76"/>
      <c r="J49" s="5"/>
      <c r="K49" s="5"/>
      <c r="L49" s="5"/>
      <c r="M49" s="5"/>
      <c r="N49" s="4"/>
      <c r="O49" s="4"/>
      <c r="P49" s="4"/>
      <c r="Q49" s="6"/>
      <c r="R49" s="6"/>
      <c r="S49" s="6"/>
      <c r="T49" s="6"/>
      <c r="U49" s="6"/>
      <c r="V49" s="6"/>
      <c r="W49" s="6"/>
      <c r="X49" s="5"/>
      <c r="Y49" s="5"/>
      <c r="Z49" s="5"/>
      <c r="AA49" s="5"/>
      <c r="AB49" s="5"/>
      <c r="AC49" s="5"/>
      <c r="AD49" s="5"/>
      <c r="AE49" s="4"/>
      <c r="AF49" s="4"/>
    </row>
    <row r="50" spans="1:32" x14ac:dyDescent="0.25">
      <c r="A50" s="4"/>
      <c r="B50" s="5"/>
      <c r="C50" s="5"/>
      <c r="D50" s="5"/>
      <c r="E50" s="5"/>
      <c r="F50" s="5"/>
      <c r="G50" s="5"/>
      <c r="H50" s="5"/>
      <c r="I50" s="76"/>
      <c r="J50" s="5"/>
      <c r="K50" s="5"/>
      <c r="L50" s="5"/>
      <c r="M50" s="5"/>
      <c r="N50" s="4"/>
      <c r="O50" s="4"/>
      <c r="P50" s="4"/>
      <c r="Q50" s="6"/>
      <c r="R50" s="6"/>
      <c r="S50" s="6"/>
      <c r="T50" s="6"/>
      <c r="U50" s="6"/>
      <c r="V50" s="6"/>
      <c r="W50" s="6"/>
      <c r="X50" s="5"/>
      <c r="Y50" s="5"/>
      <c r="Z50" s="5"/>
      <c r="AA50" s="5"/>
      <c r="AB50" s="5"/>
      <c r="AC50" s="5"/>
      <c r="AD50" s="5"/>
      <c r="AE50" s="4"/>
      <c r="AF50" s="4"/>
    </row>
    <row r="51" spans="1:32" x14ac:dyDescent="0.25">
      <c r="A51" s="4"/>
      <c r="B51" s="5"/>
      <c r="C51" s="5"/>
      <c r="D51" s="5"/>
      <c r="E51" s="5"/>
      <c r="F51" s="5"/>
      <c r="G51" s="5"/>
      <c r="H51" s="5"/>
      <c r="I51" s="76"/>
      <c r="J51" s="5"/>
      <c r="K51" s="5"/>
      <c r="L51" s="5"/>
      <c r="M51" s="5"/>
      <c r="N51" s="4"/>
      <c r="O51" s="4"/>
      <c r="P51" s="4"/>
      <c r="Q51" s="6"/>
      <c r="R51" s="6"/>
      <c r="S51" s="6"/>
      <c r="T51" s="6"/>
      <c r="U51" s="6"/>
      <c r="V51" s="6"/>
      <c r="W51" s="6"/>
      <c r="X51" s="5"/>
      <c r="Y51" s="5"/>
      <c r="Z51" s="5"/>
      <c r="AA51" s="5"/>
      <c r="AB51" s="5"/>
      <c r="AC51" s="5"/>
      <c r="AD51" s="5"/>
      <c r="AE51" s="4"/>
      <c r="AF51" s="4"/>
    </row>
    <row r="52" spans="1:32" x14ac:dyDescent="0.25">
      <c r="A52" s="4"/>
      <c r="B52" s="5"/>
      <c r="C52" s="5"/>
      <c r="D52" s="5"/>
      <c r="E52" s="5"/>
      <c r="F52" s="5"/>
      <c r="G52" s="5"/>
      <c r="H52" s="5"/>
      <c r="I52" s="76"/>
      <c r="J52" s="5"/>
      <c r="K52" s="5"/>
      <c r="L52" s="5"/>
      <c r="M52" s="5"/>
      <c r="N52" s="4"/>
      <c r="O52" s="4"/>
      <c r="P52" s="4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5"/>
      <c r="AE52" s="4"/>
      <c r="AF52" s="4"/>
    </row>
    <row r="53" spans="1:32" x14ac:dyDescent="0.25">
      <c r="A53" s="4"/>
      <c r="B53" s="5"/>
      <c r="C53" s="5"/>
      <c r="D53" s="5"/>
      <c r="E53" s="5"/>
      <c r="F53" s="5"/>
      <c r="G53" s="5"/>
      <c r="H53" s="5"/>
      <c r="I53" s="76"/>
      <c r="J53" s="5"/>
      <c r="K53" s="5"/>
      <c r="L53" s="5"/>
      <c r="M53" s="5"/>
      <c r="N53" s="4"/>
      <c r="O53" s="4"/>
      <c r="P53" s="4"/>
      <c r="Q53" s="6"/>
      <c r="R53" s="6"/>
      <c r="S53" s="6"/>
      <c r="T53" s="6"/>
      <c r="U53" s="6"/>
      <c r="V53" s="6"/>
      <c r="W53" s="6"/>
      <c r="X53" s="5"/>
      <c r="Y53" s="5"/>
      <c r="Z53" s="5"/>
      <c r="AA53" s="5"/>
      <c r="AB53" s="5"/>
      <c r="AC53" s="5"/>
      <c r="AD53" s="5"/>
      <c r="AE53" s="4"/>
      <c r="AF53" s="4"/>
    </row>
    <row r="54" spans="1:32" x14ac:dyDescent="0.25">
      <c r="A54" s="4"/>
      <c r="B54" s="5"/>
      <c r="C54" s="5"/>
      <c r="D54" s="5"/>
      <c r="E54" s="5"/>
      <c r="F54" s="5"/>
      <c r="G54" s="5"/>
      <c r="H54" s="5"/>
      <c r="I54" s="76"/>
      <c r="J54" s="5"/>
      <c r="K54" s="5"/>
      <c r="L54" s="5"/>
      <c r="M54" s="5"/>
      <c r="N54" s="4"/>
      <c r="O54" s="4"/>
      <c r="P54" s="4"/>
      <c r="Q54" s="6"/>
      <c r="R54" s="6"/>
      <c r="S54" s="6"/>
      <c r="T54" s="6"/>
      <c r="U54" s="6"/>
      <c r="V54" s="6"/>
      <c r="W54" s="6"/>
      <c r="X54" s="5"/>
      <c r="Y54" s="5"/>
      <c r="Z54" s="5"/>
      <c r="AA54" s="5"/>
      <c r="AB54" s="5"/>
      <c r="AC54" s="5"/>
      <c r="AD54" s="5"/>
      <c r="AE54" s="4"/>
      <c r="AF54" s="4"/>
    </row>
    <row r="55" spans="1:32" x14ac:dyDescent="0.25">
      <c r="A55" s="4"/>
      <c r="B55" s="5"/>
      <c r="C55" s="5"/>
      <c r="D55" s="5"/>
      <c r="E55" s="5"/>
      <c r="F55" s="5"/>
      <c r="G55" s="5"/>
      <c r="H55" s="5"/>
      <c r="I55" s="76"/>
      <c r="J55" s="5"/>
      <c r="K55" s="5"/>
      <c r="L55" s="5"/>
      <c r="M55" s="5"/>
      <c r="N55" s="4"/>
      <c r="O55" s="4"/>
      <c r="P55" s="4"/>
      <c r="Q55" s="6"/>
      <c r="R55" s="6"/>
      <c r="S55" s="6"/>
      <c r="T55" s="6"/>
      <c r="U55" s="6"/>
      <c r="V55" s="6"/>
      <c r="W55" s="6"/>
      <c r="X55" s="5"/>
      <c r="Y55" s="5"/>
      <c r="Z55" s="5"/>
      <c r="AA55" s="5"/>
      <c r="AB55" s="5"/>
      <c r="AC55" s="5"/>
      <c r="AD55" s="5"/>
      <c r="AE55" s="4"/>
      <c r="AF55" s="4"/>
    </row>
    <row r="56" spans="1:32" x14ac:dyDescent="0.25">
      <c r="A56" s="4"/>
      <c r="B56" s="5"/>
      <c r="C56" s="5"/>
      <c r="D56" s="5"/>
      <c r="E56" s="5"/>
      <c r="F56" s="5"/>
      <c r="G56" s="5"/>
      <c r="H56" s="5"/>
      <c r="I56" s="76"/>
      <c r="J56" s="5"/>
      <c r="K56" s="5"/>
      <c r="L56" s="5"/>
      <c r="M56" s="5"/>
      <c r="N56" s="4"/>
      <c r="O56" s="4"/>
      <c r="P56" s="4"/>
      <c r="Q56" s="6"/>
      <c r="R56" s="6"/>
      <c r="S56" s="6"/>
      <c r="T56" s="6"/>
      <c r="U56" s="6"/>
      <c r="V56" s="6"/>
      <c r="W56" s="6"/>
      <c r="X56" s="5"/>
      <c r="Y56" s="5"/>
      <c r="Z56" s="5"/>
      <c r="AA56" s="5"/>
      <c r="AB56" s="5"/>
      <c r="AC56" s="5"/>
      <c r="AD56" s="5"/>
      <c r="AE56" s="4"/>
      <c r="AF56" s="4"/>
    </row>
    <row r="57" spans="1:32" x14ac:dyDescent="0.25">
      <c r="A57" s="4"/>
      <c r="B57" s="5"/>
      <c r="C57" s="5"/>
      <c r="D57" s="5"/>
      <c r="E57" s="5"/>
      <c r="F57" s="5"/>
      <c r="G57" s="5"/>
      <c r="H57" s="5"/>
      <c r="I57" s="76"/>
      <c r="J57" s="5"/>
      <c r="K57" s="5"/>
      <c r="L57" s="5"/>
      <c r="M57" s="5"/>
      <c r="N57" s="4"/>
      <c r="O57" s="4"/>
      <c r="P57" s="4"/>
      <c r="Q57" s="6"/>
      <c r="R57" s="6"/>
      <c r="S57" s="6"/>
      <c r="T57" s="6"/>
      <c r="U57" s="6"/>
      <c r="V57" s="6"/>
      <c r="W57" s="6"/>
      <c r="X57" s="5"/>
      <c r="Y57" s="5"/>
      <c r="Z57" s="5"/>
      <c r="AA57" s="5"/>
      <c r="AB57" s="5"/>
      <c r="AC57" s="5"/>
      <c r="AD57" s="5"/>
      <c r="AE57" s="4"/>
      <c r="AF57" s="4"/>
    </row>
    <row r="58" spans="1:32" x14ac:dyDescent="0.25">
      <c r="A58" s="4"/>
      <c r="B58" s="5"/>
      <c r="C58" s="5"/>
      <c r="D58" s="5"/>
      <c r="E58" s="5"/>
      <c r="F58" s="5"/>
      <c r="G58" s="5"/>
      <c r="H58" s="5"/>
      <c r="I58" s="76"/>
      <c r="J58" s="5"/>
      <c r="K58" s="5"/>
      <c r="L58" s="5"/>
      <c r="M58" s="5"/>
      <c r="N58" s="4"/>
      <c r="O58" s="4"/>
      <c r="P58" s="4"/>
      <c r="Q58" s="6"/>
      <c r="R58" s="6"/>
      <c r="S58" s="6"/>
      <c r="T58" s="6"/>
      <c r="U58" s="6"/>
      <c r="V58" s="6"/>
      <c r="W58" s="6"/>
      <c r="X58" s="5"/>
      <c r="Y58" s="5"/>
      <c r="Z58" s="5"/>
      <c r="AA58" s="5"/>
      <c r="AB58" s="5"/>
      <c r="AC58" s="5"/>
      <c r="AD58" s="5"/>
      <c r="AE58" s="4"/>
      <c r="AF58" s="4"/>
    </row>
    <row r="59" spans="1:32" x14ac:dyDescent="0.25">
      <c r="A59" s="4"/>
      <c r="B59" s="5"/>
      <c r="C59" s="5"/>
      <c r="D59" s="5"/>
      <c r="E59" s="5"/>
      <c r="F59" s="5"/>
      <c r="G59" s="5"/>
      <c r="H59" s="5"/>
      <c r="I59" s="76"/>
      <c r="J59" s="5"/>
      <c r="K59" s="5"/>
      <c r="L59" s="5"/>
      <c r="M59" s="5"/>
      <c r="N59" s="4"/>
      <c r="O59" s="4"/>
      <c r="P59" s="4"/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5"/>
      <c r="AE59" s="4"/>
      <c r="AF59" s="4"/>
    </row>
    <row r="60" spans="1:32" x14ac:dyDescent="0.25">
      <c r="A60" s="4"/>
      <c r="B60" s="5"/>
      <c r="C60" s="5"/>
      <c r="D60" s="5"/>
      <c r="E60" s="5"/>
      <c r="F60" s="5"/>
      <c r="G60" s="5"/>
      <c r="H60" s="5"/>
      <c r="I60" s="76"/>
      <c r="J60" s="5"/>
      <c r="K60" s="5"/>
      <c r="L60" s="5"/>
      <c r="M60" s="5"/>
      <c r="N60" s="4"/>
      <c r="O60" s="4"/>
      <c r="P60" s="4"/>
      <c r="Q60" s="6"/>
      <c r="R60" s="6"/>
      <c r="S60" s="6"/>
      <c r="T60" s="6"/>
      <c r="U60" s="6"/>
      <c r="V60" s="6"/>
      <c r="W60" s="6"/>
      <c r="X60" s="5"/>
      <c r="Y60" s="5"/>
      <c r="Z60" s="5"/>
      <c r="AA60" s="5"/>
      <c r="AB60" s="5"/>
      <c r="AC60" s="5"/>
      <c r="AD60" s="5"/>
      <c r="AE60" s="4"/>
      <c r="AF60" s="4"/>
    </row>
    <row r="61" spans="1:32" x14ac:dyDescent="0.25">
      <c r="A61" s="4"/>
      <c r="B61" s="5"/>
      <c r="C61" s="5"/>
      <c r="D61" s="5"/>
      <c r="E61" s="5"/>
      <c r="F61" s="5"/>
      <c r="G61" s="5"/>
      <c r="H61" s="5"/>
      <c r="I61" s="76"/>
      <c r="J61" s="5"/>
      <c r="K61" s="5"/>
      <c r="L61" s="5"/>
      <c r="M61" s="5"/>
      <c r="N61" s="4"/>
      <c r="O61" s="4"/>
      <c r="P61" s="4"/>
      <c r="Q61" s="6"/>
      <c r="R61" s="6"/>
      <c r="S61" s="6"/>
      <c r="T61" s="6"/>
      <c r="U61" s="6"/>
      <c r="V61" s="6"/>
      <c r="W61" s="6"/>
      <c r="X61" s="5"/>
      <c r="Y61" s="5"/>
      <c r="Z61" s="5"/>
      <c r="AA61" s="5"/>
      <c r="AB61" s="5"/>
      <c r="AC61" s="5"/>
      <c r="AD61" s="5"/>
      <c r="AE61" s="4"/>
      <c r="AF61" s="4"/>
    </row>
    <row r="62" spans="1:32" x14ac:dyDescent="0.25">
      <c r="A62" s="4"/>
      <c r="B62" s="5"/>
      <c r="C62" s="5"/>
      <c r="D62" s="5"/>
      <c r="E62" s="5"/>
      <c r="F62" s="5"/>
      <c r="G62" s="5"/>
      <c r="H62" s="5"/>
      <c r="I62" s="76"/>
      <c r="J62" s="5"/>
      <c r="K62" s="5"/>
      <c r="L62" s="5"/>
      <c r="M62" s="5"/>
      <c r="N62" s="4"/>
      <c r="O62" s="4"/>
      <c r="P62" s="4"/>
      <c r="Q62" s="6"/>
      <c r="R62" s="6"/>
      <c r="S62" s="6"/>
      <c r="T62" s="6"/>
      <c r="U62" s="6"/>
      <c r="V62" s="6"/>
      <c r="W62" s="6"/>
      <c r="X62" s="5"/>
      <c r="Y62" s="5"/>
      <c r="Z62" s="5"/>
      <c r="AA62" s="5"/>
      <c r="AB62" s="5"/>
      <c r="AC62" s="5"/>
      <c r="AD62" s="5"/>
      <c r="AE62" s="4"/>
      <c r="AF62" s="4"/>
    </row>
    <row r="63" spans="1:32" x14ac:dyDescent="0.25">
      <c r="A63" s="4"/>
      <c r="B63" s="5"/>
      <c r="C63" s="5"/>
      <c r="D63" s="5"/>
      <c r="E63" s="5"/>
      <c r="F63" s="5"/>
      <c r="G63" s="5"/>
      <c r="H63" s="5"/>
      <c r="I63" s="76"/>
      <c r="J63" s="5"/>
      <c r="K63" s="5"/>
      <c r="L63" s="5"/>
      <c r="M63" s="5"/>
      <c r="N63" s="4"/>
      <c r="O63" s="4"/>
      <c r="P63" s="4"/>
      <c r="Q63" s="6"/>
      <c r="R63" s="6"/>
      <c r="S63" s="6"/>
      <c r="T63" s="6"/>
      <c r="U63" s="6"/>
      <c r="V63" s="6"/>
      <c r="W63" s="6"/>
      <c r="X63" s="5"/>
      <c r="Y63" s="5"/>
      <c r="Z63" s="5"/>
      <c r="AA63" s="5"/>
      <c r="AB63" s="5"/>
      <c r="AC63" s="5"/>
      <c r="AD63" s="5"/>
      <c r="AE63" s="4"/>
      <c r="AF63" s="4"/>
    </row>
    <row r="64" spans="1:32" x14ac:dyDescent="0.25">
      <c r="A64" s="4"/>
      <c r="B64" s="5"/>
      <c r="C64" s="5"/>
      <c r="D64" s="5"/>
      <c r="E64" s="5"/>
      <c r="F64" s="5"/>
      <c r="G64" s="5"/>
      <c r="H64" s="5"/>
      <c r="I64" s="76"/>
      <c r="J64" s="5"/>
      <c r="K64" s="5"/>
      <c r="L64" s="5"/>
      <c r="M64" s="5"/>
      <c r="N64" s="4"/>
      <c r="O64" s="4"/>
      <c r="P64" s="4"/>
      <c r="Q64" s="6"/>
      <c r="R64" s="6"/>
      <c r="S64" s="6"/>
      <c r="T64" s="6"/>
      <c r="U64" s="6"/>
      <c r="V64" s="6"/>
      <c r="W64" s="6"/>
      <c r="X64" s="5"/>
      <c r="Y64" s="5"/>
      <c r="Z64" s="5"/>
      <c r="AA64" s="5"/>
      <c r="AB64" s="5"/>
      <c r="AC64" s="5"/>
      <c r="AD64" s="5"/>
      <c r="AE64" s="4"/>
      <c r="AF64" s="4"/>
    </row>
    <row r="65" spans="1:32" x14ac:dyDescent="0.25">
      <c r="A65" s="4"/>
      <c r="B65" s="5"/>
      <c r="C65" s="5"/>
      <c r="D65" s="5"/>
      <c r="E65" s="5"/>
      <c r="F65" s="5"/>
      <c r="G65" s="5"/>
      <c r="H65" s="5"/>
      <c r="I65" s="76"/>
      <c r="J65" s="5"/>
      <c r="K65" s="5"/>
      <c r="L65" s="5"/>
      <c r="M65" s="5"/>
      <c r="N65" s="4"/>
      <c r="O65" s="4"/>
      <c r="P65" s="4"/>
      <c r="Q65" s="6"/>
      <c r="R65" s="6"/>
      <c r="S65" s="6"/>
      <c r="T65" s="6"/>
      <c r="U65" s="6"/>
      <c r="V65" s="6"/>
      <c r="W65" s="6"/>
      <c r="X65" s="5"/>
      <c r="Y65" s="5"/>
      <c r="Z65" s="5"/>
      <c r="AA65" s="5"/>
      <c r="AB65" s="5"/>
      <c r="AC65" s="5"/>
      <c r="AD65" s="5"/>
      <c r="AE65" s="4"/>
      <c r="AF65" s="4"/>
    </row>
    <row r="66" spans="1:32" x14ac:dyDescent="0.25">
      <c r="A66" s="4"/>
      <c r="B66" s="5"/>
      <c r="C66" s="5"/>
      <c r="D66" s="5"/>
      <c r="E66" s="5"/>
      <c r="F66" s="5"/>
      <c r="G66" s="5"/>
      <c r="H66" s="5"/>
      <c r="I66" s="76"/>
      <c r="J66" s="5"/>
      <c r="K66" s="5"/>
      <c r="L66" s="5"/>
      <c r="M66" s="5"/>
      <c r="N66" s="4"/>
      <c r="O66" s="4"/>
      <c r="P66" s="4"/>
      <c r="Q66" s="6"/>
      <c r="R66" s="6"/>
      <c r="S66" s="6"/>
      <c r="T66" s="6"/>
      <c r="U66" s="6"/>
      <c r="V66" s="6"/>
      <c r="W66" s="6"/>
      <c r="X66" s="5"/>
      <c r="Y66" s="5"/>
      <c r="Z66" s="5"/>
      <c r="AA66" s="5"/>
      <c r="AB66" s="5"/>
      <c r="AC66" s="5"/>
      <c r="AD66" s="5"/>
      <c r="AE66" s="4"/>
      <c r="AF66" s="4"/>
    </row>
    <row r="67" spans="1:32" x14ac:dyDescent="0.25">
      <c r="A67" s="4"/>
      <c r="B67" s="5"/>
      <c r="C67" s="5"/>
      <c r="D67" s="5"/>
      <c r="E67" s="5"/>
      <c r="F67" s="5"/>
      <c r="G67" s="5"/>
      <c r="H67" s="5"/>
      <c r="I67" s="76"/>
      <c r="J67" s="5"/>
      <c r="K67" s="5"/>
      <c r="L67" s="5"/>
      <c r="M67" s="5"/>
      <c r="N67" s="4"/>
      <c r="O67" s="4"/>
      <c r="P67" s="4"/>
      <c r="Q67" s="6"/>
      <c r="R67" s="6"/>
      <c r="S67" s="6"/>
      <c r="T67" s="6"/>
      <c r="U67" s="6"/>
      <c r="V67" s="6"/>
      <c r="W67" s="6"/>
      <c r="X67" s="5"/>
      <c r="Y67" s="5"/>
      <c r="Z67" s="5"/>
      <c r="AA67" s="5"/>
      <c r="AB67" s="5"/>
      <c r="AC67" s="5"/>
      <c r="AD67" s="5"/>
      <c r="AE67" s="4"/>
      <c r="AF67" s="4"/>
    </row>
    <row r="68" spans="1:32" x14ac:dyDescent="0.25">
      <c r="A68" s="4"/>
      <c r="B68" s="5"/>
      <c r="C68" s="5"/>
      <c r="D68" s="5"/>
      <c r="E68" s="5"/>
      <c r="F68" s="5"/>
      <c r="G68" s="5"/>
      <c r="H68" s="5"/>
      <c r="I68" s="76"/>
      <c r="J68" s="5"/>
      <c r="K68" s="5"/>
      <c r="L68" s="5"/>
      <c r="M68" s="5"/>
      <c r="N68" s="4"/>
      <c r="O68" s="4"/>
      <c r="P68" s="4"/>
      <c r="Q68" s="6"/>
      <c r="R68" s="6"/>
      <c r="S68" s="6"/>
      <c r="T68" s="6"/>
      <c r="U68" s="6"/>
      <c r="V68" s="6"/>
      <c r="W68" s="6"/>
      <c r="X68" s="5"/>
      <c r="Y68" s="5"/>
      <c r="Z68" s="5"/>
      <c r="AA68" s="5"/>
      <c r="AB68" s="5"/>
      <c r="AC68" s="5"/>
      <c r="AD68" s="5"/>
      <c r="AE68" s="4"/>
      <c r="AF68" s="4"/>
    </row>
    <row r="69" spans="1:32" x14ac:dyDescent="0.25">
      <c r="A69" s="4"/>
      <c r="B69" s="5"/>
      <c r="C69" s="5"/>
      <c r="D69" s="5"/>
      <c r="E69" s="5"/>
      <c r="F69" s="5"/>
      <c r="G69" s="5"/>
      <c r="H69" s="5"/>
      <c r="I69" s="76"/>
      <c r="J69" s="5"/>
      <c r="K69" s="5"/>
      <c r="L69" s="5"/>
      <c r="M69" s="5"/>
      <c r="N69" s="4"/>
      <c r="O69" s="4"/>
      <c r="P69" s="4"/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5"/>
      <c r="AE69" s="4"/>
      <c r="AF69" s="4"/>
    </row>
    <row r="70" spans="1:32" x14ac:dyDescent="0.25">
      <c r="A70" s="4"/>
      <c r="B70" s="5"/>
      <c r="C70" s="5"/>
      <c r="D70" s="5"/>
      <c r="E70" s="5"/>
      <c r="F70" s="5"/>
      <c r="G70" s="5"/>
      <c r="H70" s="5"/>
      <c r="I70" s="76"/>
      <c r="J70" s="5"/>
      <c r="K70" s="5"/>
      <c r="L70" s="5"/>
      <c r="M70" s="5"/>
      <c r="N70" s="4"/>
      <c r="O70" s="4"/>
      <c r="P70" s="4"/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5"/>
      <c r="AE70" s="4"/>
      <c r="AF70" s="4"/>
    </row>
    <row r="71" spans="1:32" x14ac:dyDescent="0.25">
      <c r="A71" s="4"/>
      <c r="B71" s="5"/>
      <c r="C71" s="5"/>
      <c r="D71" s="5"/>
      <c r="E71" s="5"/>
      <c r="F71" s="5"/>
      <c r="G71" s="5"/>
      <c r="H71" s="5"/>
      <c r="I71" s="76"/>
      <c r="J71" s="5"/>
      <c r="K71" s="5"/>
      <c r="L71" s="5"/>
      <c r="M71" s="5"/>
      <c r="N71" s="4"/>
      <c r="O71" s="4"/>
      <c r="P71" s="4"/>
      <c r="Q71" s="6"/>
      <c r="R71" s="6"/>
      <c r="S71" s="6"/>
      <c r="T71" s="6"/>
      <c r="U71" s="6"/>
      <c r="V71" s="6"/>
      <c r="W71" s="6"/>
      <c r="X71" s="5"/>
      <c r="Y71" s="5"/>
      <c r="Z71" s="5"/>
      <c r="AA71" s="5"/>
      <c r="AB71" s="5"/>
      <c r="AC71" s="5"/>
      <c r="AD71" s="5"/>
      <c r="AE71" s="4"/>
      <c r="AF71" s="4"/>
    </row>
    <row r="72" spans="1:32" x14ac:dyDescent="0.25">
      <c r="A72" s="4"/>
      <c r="B72" s="5"/>
      <c r="C72" s="5"/>
      <c r="D72" s="5"/>
      <c r="E72" s="5"/>
      <c r="F72" s="5"/>
      <c r="G72" s="5"/>
      <c r="H72" s="5"/>
      <c r="I72" s="76"/>
      <c r="J72" s="5"/>
      <c r="K72" s="5"/>
      <c r="L72" s="5"/>
      <c r="M72" s="5"/>
      <c r="N72" s="4"/>
      <c r="O72" s="4"/>
      <c r="P72" s="4"/>
      <c r="Q72" s="6"/>
      <c r="R72" s="6"/>
      <c r="S72" s="6"/>
      <c r="T72" s="6"/>
      <c r="U72" s="6"/>
      <c r="V72" s="6"/>
      <c r="W72" s="6"/>
      <c r="X72" s="5"/>
      <c r="Y72" s="5"/>
      <c r="Z72" s="5"/>
      <c r="AA72" s="5"/>
      <c r="AB72" s="5"/>
      <c r="AC72" s="5"/>
      <c r="AD72" s="5"/>
      <c r="AE72" s="4"/>
      <c r="AF72" s="4"/>
    </row>
    <row r="73" spans="1:32" x14ac:dyDescent="0.25">
      <c r="A73" s="4"/>
      <c r="B73" s="5"/>
      <c r="C73" s="5"/>
      <c r="D73" s="5"/>
      <c r="E73" s="5"/>
      <c r="F73" s="5"/>
      <c r="G73" s="5"/>
      <c r="H73" s="5"/>
      <c r="I73" s="76"/>
      <c r="J73" s="5"/>
      <c r="K73" s="5"/>
      <c r="L73" s="5"/>
      <c r="M73" s="5"/>
      <c r="N73" s="4"/>
      <c r="O73" s="4"/>
      <c r="P73" s="4"/>
      <c r="Q73" s="6"/>
      <c r="R73" s="6"/>
      <c r="S73" s="6"/>
      <c r="T73" s="6"/>
      <c r="U73" s="6"/>
      <c r="V73" s="6"/>
      <c r="W73" s="6"/>
      <c r="X73" s="5"/>
      <c r="Y73" s="5"/>
      <c r="Z73" s="5"/>
      <c r="AA73" s="5"/>
      <c r="AB73" s="5"/>
      <c r="AC73" s="5"/>
      <c r="AD73" s="5"/>
      <c r="AE73" s="4"/>
      <c r="AF73" s="4"/>
    </row>
    <row r="74" spans="1:32" x14ac:dyDescent="0.25">
      <c r="A74" s="4"/>
      <c r="B74" s="5"/>
      <c r="C74" s="5"/>
      <c r="D74" s="5"/>
      <c r="E74" s="5"/>
      <c r="F74" s="5"/>
      <c r="G74" s="5"/>
      <c r="H74" s="5"/>
      <c r="I74" s="76"/>
      <c r="J74" s="5"/>
      <c r="K74" s="5"/>
      <c r="L74" s="5"/>
      <c r="M74" s="5"/>
      <c r="N74" s="4"/>
      <c r="O74" s="4"/>
      <c r="P74" s="4"/>
      <c r="Q74" s="6"/>
      <c r="R74" s="6"/>
      <c r="S74" s="6"/>
      <c r="T74" s="6"/>
      <c r="U74" s="6"/>
      <c r="V74" s="6"/>
      <c r="W74" s="6"/>
      <c r="X74" s="5"/>
      <c r="Y74" s="5"/>
      <c r="Z74" s="5"/>
      <c r="AA74" s="5"/>
      <c r="AB74" s="5"/>
      <c r="AC74" s="5"/>
      <c r="AD74" s="5"/>
      <c r="AE74" s="4"/>
      <c r="AF74" s="4"/>
    </row>
    <row r="75" spans="1:32" x14ac:dyDescent="0.25">
      <c r="A75" s="4"/>
      <c r="B75" s="5"/>
      <c r="C75" s="5"/>
      <c r="D75" s="5"/>
      <c r="E75" s="5"/>
      <c r="F75" s="5"/>
      <c r="G75" s="5"/>
      <c r="H75" s="5"/>
      <c r="I75" s="76"/>
      <c r="J75" s="5"/>
      <c r="K75" s="5"/>
      <c r="L75" s="5"/>
      <c r="M75" s="5"/>
      <c r="N75" s="4"/>
      <c r="O75" s="4"/>
      <c r="P75" s="4"/>
      <c r="Q75" s="6"/>
      <c r="R75" s="6"/>
      <c r="S75" s="6"/>
      <c r="T75" s="6"/>
      <c r="U75" s="6"/>
      <c r="V75" s="6"/>
      <c r="W75" s="6"/>
      <c r="X75" s="5"/>
      <c r="Y75" s="5"/>
      <c r="Z75" s="5"/>
      <c r="AA75" s="5"/>
      <c r="AB75" s="5"/>
      <c r="AC75" s="5"/>
      <c r="AD75" s="5"/>
      <c r="AE75" s="4"/>
      <c r="AF75" s="4"/>
    </row>
    <row r="76" spans="1:32" x14ac:dyDescent="0.25">
      <c r="A76" s="4"/>
      <c r="B76" s="5"/>
      <c r="C76" s="5"/>
      <c r="D76" s="5"/>
      <c r="E76" s="5"/>
      <c r="F76" s="5"/>
      <c r="G76" s="5"/>
      <c r="H76" s="5"/>
      <c r="I76" s="76"/>
      <c r="J76" s="5"/>
      <c r="K76" s="5"/>
      <c r="L76" s="5"/>
      <c r="M76" s="5"/>
      <c r="N76" s="4"/>
      <c r="O76" s="4"/>
      <c r="P76" s="4"/>
      <c r="Q76" s="6"/>
      <c r="R76" s="6"/>
      <c r="S76" s="6"/>
      <c r="T76" s="6"/>
      <c r="U76" s="6"/>
      <c r="V76" s="6"/>
      <c r="W76" s="6"/>
      <c r="X76" s="5"/>
      <c r="Y76" s="5"/>
      <c r="Z76" s="5"/>
      <c r="AA76" s="5"/>
      <c r="AB76" s="5"/>
      <c r="AC76" s="5"/>
      <c r="AD76" s="5"/>
      <c r="AE76" s="4"/>
      <c r="AF76" s="4"/>
    </row>
    <row r="77" spans="1:32" x14ac:dyDescent="0.25">
      <c r="A77" s="4"/>
      <c r="B77" s="5"/>
      <c r="C77" s="5"/>
      <c r="D77" s="5"/>
      <c r="E77" s="5"/>
      <c r="F77" s="5"/>
      <c r="G77" s="5"/>
      <c r="H77" s="5"/>
      <c r="I77" s="76"/>
      <c r="J77" s="5"/>
      <c r="K77" s="5"/>
      <c r="L77" s="5"/>
      <c r="M77" s="5"/>
      <c r="N77" s="4"/>
      <c r="O77" s="4"/>
      <c r="P77" s="4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5"/>
      <c r="AE77" s="4"/>
      <c r="AF77" s="4"/>
    </row>
    <row r="78" spans="1:32" x14ac:dyDescent="0.25">
      <c r="A78" s="4"/>
      <c r="B78" s="5"/>
      <c r="C78" s="5"/>
      <c r="D78" s="5"/>
      <c r="E78" s="5"/>
      <c r="F78" s="5"/>
      <c r="G78" s="5"/>
      <c r="H78" s="5"/>
      <c r="I78" s="76"/>
      <c r="J78" s="5"/>
      <c r="K78" s="5"/>
      <c r="L78" s="5"/>
      <c r="M78" s="5"/>
      <c r="N78" s="4"/>
      <c r="O78" s="4"/>
      <c r="P78" s="4"/>
      <c r="Q78" s="6"/>
      <c r="R78" s="6"/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5"/>
      <c r="AE78" s="4"/>
      <c r="AF78" s="4"/>
    </row>
    <row r="79" spans="1:32" x14ac:dyDescent="0.25">
      <c r="A79" s="4"/>
      <c r="B79" s="5"/>
      <c r="C79" s="5"/>
      <c r="D79" s="5"/>
      <c r="E79" s="5"/>
      <c r="F79" s="5"/>
      <c r="G79" s="5"/>
      <c r="H79" s="5"/>
      <c r="I79" s="76"/>
      <c r="J79" s="5"/>
      <c r="K79" s="5"/>
      <c r="L79" s="5"/>
      <c r="M79" s="5"/>
      <c r="N79" s="4"/>
      <c r="O79" s="4"/>
      <c r="P79" s="4"/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5"/>
      <c r="AE79" s="4"/>
      <c r="AF79" s="4"/>
    </row>
    <row r="80" spans="1:32" x14ac:dyDescent="0.25">
      <c r="A80" s="4"/>
      <c r="B80" s="5"/>
      <c r="C80" s="5"/>
      <c r="D80" s="5"/>
      <c r="E80" s="5"/>
      <c r="F80" s="5"/>
      <c r="G80" s="5"/>
      <c r="H80" s="5"/>
      <c r="I80" s="76"/>
      <c r="J80" s="5"/>
      <c r="K80" s="5"/>
      <c r="L80" s="5"/>
      <c r="M80" s="5"/>
      <c r="N80" s="4"/>
      <c r="O80" s="4"/>
      <c r="P80" s="4"/>
      <c r="Q80" s="6"/>
      <c r="R80" s="6"/>
      <c r="S80" s="6"/>
      <c r="T80" s="6"/>
      <c r="U80" s="6"/>
      <c r="V80" s="6"/>
      <c r="W80" s="6"/>
      <c r="X80" s="5"/>
      <c r="Y80" s="5"/>
      <c r="Z80" s="5"/>
      <c r="AA80" s="5"/>
      <c r="AB80" s="5"/>
      <c r="AC80" s="5"/>
      <c r="AD80" s="5"/>
      <c r="AE80" s="4"/>
      <c r="AF80" s="4"/>
    </row>
    <row r="81" spans="1:32" x14ac:dyDescent="0.25">
      <c r="A81" s="4"/>
      <c r="B81" s="5"/>
      <c r="C81" s="5"/>
      <c r="D81" s="5"/>
      <c r="E81" s="5"/>
      <c r="F81" s="5"/>
      <c r="G81" s="5"/>
      <c r="H81" s="5"/>
      <c r="I81" s="76"/>
      <c r="J81" s="5"/>
      <c r="K81" s="5"/>
      <c r="L81" s="5"/>
      <c r="M81" s="5"/>
      <c r="N81" s="4"/>
      <c r="O81" s="4"/>
      <c r="P81" s="4"/>
      <c r="Q81" s="6"/>
      <c r="R81" s="6"/>
      <c r="S81" s="6"/>
      <c r="T81" s="6"/>
      <c r="U81" s="6"/>
      <c r="V81" s="6"/>
      <c r="W81" s="6"/>
      <c r="X81" s="5"/>
      <c r="Y81" s="5"/>
      <c r="Z81" s="5"/>
      <c r="AA81" s="5"/>
      <c r="AB81" s="5"/>
      <c r="AC81" s="5"/>
      <c r="AD81" s="5"/>
      <c r="AE81" s="4"/>
      <c r="AF81" s="4"/>
    </row>
    <row r="82" spans="1:32" x14ac:dyDescent="0.25">
      <c r="A82" s="4"/>
      <c r="B82" s="5"/>
      <c r="C82" s="5"/>
      <c r="D82" s="5"/>
      <c r="E82" s="5"/>
      <c r="F82" s="5"/>
      <c r="G82" s="5"/>
      <c r="H82" s="5"/>
      <c r="I82" s="76"/>
      <c r="J82" s="5"/>
      <c r="K82" s="5"/>
      <c r="L82" s="5"/>
      <c r="M82" s="5"/>
      <c r="N82" s="4"/>
      <c r="O82" s="4"/>
      <c r="P82" s="4"/>
      <c r="Q82" s="6"/>
      <c r="R82" s="6"/>
      <c r="S82" s="6"/>
      <c r="T82" s="6"/>
      <c r="U82" s="6"/>
      <c r="V82" s="6"/>
      <c r="W82" s="6"/>
      <c r="X82" s="5"/>
      <c r="Y82" s="5"/>
      <c r="Z82" s="5"/>
      <c r="AA82" s="5"/>
      <c r="AB82" s="5"/>
      <c r="AC82" s="5"/>
      <c r="AD82" s="5"/>
      <c r="AE82" s="4"/>
      <c r="AF82" s="4"/>
    </row>
    <row r="83" spans="1:32" x14ac:dyDescent="0.25">
      <c r="A83" s="4"/>
      <c r="B83" s="5"/>
      <c r="C83" s="5"/>
      <c r="D83" s="5"/>
      <c r="E83" s="5"/>
      <c r="F83" s="5"/>
      <c r="G83" s="5"/>
      <c r="H83" s="5"/>
      <c r="I83" s="76"/>
      <c r="J83" s="5"/>
      <c r="K83" s="5"/>
      <c r="L83" s="5"/>
      <c r="M83" s="5"/>
      <c r="N83" s="4"/>
      <c r="O83" s="4"/>
      <c r="P83" s="4"/>
      <c r="Q83" s="6"/>
      <c r="R83" s="6"/>
      <c r="S83" s="6"/>
      <c r="T83" s="6"/>
      <c r="U83" s="6"/>
      <c r="V83" s="6"/>
      <c r="W83" s="6"/>
      <c r="X83" s="5"/>
      <c r="Y83" s="5"/>
      <c r="Z83" s="5"/>
      <c r="AA83" s="5"/>
      <c r="AB83" s="5"/>
      <c r="AC83" s="5"/>
      <c r="AD83" s="5"/>
      <c r="AE83" s="4"/>
      <c r="AF83" s="4"/>
    </row>
    <row r="84" spans="1:32" x14ac:dyDescent="0.25">
      <c r="A84" s="4"/>
      <c r="B84" s="5"/>
      <c r="C84" s="5"/>
      <c r="D84" s="5"/>
      <c r="E84" s="5"/>
      <c r="F84" s="5"/>
      <c r="G84" s="5"/>
      <c r="H84" s="5"/>
      <c r="I84" s="76"/>
      <c r="J84" s="5"/>
      <c r="K84" s="5"/>
      <c r="L84" s="5"/>
      <c r="M84" s="5"/>
      <c r="N84" s="4"/>
      <c r="O84" s="4"/>
      <c r="P84" s="4"/>
      <c r="Q84" s="6"/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5"/>
      <c r="AE84" s="4"/>
      <c r="AF84" s="4"/>
    </row>
    <row r="85" spans="1:32" x14ac:dyDescent="0.25">
      <c r="A85" s="4"/>
      <c r="B85" s="5"/>
      <c r="C85" s="5"/>
      <c r="D85" s="5"/>
      <c r="E85" s="5"/>
      <c r="F85" s="5"/>
      <c r="G85" s="5"/>
      <c r="H85" s="5"/>
      <c r="I85" s="76"/>
      <c r="J85" s="5"/>
      <c r="K85" s="5"/>
      <c r="L85" s="5"/>
      <c r="M85" s="5"/>
      <c r="N85" s="4"/>
      <c r="O85" s="4"/>
      <c r="P85" s="4"/>
      <c r="Q85" s="6"/>
      <c r="R85" s="6"/>
      <c r="S85" s="6"/>
      <c r="T85" s="6"/>
      <c r="U85" s="6"/>
      <c r="V85" s="6"/>
      <c r="W85" s="6"/>
      <c r="X85" s="5"/>
      <c r="Y85" s="5"/>
      <c r="Z85" s="5"/>
      <c r="AA85" s="5"/>
      <c r="AB85" s="5"/>
      <c r="AC85" s="5"/>
      <c r="AD85" s="5"/>
      <c r="AE85" s="4"/>
      <c r="AF85" s="4"/>
    </row>
    <row r="86" spans="1:32" x14ac:dyDescent="0.25">
      <c r="A86" s="4"/>
      <c r="B86" s="5"/>
      <c r="C86" s="5"/>
      <c r="D86" s="5"/>
      <c r="E86" s="5"/>
      <c r="F86" s="5"/>
      <c r="G86" s="5"/>
      <c r="H86" s="5"/>
      <c r="I86" s="76"/>
      <c r="J86" s="5"/>
      <c r="K86" s="5"/>
      <c r="L86" s="5"/>
      <c r="M86" s="5"/>
      <c r="N86" s="4"/>
      <c r="O86" s="4"/>
      <c r="P86" s="4"/>
      <c r="Q86" s="6"/>
      <c r="R86" s="6"/>
      <c r="S86" s="6"/>
      <c r="T86" s="6"/>
      <c r="U86" s="6"/>
      <c r="V86" s="6"/>
      <c r="W86" s="6"/>
      <c r="X86" s="5"/>
      <c r="Y86" s="5"/>
      <c r="Z86" s="5"/>
      <c r="AA86" s="5"/>
      <c r="AB86" s="5"/>
      <c r="AC86" s="5"/>
      <c r="AD86" s="5"/>
      <c r="AE86" s="4"/>
      <c r="AF86" s="4"/>
    </row>
    <row r="87" spans="1:32" x14ac:dyDescent="0.25">
      <c r="A87" s="4"/>
      <c r="B87" s="5"/>
      <c r="C87" s="5"/>
      <c r="D87" s="5"/>
      <c r="E87" s="5"/>
      <c r="F87" s="5"/>
      <c r="G87" s="5"/>
      <c r="H87" s="5"/>
      <c r="I87" s="76"/>
      <c r="J87" s="5"/>
      <c r="K87" s="5"/>
      <c r="L87" s="5"/>
      <c r="M87" s="5"/>
      <c r="N87" s="4"/>
      <c r="O87" s="4"/>
      <c r="P87" s="4"/>
      <c r="Q87" s="6"/>
      <c r="R87" s="6"/>
      <c r="S87" s="6"/>
      <c r="T87" s="6"/>
      <c r="U87" s="6"/>
      <c r="V87" s="6"/>
      <c r="W87" s="6"/>
      <c r="X87" s="5"/>
      <c r="Y87" s="5"/>
      <c r="Z87" s="5"/>
      <c r="AA87" s="5"/>
      <c r="AB87" s="5"/>
      <c r="AC87" s="5"/>
      <c r="AD87" s="5"/>
      <c r="AE87" s="4"/>
      <c r="AF87" s="4"/>
    </row>
    <row r="88" spans="1:32" x14ac:dyDescent="0.25">
      <c r="A88" s="4"/>
      <c r="B88" s="5"/>
      <c r="C88" s="5"/>
      <c r="D88" s="5"/>
      <c r="E88" s="5"/>
      <c r="F88" s="5"/>
      <c r="G88" s="5"/>
      <c r="H88" s="5"/>
      <c r="I88" s="76"/>
      <c r="J88" s="5"/>
      <c r="K88" s="5"/>
      <c r="L88" s="5"/>
      <c r="M88" s="5"/>
      <c r="N88" s="4"/>
      <c r="O88" s="4"/>
      <c r="P88" s="4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5"/>
      <c r="AE88" s="4"/>
      <c r="AF88" s="4"/>
    </row>
  </sheetData>
  <conditionalFormatting sqref="I1">
    <cfRule type="cellIs" dxfId="18" priority="5" operator="equal">
      <formula>"PARIS"</formula>
    </cfRule>
    <cfRule type="cellIs" dxfId="17" priority="6" operator="equal">
      <formula>"ĐÔNG Á"</formula>
    </cfRule>
  </conditionalFormatting>
  <conditionalFormatting sqref="U2">
    <cfRule type="containsText" dxfId="16" priority="3" operator="containsText" text="Kiểm tra">
      <formula>NOT(ISERROR(SEARCH("Kiểm tra",U2)))</formula>
    </cfRule>
    <cfRule type="cellIs" dxfId="15" priority="4" operator="equal">
      <formula>"OK"</formula>
    </cfRule>
  </conditionalFormatting>
  <conditionalFormatting sqref="M3">
    <cfRule type="containsText" dxfId="14" priority="1" operator="containsText" text="Kiểm tra">
      <formula>NOT(ISERROR(SEARCH("Kiểm tra",M3)))</formula>
    </cfRule>
    <cfRule type="cellIs" dxfId="13" priority="2" operator="equal">
      <formula>"OK"</formula>
    </cfRule>
  </conditionalFormatting>
  <dataValidations count="7">
    <dataValidation type="list" allowBlank="1" showInputMessage="1" showErrorMessage="1" sqref="I1" xr:uid="{A66A4DD3-9D32-483E-A492-73CE7EA41812}">
      <formula1>"ĐÔNG Á, PARIS"</formula1>
    </dataValidation>
    <dataValidation type="list" allowBlank="1" showInputMessage="1" showErrorMessage="1" sqref="G2" xr:uid="{CA6C3D7F-8A42-4F79-AC0E-24BAC1F18BB7}">
      <formula1>droplist_brch</formula1>
    </dataValidation>
    <dataValidation type="list" allowBlank="1" showInputMessage="1" showErrorMessage="1" sqref="W8:W1048576" xr:uid="{E41DB34B-6514-4132-AB53-CA7A007DB070}">
      <formula1>"Khách hàng mới, Khách hàng cũ, Liệu trình, Tái khám, Bảo hành"</formula1>
    </dataValidation>
    <dataValidation type="list" allowBlank="1" showInputMessage="1" showErrorMessage="1" sqref="L8:L1048576" xr:uid="{78580FA3-D731-4B85-ABA1-7A4F4127F8DB}">
      <formula1>INDIRECT("SERVICE_CAT[Service Group]")</formula1>
    </dataValidation>
    <dataValidation type="list" allowBlank="1" showInputMessage="1" showErrorMessage="1" sqref="Z8:Z1048576" xr:uid="{5843378F-9008-4178-B576-FAA46B984EC4}">
      <formula1>INDIRECT("EXTCLASS[Extensive Source Classification]")</formula1>
    </dataValidation>
    <dataValidation type="list" allowBlank="1" showInputMessage="1" sqref="X8:Y1048576" xr:uid="{8F9E32F2-11BB-4774-AC82-E5FB80355A31}">
      <formula1>INDIRECT("SOURCES[Source]")</formula1>
    </dataValidation>
    <dataValidation type="list" allowBlank="1" showInputMessage="1" showErrorMessage="1" sqref="V8:V1048576" xr:uid="{6B38503B-86FF-4716-A31E-4C621E1C2B7D}">
      <formula1>"Nhận tiền, Hoàn tiền, Đặt cọc, Thu thêm, Thực hiện luôn"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0363-F017-4739-96C5-F6993916AACC}">
  <sheetPr codeName="Sheet5"/>
  <dimension ref="A1:AI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25" sqref="F25"/>
    </sheetView>
  </sheetViews>
  <sheetFormatPr defaultRowHeight="15" x14ac:dyDescent="0.25"/>
  <cols>
    <col min="1" max="1" width="5.42578125" style="45" customWidth="1"/>
    <col min="2" max="2" width="13.5703125" style="41" customWidth="1"/>
    <col min="3" max="3" width="13.5703125" style="42" customWidth="1"/>
    <col min="4" max="4" width="16.28515625" style="77" customWidth="1"/>
    <col min="5" max="9" width="12" style="43" customWidth="1"/>
    <col min="10" max="10" width="13.42578125" style="43" customWidth="1"/>
    <col min="11" max="12" width="12" style="43" customWidth="1"/>
    <col min="13" max="13" width="14" style="43" customWidth="1"/>
    <col min="14" max="14" width="12" style="43" customWidth="1"/>
    <col min="15" max="15" width="12.7109375" style="43" customWidth="1"/>
    <col min="16" max="16" width="15" style="43" customWidth="1"/>
    <col min="17" max="17" width="12" style="43" customWidth="1"/>
    <col min="18" max="18" width="13.5703125" style="43" customWidth="1"/>
    <col min="19" max="19" width="12" style="43" customWidth="1"/>
    <col min="20" max="30" width="15.140625" style="62" customWidth="1"/>
    <col min="31" max="31" width="15.28515625" style="43" customWidth="1"/>
    <col min="32" max="32" width="10.5703125" style="44" customWidth="1"/>
    <col min="33" max="33" width="31.140625" style="44" customWidth="1"/>
    <col min="34" max="35" width="19.28515625" style="44" customWidth="1"/>
    <col min="36" max="16384" width="9.140625" style="44"/>
  </cols>
  <sheetData>
    <row r="1" spans="1:35" ht="27" x14ac:dyDescent="0.25">
      <c r="A1" s="40" t="s">
        <v>2232</v>
      </c>
      <c r="F1" s="74">
        <f>IFERROR(MONTH('Doanh Thu Ban SP - DV'!$I$8), "")</f>
        <v>1</v>
      </c>
      <c r="G1" s="73" t="s">
        <v>2270</v>
      </c>
      <c r="H1" s="44"/>
    </row>
    <row r="2" spans="1:35" ht="21.75" customHeight="1" x14ac:dyDescent="0.25">
      <c r="E2" s="46"/>
      <c r="F2" s="47"/>
      <c r="G2" s="47"/>
      <c r="H2" s="47"/>
      <c r="I2" s="47"/>
      <c r="J2" s="47"/>
      <c r="K2" s="47"/>
      <c r="L2" s="48" t="s">
        <v>2266</v>
      </c>
      <c r="M2" s="47"/>
      <c r="N2" s="47"/>
      <c r="O2" s="47"/>
      <c r="P2" s="47"/>
      <c r="Q2" s="47"/>
      <c r="R2" s="47"/>
      <c r="S2" s="49"/>
      <c r="T2" s="66"/>
      <c r="U2" s="67"/>
      <c r="V2" s="67"/>
      <c r="W2" s="67"/>
      <c r="X2" s="72" t="s">
        <v>2269</v>
      </c>
      <c r="Y2" s="67"/>
      <c r="Z2" s="67"/>
      <c r="AA2" s="67"/>
      <c r="AB2" s="67"/>
      <c r="AC2" s="67"/>
      <c r="AD2" s="68"/>
      <c r="AE2" s="69"/>
      <c r="AF2" s="70"/>
      <c r="AG2" s="70"/>
      <c r="AH2" s="70"/>
      <c r="AI2" s="71"/>
    </row>
    <row r="3" spans="1:35" s="55" customFormat="1" ht="31.5" customHeight="1" x14ac:dyDescent="0.25">
      <c r="A3" s="50" t="s">
        <v>84</v>
      </c>
      <c r="B3" s="51" t="s">
        <v>2233</v>
      </c>
      <c r="C3" s="51" t="s">
        <v>2234</v>
      </c>
      <c r="D3" s="52" t="s">
        <v>2251</v>
      </c>
      <c r="E3" s="53" t="s">
        <v>2245</v>
      </c>
      <c r="F3" s="53" t="s">
        <v>2235</v>
      </c>
      <c r="G3" s="53" t="s">
        <v>2236</v>
      </c>
      <c r="H3" s="53" t="s">
        <v>2237</v>
      </c>
      <c r="I3" s="53" t="s">
        <v>2238</v>
      </c>
      <c r="J3" s="53" t="s">
        <v>2239</v>
      </c>
      <c r="K3" s="53" t="s">
        <v>2240</v>
      </c>
      <c r="L3" s="53" t="s">
        <v>2241</v>
      </c>
      <c r="M3" s="53" t="s">
        <v>2246</v>
      </c>
      <c r="N3" s="53" t="s">
        <v>2242</v>
      </c>
      <c r="O3" s="53" t="s">
        <v>2243</v>
      </c>
      <c r="P3" s="54" t="s">
        <v>2247</v>
      </c>
      <c r="Q3" s="53" t="s">
        <v>2248</v>
      </c>
      <c r="R3" s="53" t="s">
        <v>2244</v>
      </c>
      <c r="S3" s="53" t="s">
        <v>2183</v>
      </c>
      <c r="T3" s="61" t="s">
        <v>2267</v>
      </c>
      <c r="U3" s="61" t="s">
        <v>2213</v>
      </c>
      <c r="V3" s="61" t="s">
        <v>2209</v>
      </c>
      <c r="W3" s="61" t="s">
        <v>2222</v>
      </c>
      <c r="X3" s="61" t="s">
        <v>2207</v>
      </c>
      <c r="Y3" s="61" t="s">
        <v>2208</v>
      </c>
      <c r="Z3" s="61" t="s">
        <v>2258</v>
      </c>
      <c r="AA3" s="61" t="s">
        <v>2259</v>
      </c>
      <c r="AB3" s="61" t="s">
        <v>2260</v>
      </c>
      <c r="AC3" s="61" t="s">
        <v>2271</v>
      </c>
      <c r="AD3" s="61" t="s">
        <v>2261</v>
      </c>
      <c r="AE3" s="64" t="s">
        <v>2264</v>
      </c>
      <c r="AF3" s="65" t="s">
        <v>2265</v>
      </c>
      <c r="AG3" s="63" t="s">
        <v>2268</v>
      </c>
      <c r="AH3" s="65" t="s">
        <v>2262</v>
      </c>
      <c r="AI3" s="65" t="s">
        <v>2263</v>
      </c>
    </row>
    <row r="4" spans="1:35" s="55" customFormat="1" ht="17.25" customHeight="1" x14ac:dyDescent="0.25">
      <c r="A4" s="50"/>
      <c r="B4" s="51"/>
      <c r="C4" s="51"/>
      <c r="D4" s="52"/>
      <c r="E4" s="53">
        <f ca="1">SUM(E5:E35)</f>
        <v>0</v>
      </c>
      <c r="F4" s="53">
        <f t="shared" ref="F4:AD4" ca="1" si="0">SUM(F5:F35)</f>
        <v>0</v>
      </c>
      <c r="G4" s="53">
        <f t="shared" ca="1" si="0"/>
        <v>0</v>
      </c>
      <c r="H4" s="53">
        <f t="shared" ca="1" si="0"/>
        <v>0</v>
      </c>
      <c r="I4" s="53">
        <f t="shared" ca="1" si="0"/>
        <v>0</v>
      </c>
      <c r="J4" s="53">
        <f t="shared" ca="1" si="0"/>
        <v>0</v>
      </c>
      <c r="K4" s="53">
        <f t="shared" ca="1" si="0"/>
        <v>0</v>
      </c>
      <c r="L4" s="53">
        <f t="shared" ca="1" si="0"/>
        <v>0</v>
      </c>
      <c r="M4" s="53">
        <f t="shared" ca="1" si="0"/>
        <v>0</v>
      </c>
      <c r="N4" s="53">
        <f t="shared" ca="1" si="0"/>
        <v>0</v>
      </c>
      <c r="O4" s="53">
        <f t="shared" ca="1" si="0"/>
        <v>0</v>
      </c>
      <c r="P4" s="54">
        <f t="shared" ca="1" si="0"/>
        <v>0</v>
      </c>
      <c r="Q4" s="53">
        <f t="shared" ca="1" si="0"/>
        <v>0</v>
      </c>
      <c r="R4" s="53">
        <f t="shared" ca="1" si="0"/>
        <v>0</v>
      </c>
      <c r="S4" s="53">
        <f t="shared" ca="1" si="0"/>
        <v>0</v>
      </c>
      <c r="T4" s="61">
        <f t="shared" ca="1" si="0"/>
        <v>0</v>
      </c>
      <c r="U4" s="61">
        <f t="shared" ca="1" si="0"/>
        <v>0</v>
      </c>
      <c r="V4" s="61">
        <f t="shared" ca="1" si="0"/>
        <v>0</v>
      </c>
      <c r="W4" s="61">
        <f t="shared" ca="1" si="0"/>
        <v>0</v>
      </c>
      <c r="X4" s="61">
        <f t="shared" ca="1" si="0"/>
        <v>0</v>
      </c>
      <c r="Y4" s="61">
        <f t="shared" ca="1" si="0"/>
        <v>0</v>
      </c>
      <c r="Z4" s="61">
        <f t="shared" ca="1" si="0"/>
        <v>0</v>
      </c>
      <c r="AA4" s="61">
        <f t="shared" ca="1" si="0"/>
        <v>0</v>
      </c>
      <c r="AB4" s="61">
        <f t="shared" ca="1" si="0"/>
        <v>0</v>
      </c>
      <c r="AC4" s="61">
        <f t="shared" si="0"/>
        <v>0</v>
      </c>
      <c r="AD4" s="61">
        <f t="shared" ca="1" si="0"/>
        <v>0</v>
      </c>
      <c r="AE4" s="64"/>
      <c r="AF4" s="65"/>
      <c r="AG4" s="63"/>
      <c r="AH4" s="65"/>
      <c r="AI4" s="65"/>
    </row>
    <row r="5" spans="1:35" x14ac:dyDescent="0.25">
      <c r="A5" s="56">
        <v>1</v>
      </c>
      <c r="B5" s="57">
        <f t="shared" ref="B5:B35" ca="1" si="1">DATE(RIGHT($G$1, 4), $F$1, cell_left)</f>
        <v>44562</v>
      </c>
      <c r="C5" s="58" t="str">
        <f ca="1">CHOOSE(WEEKDAY(cell_left), "Chủ Nhật", "Thứ Hai", "Thứ Ba", "Thứ Tư", "Thứ Năm", "Thứ Sáu", "Thứ Bảy")</f>
        <v>Thứ Bảy</v>
      </c>
      <c r="D5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5" s="59">
        <f ca="1">IFERROR($D5 - SUM($E5:$Q5) - cell_right, "")</f>
        <v>0</v>
      </c>
      <c r="S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5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5" s="59"/>
      <c r="AD5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5" s="59"/>
      <c r="AF5" s="60"/>
      <c r="AG5" s="60"/>
      <c r="AH5" s="60"/>
      <c r="AI5" s="60"/>
    </row>
    <row r="6" spans="1:35" x14ac:dyDescent="0.25">
      <c r="A6" s="56">
        <v>2</v>
      </c>
      <c r="B6" s="57">
        <f t="shared" ca="1" si="1"/>
        <v>44563</v>
      </c>
      <c r="C6" s="58" t="str">
        <f t="shared" ref="C6:C35" ca="1" si="2">CHOOSE(WEEKDAY(cell_left), "Chủ Nhật", "Thứ Hai", "Thứ Ba", "Thứ Tư", "Thứ Năm", "Thứ Sáu", "Thứ Bảy")</f>
        <v>Chủ Nhật</v>
      </c>
      <c r="D6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6" s="59">
        <f t="shared" ref="R6:R35" ca="1" si="3">IFERROR($D6 - SUM($E6:$Q6) - cell_right, "")</f>
        <v>0</v>
      </c>
      <c r="S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6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6" s="59"/>
      <c r="AD6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6" s="59"/>
      <c r="AF6" s="60"/>
      <c r="AG6" s="60"/>
      <c r="AH6" s="60"/>
      <c r="AI6" s="60"/>
    </row>
    <row r="7" spans="1:35" x14ac:dyDescent="0.25">
      <c r="A7" s="56">
        <v>3</v>
      </c>
      <c r="B7" s="57">
        <f t="shared" ca="1" si="1"/>
        <v>44564</v>
      </c>
      <c r="C7" s="58" t="str">
        <f t="shared" ca="1" si="2"/>
        <v>Thứ Hai</v>
      </c>
      <c r="D7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7" s="59">
        <f t="shared" ca="1" si="3"/>
        <v>0</v>
      </c>
      <c r="S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7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7" s="59"/>
      <c r="AD7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7" s="59"/>
      <c r="AF7" s="60"/>
      <c r="AG7" s="60"/>
      <c r="AH7" s="60"/>
      <c r="AI7" s="60"/>
    </row>
    <row r="8" spans="1:35" x14ac:dyDescent="0.25">
      <c r="A8" s="56">
        <v>4</v>
      </c>
      <c r="B8" s="57">
        <f t="shared" ca="1" si="1"/>
        <v>44565</v>
      </c>
      <c r="C8" s="58" t="str">
        <f t="shared" ca="1" si="2"/>
        <v>Thứ Ba</v>
      </c>
      <c r="D8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8" s="59">
        <f t="shared" ca="1" si="3"/>
        <v>0</v>
      </c>
      <c r="S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8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8" s="59"/>
      <c r="AD8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8" s="59"/>
      <c r="AF8" s="60"/>
      <c r="AG8" s="60"/>
      <c r="AH8" s="60"/>
      <c r="AI8" s="60"/>
    </row>
    <row r="9" spans="1:35" x14ac:dyDescent="0.25">
      <c r="A9" s="56">
        <v>5</v>
      </c>
      <c r="B9" s="57">
        <f t="shared" ca="1" si="1"/>
        <v>44566</v>
      </c>
      <c r="C9" s="58" t="str">
        <f t="shared" ca="1" si="2"/>
        <v>Thứ Tư</v>
      </c>
      <c r="D9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9" s="59">
        <f t="shared" ca="1" si="3"/>
        <v>0</v>
      </c>
      <c r="S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9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9" s="59"/>
      <c r="AD9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9" s="59"/>
      <c r="AF9" s="60"/>
      <c r="AG9" s="60"/>
      <c r="AH9" s="60"/>
      <c r="AI9" s="60"/>
    </row>
    <row r="10" spans="1:35" x14ac:dyDescent="0.25">
      <c r="A10" s="56">
        <v>6</v>
      </c>
      <c r="B10" s="57">
        <f t="shared" ca="1" si="1"/>
        <v>44567</v>
      </c>
      <c r="C10" s="58" t="str">
        <f t="shared" ca="1" si="2"/>
        <v>Thứ Năm</v>
      </c>
      <c r="D10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0" s="59">
        <f t="shared" ca="1" si="3"/>
        <v>0</v>
      </c>
      <c r="S1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0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0" s="59"/>
      <c r="AD10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0" s="59"/>
      <c r="AF10" s="60"/>
      <c r="AG10" s="60"/>
      <c r="AH10" s="60"/>
      <c r="AI10" s="60"/>
    </row>
    <row r="11" spans="1:35" x14ac:dyDescent="0.25">
      <c r="A11" s="56">
        <v>7</v>
      </c>
      <c r="B11" s="57">
        <f t="shared" ca="1" si="1"/>
        <v>44568</v>
      </c>
      <c r="C11" s="58" t="str">
        <f t="shared" ca="1" si="2"/>
        <v>Thứ Sáu</v>
      </c>
      <c r="D11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1" s="59">
        <f t="shared" ca="1" si="3"/>
        <v>0</v>
      </c>
      <c r="S1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1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1" s="59"/>
      <c r="AD11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1" s="59"/>
      <c r="AF11" s="60"/>
      <c r="AG11" s="60"/>
      <c r="AH11" s="60"/>
      <c r="AI11" s="60"/>
    </row>
    <row r="12" spans="1:35" x14ac:dyDescent="0.25">
      <c r="A12" s="56">
        <v>8</v>
      </c>
      <c r="B12" s="57">
        <f t="shared" ca="1" si="1"/>
        <v>44569</v>
      </c>
      <c r="C12" s="58" t="str">
        <f t="shared" ca="1" si="2"/>
        <v>Thứ Bảy</v>
      </c>
      <c r="D12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2" s="59">
        <f t="shared" ca="1" si="3"/>
        <v>0</v>
      </c>
      <c r="S1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2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2" s="59"/>
      <c r="AD12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2" s="59"/>
      <c r="AF12" s="60"/>
      <c r="AG12" s="60"/>
      <c r="AH12" s="60"/>
      <c r="AI12" s="60"/>
    </row>
    <row r="13" spans="1:35" x14ac:dyDescent="0.25">
      <c r="A13" s="56">
        <v>9</v>
      </c>
      <c r="B13" s="57">
        <f t="shared" ca="1" si="1"/>
        <v>44570</v>
      </c>
      <c r="C13" s="58" t="str">
        <f t="shared" ca="1" si="2"/>
        <v>Chủ Nhật</v>
      </c>
      <c r="D13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3" s="59">
        <f t="shared" ca="1" si="3"/>
        <v>0</v>
      </c>
      <c r="S1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3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3" s="59"/>
      <c r="AD13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3" s="59"/>
      <c r="AF13" s="60"/>
      <c r="AG13" s="60"/>
      <c r="AH13" s="60"/>
      <c r="AI13" s="60"/>
    </row>
    <row r="14" spans="1:35" x14ac:dyDescent="0.25">
      <c r="A14" s="56">
        <v>10</v>
      </c>
      <c r="B14" s="57">
        <f t="shared" ca="1" si="1"/>
        <v>44571</v>
      </c>
      <c r="C14" s="58" t="str">
        <f t="shared" ca="1" si="2"/>
        <v>Thứ Hai</v>
      </c>
      <c r="D14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4" s="59">
        <f t="shared" ca="1" si="3"/>
        <v>0</v>
      </c>
      <c r="S1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4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4" s="59"/>
      <c r="AD14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4" s="59"/>
      <c r="AF14" s="60"/>
      <c r="AG14" s="60"/>
      <c r="AH14" s="60"/>
      <c r="AI14" s="60"/>
    </row>
    <row r="15" spans="1:35" x14ac:dyDescent="0.25">
      <c r="A15" s="56">
        <v>11</v>
      </c>
      <c r="B15" s="57">
        <f t="shared" ca="1" si="1"/>
        <v>44572</v>
      </c>
      <c r="C15" s="58" t="str">
        <f t="shared" ca="1" si="2"/>
        <v>Thứ Ba</v>
      </c>
      <c r="D15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5" s="59">
        <f t="shared" ca="1" si="3"/>
        <v>0</v>
      </c>
      <c r="S1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5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5" s="59"/>
      <c r="AD15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5" s="59"/>
      <c r="AF15" s="60"/>
      <c r="AG15" s="60"/>
      <c r="AH15" s="60"/>
      <c r="AI15" s="60"/>
    </row>
    <row r="16" spans="1:35" x14ac:dyDescent="0.25">
      <c r="A16" s="56">
        <v>12</v>
      </c>
      <c r="B16" s="57">
        <f t="shared" ca="1" si="1"/>
        <v>44573</v>
      </c>
      <c r="C16" s="58" t="str">
        <f t="shared" ca="1" si="2"/>
        <v>Thứ Tư</v>
      </c>
      <c r="D16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6" s="59">
        <f t="shared" ca="1" si="3"/>
        <v>0</v>
      </c>
      <c r="S1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6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6" s="59"/>
      <c r="AD16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6" s="59"/>
      <c r="AF16" s="60"/>
      <c r="AG16" s="60"/>
      <c r="AH16" s="60"/>
      <c r="AI16" s="60"/>
    </row>
    <row r="17" spans="1:35" x14ac:dyDescent="0.25">
      <c r="A17" s="56">
        <v>13</v>
      </c>
      <c r="B17" s="57">
        <f t="shared" ca="1" si="1"/>
        <v>44574</v>
      </c>
      <c r="C17" s="58" t="str">
        <f t="shared" ca="1" si="2"/>
        <v>Thứ Năm</v>
      </c>
      <c r="D17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7" s="59">
        <f t="shared" ca="1" si="3"/>
        <v>0</v>
      </c>
      <c r="S1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7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7" s="59"/>
      <c r="AD17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7" s="59"/>
      <c r="AF17" s="60"/>
      <c r="AG17" s="60"/>
      <c r="AH17" s="60"/>
      <c r="AI17" s="60"/>
    </row>
    <row r="18" spans="1:35" x14ac:dyDescent="0.25">
      <c r="A18" s="56">
        <v>14</v>
      </c>
      <c r="B18" s="57">
        <f t="shared" ca="1" si="1"/>
        <v>44575</v>
      </c>
      <c r="C18" s="58" t="str">
        <f t="shared" ca="1" si="2"/>
        <v>Thứ Sáu</v>
      </c>
      <c r="D18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8" s="59">
        <f t="shared" ca="1" si="3"/>
        <v>0</v>
      </c>
      <c r="S1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8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8" s="59"/>
      <c r="AD18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8" s="59"/>
      <c r="AF18" s="60"/>
      <c r="AG18" s="60"/>
      <c r="AH18" s="60"/>
      <c r="AI18" s="60"/>
    </row>
    <row r="19" spans="1:35" x14ac:dyDescent="0.25">
      <c r="A19" s="56">
        <v>15</v>
      </c>
      <c r="B19" s="57">
        <f t="shared" ca="1" si="1"/>
        <v>44576</v>
      </c>
      <c r="C19" s="58" t="str">
        <f t="shared" ca="1" si="2"/>
        <v>Thứ Bảy</v>
      </c>
      <c r="D19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19" s="59">
        <f t="shared" ca="1" si="3"/>
        <v>0</v>
      </c>
      <c r="S1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19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9" s="59"/>
      <c r="AD19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9" s="59"/>
      <c r="AF19" s="60"/>
      <c r="AG19" s="60"/>
      <c r="AH19" s="60"/>
      <c r="AI19" s="60"/>
    </row>
    <row r="20" spans="1:35" x14ac:dyDescent="0.25">
      <c r="A20" s="56">
        <v>16</v>
      </c>
      <c r="B20" s="57">
        <f t="shared" ca="1" si="1"/>
        <v>44577</v>
      </c>
      <c r="C20" s="58" t="str">
        <f t="shared" ca="1" si="2"/>
        <v>Chủ Nhật</v>
      </c>
      <c r="D20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0" s="59">
        <f t="shared" ca="1" si="3"/>
        <v>0</v>
      </c>
      <c r="S2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0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0" s="59"/>
      <c r="AD20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0" s="59"/>
      <c r="AF20" s="60"/>
      <c r="AG20" s="60"/>
      <c r="AH20" s="60"/>
      <c r="AI20" s="60"/>
    </row>
    <row r="21" spans="1:35" x14ac:dyDescent="0.25">
      <c r="A21" s="56">
        <v>17</v>
      </c>
      <c r="B21" s="57">
        <f t="shared" ca="1" si="1"/>
        <v>44578</v>
      </c>
      <c r="C21" s="58" t="str">
        <f t="shared" ca="1" si="2"/>
        <v>Thứ Hai</v>
      </c>
      <c r="D21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1" s="59">
        <f t="shared" ca="1" si="3"/>
        <v>0</v>
      </c>
      <c r="S2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1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1" s="59"/>
      <c r="AD21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1" s="59"/>
      <c r="AF21" s="60"/>
      <c r="AG21" s="60"/>
      <c r="AH21" s="60"/>
      <c r="AI21" s="60"/>
    </row>
    <row r="22" spans="1:35" x14ac:dyDescent="0.25">
      <c r="A22" s="56">
        <v>18</v>
      </c>
      <c r="B22" s="57">
        <f t="shared" ca="1" si="1"/>
        <v>44579</v>
      </c>
      <c r="C22" s="58" t="str">
        <f t="shared" ca="1" si="2"/>
        <v>Thứ Ba</v>
      </c>
      <c r="D22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2" s="59">
        <f t="shared" ca="1" si="3"/>
        <v>0</v>
      </c>
      <c r="S2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2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2" s="59"/>
      <c r="AD22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2" s="59"/>
      <c r="AF22" s="60"/>
      <c r="AG22" s="60"/>
      <c r="AH22" s="60"/>
      <c r="AI22" s="60"/>
    </row>
    <row r="23" spans="1:35" x14ac:dyDescent="0.25">
      <c r="A23" s="56">
        <v>19</v>
      </c>
      <c r="B23" s="57">
        <f t="shared" ca="1" si="1"/>
        <v>44580</v>
      </c>
      <c r="C23" s="58" t="str">
        <f t="shared" ca="1" si="2"/>
        <v>Thứ Tư</v>
      </c>
      <c r="D23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3" s="59">
        <f t="shared" ca="1" si="3"/>
        <v>0</v>
      </c>
      <c r="S2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3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3" s="59"/>
      <c r="AD23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3" s="59"/>
      <c r="AF23" s="60"/>
      <c r="AG23" s="60"/>
      <c r="AH23" s="60"/>
      <c r="AI23" s="60"/>
    </row>
    <row r="24" spans="1:35" x14ac:dyDescent="0.25">
      <c r="A24" s="56">
        <v>20</v>
      </c>
      <c r="B24" s="57">
        <f t="shared" ca="1" si="1"/>
        <v>44581</v>
      </c>
      <c r="C24" s="58" t="str">
        <f t="shared" ca="1" si="2"/>
        <v>Thứ Năm</v>
      </c>
      <c r="D24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4" s="59">
        <f t="shared" ca="1" si="3"/>
        <v>0</v>
      </c>
      <c r="S2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4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4" s="59"/>
      <c r="AD24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4" s="59"/>
      <c r="AF24" s="60"/>
      <c r="AG24" s="60"/>
      <c r="AH24" s="60"/>
      <c r="AI24" s="60"/>
    </row>
    <row r="25" spans="1:35" x14ac:dyDescent="0.25">
      <c r="A25" s="56">
        <v>21</v>
      </c>
      <c r="B25" s="57">
        <f t="shared" ca="1" si="1"/>
        <v>44582</v>
      </c>
      <c r="C25" s="58" t="str">
        <f t="shared" ca="1" si="2"/>
        <v>Thứ Sáu</v>
      </c>
      <c r="D25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5" s="59">
        <f t="shared" ca="1" si="3"/>
        <v>0</v>
      </c>
      <c r="S2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5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5" s="59"/>
      <c r="AD25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5" s="59"/>
      <c r="AF25" s="60"/>
      <c r="AG25" s="60"/>
      <c r="AH25" s="60"/>
      <c r="AI25" s="60"/>
    </row>
    <row r="26" spans="1:35" x14ac:dyDescent="0.25">
      <c r="A26" s="56">
        <v>22</v>
      </c>
      <c r="B26" s="57">
        <f t="shared" ca="1" si="1"/>
        <v>44583</v>
      </c>
      <c r="C26" s="58" t="str">
        <f t="shared" ca="1" si="2"/>
        <v>Thứ Bảy</v>
      </c>
      <c r="D26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6" s="59">
        <f t="shared" ca="1" si="3"/>
        <v>0</v>
      </c>
      <c r="S26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6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6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6" s="59"/>
      <c r="AD26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6" s="59"/>
      <c r="AF26" s="60"/>
      <c r="AG26" s="60"/>
      <c r="AH26" s="60"/>
      <c r="AI26" s="60"/>
    </row>
    <row r="27" spans="1:35" x14ac:dyDescent="0.25">
      <c r="A27" s="56">
        <v>23</v>
      </c>
      <c r="B27" s="57">
        <f t="shared" ca="1" si="1"/>
        <v>44584</v>
      </c>
      <c r="C27" s="58" t="str">
        <f t="shared" ca="1" si="2"/>
        <v>Chủ Nhật</v>
      </c>
      <c r="D27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7" s="59">
        <f t="shared" ca="1" si="3"/>
        <v>0</v>
      </c>
      <c r="S27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7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7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7" s="59"/>
      <c r="AD27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7" s="59"/>
      <c r="AF27" s="60"/>
      <c r="AG27" s="60"/>
      <c r="AH27" s="60"/>
      <c r="AI27" s="60"/>
    </row>
    <row r="28" spans="1:35" x14ac:dyDescent="0.25">
      <c r="A28" s="56">
        <v>24</v>
      </c>
      <c r="B28" s="57">
        <f t="shared" ca="1" si="1"/>
        <v>44585</v>
      </c>
      <c r="C28" s="58" t="str">
        <f t="shared" ca="1" si="2"/>
        <v>Thứ Hai</v>
      </c>
      <c r="D28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8" s="59">
        <f t="shared" ca="1" si="3"/>
        <v>0</v>
      </c>
      <c r="S28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8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8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8" s="59"/>
      <c r="AD28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8" s="59"/>
      <c r="AF28" s="60"/>
      <c r="AG28" s="60"/>
      <c r="AH28" s="60"/>
      <c r="AI28" s="60"/>
    </row>
    <row r="29" spans="1:35" x14ac:dyDescent="0.25">
      <c r="A29" s="56">
        <v>25</v>
      </c>
      <c r="B29" s="57">
        <f t="shared" ca="1" si="1"/>
        <v>44586</v>
      </c>
      <c r="C29" s="58" t="str">
        <f t="shared" ca="1" si="2"/>
        <v>Thứ Ba</v>
      </c>
      <c r="D29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29" s="59">
        <f t="shared" ca="1" si="3"/>
        <v>0</v>
      </c>
      <c r="S29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29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9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9" s="59"/>
      <c r="AD29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9" s="59"/>
      <c r="AF29" s="60"/>
      <c r="AG29" s="60"/>
      <c r="AH29" s="60"/>
      <c r="AI29" s="60"/>
    </row>
    <row r="30" spans="1:35" x14ac:dyDescent="0.25">
      <c r="A30" s="56">
        <v>26</v>
      </c>
      <c r="B30" s="57">
        <f t="shared" ca="1" si="1"/>
        <v>44587</v>
      </c>
      <c r="C30" s="58" t="str">
        <f t="shared" ca="1" si="2"/>
        <v>Thứ Tư</v>
      </c>
      <c r="D30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0" s="59">
        <f t="shared" ca="1" si="3"/>
        <v>0</v>
      </c>
      <c r="S30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0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0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0" s="59"/>
      <c r="AD30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0" s="59"/>
      <c r="AF30" s="60"/>
      <c r="AG30" s="60"/>
      <c r="AH30" s="60"/>
      <c r="AI30" s="60"/>
    </row>
    <row r="31" spans="1:35" x14ac:dyDescent="0.25">
      <c r="A31" s="56">
        <v>27</v>
      </c>
      <c r="B31" s="57">
        <f t="shared" ca="1" si="1"/>
        <v>44588</v>
      </c>
      <c r="C31" s="58" t="str">
        <f t="shared" ca="1" si="2"/>
        <v>Thứ Năm</v>
      </c>
      <c r="D31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1" s="59">
        <f t="shared" ca="1" si="3"/>
        <v>0</v>
      </c>
      <c r="S31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1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1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1" s="59"/>
      <c r="AD31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1" s="59"/>
      <c r="AF31" s="60"/>
      <c r="AG31" s="60"/>
      <c r="AH31" s="60"/>
      <c r="AI31" s="60"/>
    </row>
    <row r="32" spans="1:35" x14ac:dyDescent="0.25">
      <c r="A32" s="56">
        <v>28</v>
      </c>
      <c r="B32" s="57">
        <f t="shared" ca="1" si="1"/>
        <v>44589</v>
      </c>
      <c r="C32" s="58" t="str">
        <f t="shared" ca="1" si="2"/>
        <v>Thứ Sáu</v>
      </c>
      <c r="D32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2" s="59">
        <f t="shared" ca="1" si="3"/>
        <v>0</v>
      </c>
      <c r="S32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2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2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2" s="59"/>
      <c r="AD32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2" s="59"/>
      <c r="AF32" s="60"/>
      <c r="AG32" s="60"/>
      <c r="AH32" s="60"/>
      <c r="AI32" s="60"/>
    </row>
    <row r="33" spans="1:35" x14ac:dyDescent="0.25">
      <c r="A33" s="56">
        <v>29</v>
      </c>
      <c r="B33" s="57">
        <f t="shared" ca="1" si="1"/>
        <v>44590</v>
      </c>
      <c r="C33" s="58" t="str">
        <f t="shared" ca="1" si="2"/>
        <v>Thứ Bảy</v>
      </c>
      <c r="D33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3" s="59">
        <f t="shared" ca="1" si="3"/>
        <v>0</v>
      </c>
      <c r="S33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3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3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3" s="59"/>
      <c r="AD33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3" s="59"/>
      <c r="AF33" s="60"/>
      <c r="AG33" s="60"/>
      <c r="AH33" s="60"/>
      <c r="AI33" s="60"/>
    </row>
    <row r="34" spans="1:35" x14ac:dyDescent="0.25">
      <c r="A34" s="56">
        <v>30</v>
      </c>
      <c r="B34" s="57">
        <f t="shared" ca="1" si="1"/>
        <v>44591</v>
      </c>
      <c r="C34" s="58" t="str">
        <f t="shared" ca="1" si="2"/>
        <v>Chủ Nhật</v>
      </c>
      <c r="D34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4" s="59">
        <f t="shared" ca="1" si="3"/>
        <v>0</v>
      </c>
      <c r="S34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4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4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4" s="59"/>
      <c r="AD34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4" s="59"/>
      <c r="AF34" s="60"/>
      <c r="AG34" s="60"/>
      <c r="AH34" s="60"/>
      <c r="AI34" s="60"/>
    </row>
    <row r="35" spans="1:35" x14ac:dyDescent="0.25">
      <c r="A35" s="56">
        <v>31</v>
      </c>
      <c r="B35" s="57">
        <f t="shared" ca="1" si="1"/>
        <v>44592</v>
      </c>
      <c r="C35" s="58" t="str">
        <f t="shared" ca="1" si="2"/>
        <v>Thứ Hai</v>
      </c>
      <c r="D35" s="80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F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G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H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I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J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K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L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M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N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O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P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Q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R35" s="59">
        <f t="shared" ca="1" si="3"/>
        <v>0</v>
      </c>
      <c r="S35" s="59">
        <f ca="1">IFERROR(SUMIFS('Doanh Thu Ban SP - DV'!$U:$U,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tiền") - SUMIFS('Doanh Thu Ban SP - DV'!$U:$U, 'Doanh Thu Ban SP - DV'!$I:$I, cell_col2, 'Doanh Thu Ban SP - DV'!$L:$L, "*"&amp;SUBSTITUTE(cell_row3, "LT ", "")&amp;"*",  'Doanh Thu Ban SP - DV'!$L:$L, IF(RIGHT(cell_row3, 6)="Implant", "&lt;&gt;*Phục hình*", "*"&amp;SUBSTITUTE(cell_row3, "LT ", "")&amp;"*"), 'Doanh Thu Ban SP - DV'!$W:$W, IF(LEFT(cell_row3, 2)="LT", "Liệu trình", "*"), 'Doanh Thu Ban SP - DV'!$V:$V, "Hoàn tiền"), "")</f>
        <v>0</v>
      </c>
      <c r="T35" s="59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5" s="59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5" s="59"/>
      <c r="AD35" s="59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5" s="59"/>
      <c r="AF35" s="60"/>
      <c r="AG35" s="60"/>
      <c r="AH35" s="60"/>
      <c r="AI35" s="60"/>
    </row>
  </sheetData>
  <conditionalFormatting sqref="E5:S35">
    <cfRule type="cellIs" dxfId="12" priority="3" operator="equal">
      <formula>0</formula>
    </cfRule>
  </conditionalFormatting>
  <conditionalFormatting sqref="D5:D35">
    <cfRule type="cellIs" dxfId="11" priority="2" operator="equal">
      <formula>0</formula>
    </cfRule>
  </conditionalFormatting>
  <conditionalFormatting sqref="T5:AD35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6A9A-181D-4EBB-81ED-000468AF4295}">
  <dimension ref="A1:AI35"/>
  <sheetViews>
    <sheetView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K9" sqref="K9"/>
    </sheetView>
  </sheetViews>
  <sheetFormatPr defaultRowHeight="15" x14ac:dyDescent="0.25"/>
  <cols>
    <col min="1" max="1" width="5.42578125" style="45" customWidth="1"/>
    <col min="2" max="2" width="13.5703125" style="41" customWidth="1"/>
    <col min="3" max="3" width="13.5703125" style="42" customWidth="1"/>
    <col min="4" max="4" width="16.28515625" style="77" customWidth="1"/>
    <col min="5" max="9" width="12" style="43" customWidth="1"/>
    <col min="10" max="10" width="13.42578125" style="43" customWidth="1"/>
    <col min="11" max="12" width="12" style="43" customWidth="1"/>
    <col min="13" max="13" width="14" style="43" customWidth="1"/>
    <col min="14" max="14" width="12" style="43" customWidth="1"/>
    <col min="15" max="15" width="12.7109375" style="43" customWidth="1"/>
    <col min="16" max="16" width="15" style="43" customWidth="1"/>
    <col min="17" max="17" width="12" style="43" customWidth="1"/>
    <col min="18" max="18" width="13.5703125" style="43" customWidth="1"/>
    <col min="19" max="19" width="12" style="43" customWidth="1"/>
    <col min="20" max="30" width="15.140625" style="62" customWidth="1"/>
    <col min="31" max="31" width="15.28515625" style="43" customWidth="1"/>
    <col min="32" max="32" width="10.5703125" style="44" customWidth="1"/>
    <col min="33" max="33" width="31.140625" style="44" customWidth="1"/>
    <col min="34" max="35" width="19.28515625" style="44" customWidth="1"/>
    <col min="36" max="16384" width="9.140625" style="44"/>
  </cols>
  <sheetData>
    <row r="1" spans="1:35" ht="27" x14ac:dyDescent="0.25">
      <c r="A1" s="40" t="s">
        <v>2232</v>
      </c>
      <c r="F1" s="74">
        <f>IFERROR(MONTH('Doanh Thu Ban SP - DV'!$I$8), "")</f>
        <v>1</v>
      </c>
      <c r="G1" s="73" t="s">
        <v>2270</v>
      </c>
      <c r="H1" s="44"/>
    </row>
    <row r="2" spans="1:35" ht="21.75" customHeight="1" x14ac:dyDescent="0.25">
      <c r="E2" s="46"/>
      <c r="F2" s="47"/>
      <c r="G2" s="47"/>
      <c r="H2" s="47"/>
      <c r="I2" s="47"/>
      <c r="J2" s="47"/>
      <c r="K2" s="47"/>
      <c r="L2" s="48" t="s">
        <v>2266</v>
      </c>
      <c r="M2" s="47"/>
      <c r="N2" s="47"/>
      <c r="O2" s="47"/>
      <c r="P2" s="47"/>
      <c r="Q2" s="47"/>
      <c r="R2" s="47"/>
      <c r="S2" s="49"/>
      <c r="T2" s="66"/>
      <c r="U2" s="67"/>
      <c r="V2" s="67"/>
      <c r="W2" s="67"/>
      <c r="X2" s="72" t="s">
        <v>2269</v>
      </c>
      <c r="Y2" s="67"/>
      <c r="Z2" s="67"/>
      <c r="AA2" s="67"/>
      <c r="AB2" s="67"/>
      <c r="AC2" s="67"/>
      <c r="AD2" s="68"/>
      <c r="AE2" s="69"/>
      <c r="AF2" s="70"/>
      <c r="AG2" s="70"/>
      <c r="AH2" s="70"/>
      <c r="AI2" s="71"/>
    </row>
    <row r="3" spans="1:35" s="55" customFormat="1" ht="31.5" customHeight="1" x14ac:dyDescent="0.25">
      <c r="A3" s="50" t="s">
        <v>84</v>
      </c>
      <c r="B3" s="51" t="s">
        <v>2233</v>
      </c>
      <c r="C3" s="51" t="s">
        <v>2234</v>
      </c>
      <c r="D3" s="52" t="s">
        <v>2251</v>
      </c>
      <c r="E3" s="53" t="s">
        <v>2245</v>
      </c>
      <c r="F3" s="53" t="s">
        <v>2235</v>
      </c>
      <c r="G3" s="53" t="s">
        <v>2236</v>
      </c>
      <c r="H3" s="53" t="s">
        <v>2237</v>
      </c>
      <c r="I3" s="53" t="s">
        <v>2238</v>
      </c>
      <c r="J3" s="53" t="s">
        <v>2239</v>
      </c>
      <c r="K3" s="53" t="s">
        <v>2240</v>
      </c>
      <c r="L3" s="53" t="s">
        <v>2241</v>
      </c>
      <c r="M3" s="53" t="s">
        <v>2246</v>
      </c>
      <c r="N3" s="53" t="s">
        <v>2242</v>
      </c>
      <c r="O3" s="53" t="s">
        <v>2243</v>
      </c>
      <c r="P3" s="54" t="s">
        <v>2247</v>
      </c>
      <c r="Q3" s="53" t="s">
        <v>2248</v>
      </c>
      <c r="R3" s="53" t="s">
        <v>2244</v>
      </c>
      <c r="S3" s="53" t="s">
        <v>2183</v>
      </c>
      <c r="T3" s="61" t="s">
        <v>2267</v>
      </c>
      <c r="U3" s="61" t="s">
        <v>2213</v>
      </c>
      <c r="V3" s="61" t="s">
        <v>2209</v>
      </c>
      <c r="W3" s="61" t="s">
        <v>2222</v>
      </c>
      <c r="X3" s="61" t="s">
        <v>2207</v>
      </c>
      <c r="Y3" s="61" t="s">
        <v>2208</v>
      </c>
      <c r="Z3" s="61" t="s">
        <v>2258</v>
      </c>
      <c r="AA3" s="61" t="s">
        <v>2259</v>
      </c>
      <c r="AB3" s="61" t="s">
        <v>2260</v>
      </c>
      <c r="AC3" s="61" t="s">
        <v>2271</v>
      </c>
      <c r="AD3" s="61" t="s">
        <v>2261</v>
      </c>
      <c r="AE3" s="64" t="s">
        <v>2264</v>
      </c>
      <c r="AF3" s="65" t="s">
        <v>2265</v>
      </c>
      <c r="AG3" s="63" t="s">
        <v>2268</v>
      </c>
      <c r="AH3" s="65" t="s">
        <v>2262</v>
      </c>
      <c r="AI3" s="65" t="s">
        <v>2263</v>
      </c>
    </row>
    <row r="4" spans="1:35" s="88" customFormat="1" ht="17.25" customHeight="1" x14ac:dyDescent="0.25">
      <c r="A4" s="81"/>
      <c r="B4" s="82"/>
      <c r="C4" s="82"/>
      <c r="D4" s="83"/>
      <c r="E4" s="84">
        <f ca="1">SUM(E5:E35)</f>
        <v>0</v>
      </c>
      <c r="F4" s="84">
        <f t="shared" ref="F4:AD4" ca="1" si="0">SUM(F5:F35)</f>
        <v>0</v>
      </c>
      <c r="G4" s="84">
        <f t="shared" ca="1" si="0"/>
        <v>0</v>
      </c>
      <c r="H4" s="84">
        <f t="shared" ca="1" si="0"/>
        <v>0</v>
      </c>
      <c r="I4" s="84">
        <f t="shared" ca="1" si="0"/>
        <v>0</v>
      </c>
      <c r="J4" s="84">
        <f t="shared" ca="1" si="0"/>
        <v>0</v>
      </c>
      <c r="K4" s="84">
        <f t="shared" ca="1" si="0"/>
        <v>0</v>
      </c>
      <c r="L4" s="84">
        <f t="shared" ca="1" si="0"/>
        <v>0</v>
      </c>
      <c r="M4" s="84">
        <f t="shared" ca="1" si="0"/>
        <v>0</v>
      </c>
      <c r="N4" s="84">
        <f t="shared" ca="1" si="0"/>
        <v>0</v>
      </c>
      <c r="O4" s="84">
        <f t="shared" ca="1" si="0"/>
        <v>0</v>
      </c>
      <c r="P4" s="84">
        <f t="shared" ca="1" si="0"/>
        <v>0</v>
      </c>
      <c r="Q4" s="84">
        <f t="shared" ca="1" si="0"/>
        <v>0</v>
      </c>
      <c r="R4" s="84">
        <f t="shared" ca="1" si="0"/>
        <v>0</v>
      </c>
      <c r="S4" s="84">
        <f t="shared" ca="1" si="0"/>
        <v>0</v>
      </c>
      <c r="T4" s="85">
        <f t="shared" ca="1" si="0"/>
        <v>0</v>
      </c>
      <c r="U4" s="85">
        <f t="shared" ca="1" si="0"/>
        <v>0</v>
      </c>
      <c r="V4" s="85">
        <f t="shared" ca="1" si="0"/>
        <v>0</v>
      </c>
      <c r="W4" s="85">
        <f t="shared" ca="1" si="0"/>
        <v>0</v>
      </c>
      <c r="X4" s="85">
        <f t="shared" ca="1" si="0"/>
        <v>0</v>
      </c>
      <c r="Y4" s="85">
        <f t="shared" ca="1" si="0"/>
        <v>0</v>
      </c>
      <c r="Z4" s="85">
        <f t="shared" ca="1" si="0"/>
        <v>0</v>
      </c>
      <c r="AA4" s="85">
        <f t="shared" ca="1" si="0"/>
        <v>0</v>
      </c>
      <c r="AB4" s="85">
        <f t="shared" ca="1" si="0"/>
        <v>0</v>
      </c>
      <c r="AC4" s="85">
        <f t="shared" si="0"/>
        <v>0</v>
      </c>
      <c r="AD4" s="85">
        <f t="shared" ca="1" si="0"/>
        <v>0</v>
      </c>
      <c r="AE4" s="86"/>
      <c r="AF4" s="87"/>
      <c r="AG4" s="87"/>
      <c r="AH4" s="87"/>
      <c r="AI4" s="87"/>
    </row>
    <row r="5" spans="1:35" ht="15.75" x14ac:dyDescent="0.25">
      <c r="A5" s="56">
        <v>1</v>
      </c>
      <c r="B5" s="57">
        <f t="shared" ref="B5:B35" ca="1" si="1">DATE(RIGHT($G$1, 4), $F$1, cell_left)</f>
        <v>44562</v>
      </c>
      <c r="C5" s="58" t="str">
        <f ca="1">CHOOSE(WEEKDAY(cell_left), "Chủ Nhật", "Thứ Hai", "Thứ Ba", "Thứ Tư", "Thứ Năm", "Thứ Sáu", "Thứ Bảy")</f>
        <v>Thứ Bảy</v>
      </c>
      <c r="D5" s="79">
        <f ca="1">IFERROR(SUMIFS('Doanh Thu Ban SP - DV'!$N:$N, 'Doanh Thu Ban SP - DV'!$I:$I, cell_col2, 'Doanh Thu Ban SP - DV'!$V:$V, "&lt;&gt;Hoàn tiền"), "")</f>
        <v>0</v>
      </c>
      <c r="E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5" s="78">
        <f ca="1">IFERROR($D5 - SUM($E5:$Q5) - cell_right, "")</f>
        <v>0</v>
      </c>
      <c r="S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5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5" s="78"/>
      <c r="AD5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5" s="59"/>
      <c r="AF5" s="60"/>
      <c r="AG5" s="60"/>
      <c r="AH5" s="60"/>
      <c r="AI5" s="60"/>
    </row>
    <row r="6" spans="1:35" ht="15.75" x14ac:dyDescent="0.25">
      <c r="A6" s="56">
        <v>2</v>
      </c>
      <c r="B6" s="57">
        <f t="shared" ca="1" si="1"/>
        <v>44563</v>
      </c>
      <c r="C6" s="58" t="str">
        <f t="shared" ref="C6:C35" ca="1" si="2">CHOOSE(WEEKDAY(cell_left), "Chủ Nhật", "Thứ Hai", "Thứ Ba", "Thứ Tư", "Thứ Năm", "Thứ Sáu", "Thứ Bảy")</f>
        <v>Chủ Nhật</v>
      </c>
      <c r="D6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6" s="78">
        <f t="shared" ref="R6:R35" ca="1" si="3">IFERROR($D6 - SUM($E6:$Q6) - cell_right, "")</f>
        <v>0</v>
      </c>
      <c r="S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6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6" s="78"/>
      <c r="AD6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6" s="59"/>
      <c r="AF6" s="60"/>
      <c r="AG6" s="60"/>
      <c r="AH6" s="60"/>
      <c r="AI6" s="60"/>
    </row>
    <row r="7" spans="1:35" ht="15.75" x14ac:dyDescent="0.25">
      <c r="A7" s="56">
        <v>3</v>
      </c>
      <c r="B7" s="57">
        <f t="shared" ca="1" si="1"/>
        <v>44564</v>
      </c>
      <c r="C7" s="58" t="str">
        <f t="shared" ca="1" si="2"/>
        <v>Thứ Hai</v>
      </c>
      <c r="D7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7" s="78">
        <f t="shared" ca="1" si="3"/>
        <v>0</v>
      </c>
      <c r="S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7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7" s="78"/>
      <c r="AD7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7" s="59"/>
      <c r="AF7" s="60"/>
      <c r="AG7" s="60"/>
      <c r="AH7" s="60"/>
      <c r="AI7" s="60"/>
    </row>
    <row r="8" spans="1:35" ht="15.75" x14ac:dyDescent="0.25">
      <c r="A8" s="56">
        <v>4</v>
      </c>
      <c r="B8" s="57">
        <f t="shared" ca="1" si="1"/>
        <v>44565</v>
      </c>
      <c r="C8" s="58" t="str">
        <f t="shared" ca="1" si="2"/>
        <v>Thứ Ba</v>
      </c>
      <c r="D8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8" s="78">
        <f t="shared" ca="1" si="3"/>
        <v>0</v>
      </c>
      <c r="S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8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8" s="78"/>
      <c r="AD8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8" s="59"/>
      <c r="AF8" s="60"/>
      <c r="AG8" s="60"/>
      <c r="AH8" s="60"/>
      <c r="AI8" s="60"/>
    </row>
    <row r="9" spans="1:35" ht="15.75" x14ac:dyDescent="0.25">
      <c r="A9" s="56">
        <v>5</v>
      </c>
      <c r="B9" s="57">
        <f t="shared" ca="1" si="1"/>
        <v>44566</v>
      </c>
      <c r="C9" s="58" t="str">
        <f t="shared" ca="1" si="2"/>
        <v>Thứ Tư</v>
      </c>
      <c r="D9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9" s="78">
        <f t="shared" ca="1" si="3"/>
        <v>0</v>
      </c>
      <c r="S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9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9" s="78"/>
      <c r="AD9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9" s="59"/>
      <c r="AF9" s="60"/>
      <c r="AG9" s="60"/>
      <c r="AH9" s="60"/>
      <c r="AI9" s="60"/>
    </row>
    <row r="10" spans="1:35" ht="15.75" x14ac:dyDescent="0.25">
      <c r="A10" s="56">
        <v>6</v>
      </c>
      <c r="B10" s="57">
        <f t="shared" ca="1" si="1"/>
        <v>44567</v>
      </c>
      <c r="C10" s="58" t="str">
        <f t="shared" ca="1" si="2"/>
        <v>Thứ Năm</v>
      </c>
      <c r="D10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0" s="78">
        <f t="shared" ca="1" si="3"/>
        <v>0</v>
      </c>
      <c r="S1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0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0" s="78"/>
      <c r="AD10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0" s="59"/>
      <c r="AF10" s="60"/>
      <c r="AG10" s="60"/>
      <c r="AH10" s="60"/>
      <c r="AI10" s="60"/>
    </row>
    <row r="11" spans="1:35" ht="15.75" x14ac:dyDescent="0.25">
      <c r="A11" s="56">
        <v>7</v>
      </c>
      <c r="B11" s="57">
        <f t="shared" ca="1" si="1"/>
        <v>44568</v>
      </c>
      <c r="C11" s="58" t="str">
        <f t="shared" ca="1" si="2"/>
        <v>Thứ Sáu</v>
      </c>
      <c r="D11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1" s="78">
        <f t="shared" ca="1" si="3"/>
        <v>0</v>
      </c>
      <c r="S1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1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1" s="78"/>
      <c r="AD11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1" s="59"/>
      <c r="AF11" s="60"/>
      <c r="AG11" s="60"/>
      <c r="AH11" s="60"/>
      <c r="AI11" s="60"/>
    </row>
    <row r="12" spans="1:35" ht="15.75" x14ac:dyDescent="0.25">
      <c r="A12" s="56">
        <v>8</v>
      </c>
      <c r="B12" s="57">
        <f t="shared" ca="1" si="1"/>
        <v>44569</v>
      </c>
      <c r="C12" s="58" t="str">
        <f t="shared" ca="1" si="2"/>
        <v>Thứ Bảy</v>
      </c>
      <c r="D12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2" s="78">
        <f t="shared" ca="1" si="3"/>
        <v>0</v>
      </c>
      <c r="S1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2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2" s="78"/>
      <c r="AD12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2" s="59"/>
      <c r="AF12" s="60"/>
      <c r="AG12" s="60"/>
      <c r="AH12" s="60"/>
      <c r="AI12" s="60"/>
    </row>
    <row r="13" spans="1:35" ht="15.75" x14ac:dyDescent="0.25">
      <c r="A13" s="56">
        <v>9</v>
      </c>
      <c r="B13" s="57">
        <f t="shared" ca="1" si="1"/>
        <v>44570</v>
      </c>
      <c r="C13" s="58" t="str">
        <f t="shared" ca="1" si="2"/>
        <v>Chủ Nhật</v>
      </c>
      <c r="D13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3" s="78">
        <f t="shared" ca="1" si="3"/>
        <v>0</v>
      </c>
      <c r="S1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3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3" s="78"/>
      <c r="AD13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3" s="59"/>
      <c r="AF13" s="60"/>
      <c r="AG13" s="60"/>
      <c r="AH13" s="60"/>
      <c r="AI13" s="60"/>
    </row>
    <row r="14" spans="1:35" ht="15.75" x14ac:dyDescent="0.25">
      <c r="A14" s="56">
        <v>10</v>
      </c>
      <c r="B14" s="57">
        <f t="shared" ca="1" si="1"/>
        <v>44571</v>
      </c>
      <c r="C14" s="58" t="str">
        <f t="shared" ca="1" si="2"/>
        <v>Thứ Hai</v>
      </c>
      <c r="D14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4" s="78">
        <f t="shared" ca="1" si="3"/>
        <v>0</v>
      </c>
      <c r="S1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4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4" s="78"/>
      <c r="AD14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4" s="59"/>
      <c r="AF14" s="60"/>
      <c r="AG14" s="60"/>
      <c r="AH14" s="60"/>
      <c r="AI14" s="60"/>
    </row>
    <row r="15" spans="1:35" ht="15.75" x14ac:dyDescent="0.25">
      <c r="A15" s="56">
        <v>11</v>
      </c>
      <c r="B15" s="57">
        <f t="shared" ca="1" si="1"/>
        <v>44572</v>
      </c>
      <c r="C15" s="58" t="str">
        <f t="shared" ca="1" si="2"/>
        <v>Thứ Ba</v>
      </c>
      <c r="D15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5" s="78">
        <f t="shared" ca="1" si="3"/>
        <v>0</v>
      </c>
      <c r="S1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5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5" s="78"/>
      <c r="AD15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5" s="59"/>
      <c r="AF15" s="60"/>
      <c r="AG15" s="60"/>
      <c r="AH15" s="60"/>
      <c r="AI15" s="60"/>
    </row>
    <row r="16" spans="1:35" ht="15.75" x14ac:dyDescent="0.25">
      <c r="A16" s="56">
        <v>12</v>
      </c>
      <c r="B16" s="57">
        <f t="shared" ca="1" si="1"/>
        <v>44573</v>
      </c>
      <c r="C16" s="58" t="str">
        <f t="shared" ca="1" si="2"/>
        <v>Thứ Tư</v>
      </c>
      <c r="D16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6" s="78">
        <f t="shared" ca="1" si="3"/>
        <v>0</v>
      </c>
      <c r="S1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6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6" s="78"/>
      <c r="AD16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6" s="59"/>
      <c r="AF16" s="60"/>
      <c r="AG16" s="60"/>
      <c r="AH16" s="60"/>
      <c r="AI16" s="60"/>
    </row>
    <row r="17" spans="1:35" ht="15.75" x14ac:dyDescent="0.25">
      <c r="A17" s="56">
        <v>13</v>
      </c>
      <c r="B17" s="57">
        <f t="shared" ca="1" si="1"/>
        <v>44574</v>
      </c>
      <c r="C17" s="58" t="str">
        <f t="shared" ca="1" si="2"/>
        <v>Thứ Năm</v>
      </c>
      <c r="D17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7" s="78">
        <f t="shared" ca="1" si="3"/>
        <v>0</v>
      </c>
      <c r="S1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7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7" s="78"/>
      <c r="AD17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7" s="59"/>
      <c r="AF17" s="60"/>
      <c r="AG17" s="60"/>
      <c r="AH17" s="60"/>
      <c r="AI17" s="60"/>
    </row>
    <row r="18" spans="1:35" ht="15.75" x14ac:dyDescent="0.25">
      <c r="A18" s="56">
        <v>14</v>
      </c>
      <c r="B18" s="57">
        <f t="shared" ca="1" si="1"/>
        <v>44575</v>
      </c>
      <c r="C18" s="58" t="str">
        <f t="shared" ca="1" si="2"/>
        <v>Thứ Sáu</v>
      </c>
      <c r="D18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8" s="78">
        <f t="shared" ca="1" si="3"/>
        <v>0</v>
      </c>
      <c r="S1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8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8" s="78"/>
      <c r="AD18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8" s="59"/>
      <c r="AF18" s="60"/>
      <c r="AG18" s="60"/>
      <c r="AH18" s="60"/>
      <c r="AI18" s="60"/>
    </row>
    <row r="19" spans="1:35" ht="15.75" x14ac:dyDescent="0.25">
      <c r="A19" s="56">
        <v>15</v>
      </c>
      <c r="B19" s="57">
        <f t="shared" ca="1" si="1"/>
        <v>44576</v>
      </c>
      <c r="C19" s="58" t="str">
        <f t="shared" ca="1" si="2"/>
        <v>Thứ Bảy</v>
      </c>
      <c r="D19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19" s="78">
        <f t="shared" ca="1" si="3"/>
        <v>0</v>
      </c>
      <c r="S1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19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1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19" s="78"/>
      <c r="AD19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19" s="59"/>
      <c r="AF19" s="60"/>
      <c r="AG19" s="60"/>
      <c r="AH19" s="60"/>
      <c r="AI19" s="60"/>
    </row>
    <row r="20" spans="1:35" ht="15.75" x14ac:dyDescent="0.25">
      <c r="A20" s="56">
        <v>16</v>
      </c>
      <c r="B20" s="57">
        <f t="shared" ca="1" si="1"/>
        <v>44577</v>
      </c>
      <c r="C20" s="58" t="str">
        <f t="shared" ca="1" si="2"/>
        <v>Chủ Nhật</v>
      </c>
      <c r="D20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0" s="78">
        <f t="shared" ca="1" si="3"/>
        <v>0</v>
      </c>
      <c r="S2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0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0" s="78"/>
      <c r="AD20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0" s="59"/>
      <c r="AF20" s="60"/>
      <c r="AG20" s="60"/>
      <c r="AH20" s="60"/>
      <c r="AI20" s="60"/>
    </row>
    <row r="21" spans="1:35" ht="15.75" x14ac:dyDescent="0.25">
      <c r="A21" s="56">
        <v>17</v>
      </c>
      <c r="B21" s="57">
        <f t="shared" ca="1" si="1"/>
        <v>44578</v>
      </c>
      <c r="C21" s="58" t="str">
        <f t="shared" ca="1" si="2"/>
        <v>Thứ Hai</v>
      </c>
      <c r="D21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1" s="78">
        <f t="shared" ca="1" si="3"/>
        <v>0</v>
      </c>
      <c r="S2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1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1" s="78"/>
      <c r="AD21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1" s="59"/>
      <c r="AF21" s="60"/>
      <c r="AG21" s="60"/>
      <c r="AH21" s="60"/>
      <c r="AI21" s="60"/>
    </row>
    <row r="22" spans="1:35" ht="15.75" x14ac:dyDescent="0.25">
      <c r="A22" s="56">
        <v>18</v>
      </c>
      <c r="B22" s="57">
        <f t="shared" ca="1" si="1"/>
        <v>44579</v>
      </c>
      <c r="C22" s="58" t="str">
        <f t="shared" ca="1" si="2"/>
        <v>Thứ Ba</v>
      </c>
      <c r="D22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2" s="78">
        <f t="shared" ca="1" si="3"/>
        <v>0</v>
      </c>
      <c r="S2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2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2" s="78"/>
      <c r="AD22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2" s="59"/>
      <c r="AF22" s="60"/>
      <c r="AG22" s="60"/>
      <c r="AH22" s="60"/>
      <c r="AI22" s="60"/>
    </row>
    <row r="23" spans="1:35" ht="15.75" x14ac:dyDescent="0.25">
      <c r="A23" s="56">
        <v>19</v>
      </c>
      <c r="B23" s="57">
        <f t="shared" ca="1" si="1"/>
        <v>44580</v>
      </c>
      <c r="C23" s="58" t="str">
        <f t="shared" ca="1" si="2"/>
        <v>Thứ Tư</v>
      </c>
      <c r="D23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3" s="78">
        <f t="shared" ca="1" si="3"/>
        <v>0</v>
      </c>
      <c r="S2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3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3" s="78"/>
      <c r="AD23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3" s="59"/>
      <c r="AF23" s="60"/>
      <c r="AG23" s="60"/>
      <c r="AH23" s="60"/>
      <c r="AI23" s="60"/>
    </row>
    <row r="24" spans="1:35" ht="15.75" x14ac:dyDescent="0.25">
      <c r="A24" s="56">
        <v>20</v>
      </c>
      <c r="B24" s="57">
        <f t="shared" ca="1" si="1"/>
        <v>44581</v>
      </c>
      <c r="C24" s="58" t="str">
        <f t="shared" ca="1" si="2"/>
        <v>Thứ Năm</v>
      </c>
      <c r="D24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4" s="78">
        <f t="shared" ca="1" si="3"/>
        <v>0</v>
      </c>
      <c r="S2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4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4" s="78"/>
      <c r="AD24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4" s="59"/>
      <c r="AF24" s="60"/>
      <c r="AG24" s="60"/>
      <c r="AH24" s="60"/>
      <c r="AI24" s="60"/>
    </row>
    <row r="25" spans="1:35" ht="15.75" x14ac:dyDescent="0.25">
      <c r="A25" s="56">
        <v>21</v>
      </c>
      <c r="B25" s="57">
        <f t="shared" ca="1" si="1"/>
        <v>44582</v>
      </c>
      <c r="C25" s="58" t="str">
        <f t="shared" ca="1" si="2"/>
        <v>Thứ Sáu</v>
      </c>
      <c r="D25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5" s="78">
        <f t="shared" ca="1" si="3"/>
        <v>0</v>
      </c>
      <c r="S2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5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5" s="78"/>
      <c r="AD25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5" s="59"/>
      <c r="AF25" s="60"/>
      <c r="AG25" s="60"/>
      <c r="AH25" s="60"/>
      <c r="AI25" s="60"/>
    </row>
    <row r="26" spans="1:35" ht="15.75" x14ac:dyDescent="0.25">
      <c r="A26" s="56">
        <v>22</v>
      </c>
      <c r="B26" s="57">
        <f t="shared" ca="1" si="1"/>
        <v>44583</v>
      </c>
      <c r="C26" s="58" t="str">
        <f t="shared" ca="1" si="2"/>
        <v>Thứ Bảy</v>
      </c>
      <c r="D26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6" s="78">
        <f t="shared" ca="1" si="3"/>
        <v>0</v>
      </c>
      <c r="S26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6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6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6" s="78"/>
      <c r="AD26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6" s="59"/>
      <c r="AF26" s="60"/>
      <c r="AG26" s="60"/>
      <c r="AH26" s="60"/>
      <c r="AI26" s="60"/>
    </row>
    <row r="27" spans="1:35" ht="15.75" x14ac:dyDescent="0.25">
      <c r="A27" s="56">
        <v>23</v>
      </c>
      <c r="B27" s="57">
        <f t="shared" ca="1" si="1"/>
        <v>44584</v>
      </c>
      <c r="C27" s="58" t="str">
        <f t="shared" ca="1" si="2"/>
        <v>Chủ Nhật</v>
      </c>
      <c r="D27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7" s="78">
        <f t="shared" ca="1" si="3"/>
        <v>0</v>
      </c>
      <c r="S27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7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7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7" s="78"/>
      <c r="AD27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7" s="59"/>
      <c r="AF27" s="60"/>
      <c r="AG27" s="60"/>
      <c r="AH27" s="60"/>
      <c r="AI27" s="60"/>
    </row>
    <row r="28" spans="1:35" ht="15.75" x14ac:dyDescent="0.25">
      <c r="A28" s="56">
        <v>24</v>
      </c>
      <c r="B28" s="57">
        <f t="shared" ca="1" si="1"/>
        <v>44585</v>
      </c>
      <c r="C28" s="58" t="str">
        <f t="shared" ca="1" si="2"/>
        <v>Thứ Hai</v>
      </c>
      <c r="D28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8" s="78">
        <f t="shared" ca="1" si="3"/>
        <v>0</v>
      </c>
      <c r="S28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8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8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8" s="78"/>
      <c r="AD28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8" s="59"/>
      <c r="AF28" s="60"/>
      <c r="AG28" s="60"/>
      <c r="AH28" s="60"/>
      <c r="AI28" s="60"/>
    </row>
    <row r="29" spans="1:35" ht="15.75" x14ac:dyDescent="0.25">
      <c r="A29" s="56">
        <v>25</v>
      </c>
      <c r="B29" s="57">
        <f t="shared" ca="1" si="1"/>
        <v>44586</v>
      </c>
      <c r="C29" s="58" t="str">
        <f t="shared" ca="1" si="2"/>
        <v>Thứ Ba</v>
      </c>
      <c r="D29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29" s="78">
        <f t="shared" ca="1" si="3"/>
        <v>0</v>
      </c>
      <c r="S29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29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29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29" s="78"/>
      <c r="AD29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29" s="59"/>
      <c r="AF29" s="60"/>
      <c r="AG29" s="60"/>
      <c r="AH29" s="60"/>
      <c r="AI29" s="60"/>
    </row>
    <row r="30" spans="1:35" ht="15.75" x14ac:dyDescent="0.25">
      <c r="A30" s="56">
        <v>26</v>
      </c>
      <c r="B30" s="57">
        <f t="shared" ca="1" si="1"/>
        <v>44587</v>
      </c>
      <c r="C30" s="58" t="str">
        <f t="shared" ca="1" si="2"/>
        <v>Thứ Tư</v>
      </c>
      <c r="D30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0" s="78">
        <f t="shared" ca="1" si="3"/>
        <v>0</v>
      </c>
      <c r="S30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0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0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0" s="78"/>
      <c r="AD30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0" s="59"/>
      <c r="AF30" s="60"/>
      <c r="AG30" s="60"/>
      <c r="AH30" s="60"/>
      <c r="AI30" s="60"/>
    </row>
    <row r="31" spans="1:35" ht="15.75" x14ac:dyDescent="0.25">
      <c r="A31" s="56">
        <v>27</v>
      </c>
      <c r="B31" s="57">
        <f t="shared" ca="1" si="1"/>
        <v>44588</v>
      </c>
      <c r="C31" s="58" t="str">
        <f t="shared" ca="1" si="2"/>
        <v>Thứ Năm</v>
      </c>
      <c r="D31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1" s="78">
        <f t="shared" ca="1" si="3"/>
        <v>0</v>
      </c>
      <c r="S31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1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1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1" s="78"/>
      <c r="AD31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1" s="59"/>
      <c r="AF31" s="60"/>
      <c r="AG31" s="60"/>
      <c r="AH31" s="60"/>
      <c r="AI31" s="60"/>
    </row>
    <row r="32" spans="1:35" ht="15.75" x14ac:dyDescent="0.25">
      <c r="A32" s="56">
        <v>28</v>
      </c>
      <c r="B32" s="57">
        <f t="shared" ca="1" si="1"/>
        <v>44589</v>
      </c>
      <c r="C32" s="58" t="str">
        <f t="shared" ca="1" si="2"/>
        <v>Thứ Sáu</v>
      </c>
      <c r="D32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2" s="78">
        <f t="shared" ca="1" si="3"/>
        <v>0</v>
      </c>
      <c r="S32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2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2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2" s="78"/>
      <c r="AD32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2" s="59"/>
      <c r="AF32" s="60"/>
      <c r="AG32" s="60"/>
      <c r="AH32" s="60"/>
      <c r="AI32" s="60"/>
    </row>
    <row r="33" spans="1:35" ht="15.75" x14ac:dyDescent="0.25">
      <c r="A33" s="56">
        <v>29</v>
      </c>
      <c r="B33" s="57">
        <f t="shared" ca="1" si="1"/>
        <v>44590</v>
      </c>
      <c r="C33" s="58" t="str">
        <f t="shared" ca="1" si="2"/>
        <v>Thứ Bảy</v>
      </c>
      <c r="D33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3" s="78">
        <f t="shared" ca="1" si="3"/>
        <v>0</v>
      </c>
      <c r="S33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3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3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3" s="78"/>
      <c r="AD33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3" s="59"/>
      <c r="AF33" s="60"/>
      <c r="AG33" s="60"/>
      <c r="AH33" s="60"/>
      <c r="AI33" s="60"/>
    </row>
    <row r="34" spans="1:35" ht="15.75" x14ac:dyDescent="0.25">
      <c r="A34" s="56">
        <v>30</v>
      </c>
      <c r="B34" s="57">
        <f t="shared" ca="1" si="1"/>
        <v>44591</v>
      </c>
      <c r="C34" s="58" t="str">
        <f t="shared" ca="1" si="2"/>
        <v>Chủ Nhật</v>
      </c>
      <c r="D34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4" s="78">
        <f t="shared" ca="1" si="3"/>
        <v>0</v>
      </c>
      <c r="S34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4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4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4" s="78"/>
      <c r="AD34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4" s="59"/>
      <c r="AF34" s="60"/>
      <c r="AG34" s="60"/>
      <c r="AH34" s="60"/>
      <c r="AI34" s="60"/>
    </row>
    <row r="35" spans="1:35" ht="15.75" x14ac:dyDescent="0.25">
      <c r="A35" s="56">
        <v>31</v>
      </c>
      <c r="B35" s="57">
        <f t="shared" ca="1" si="1"/>
        <v>44592</v>
      </c>
      <c r="C35" s="58" t="str">
        <f t="shared" ca="1" si="2"/>
        <v>Thứ Hai</v>
      </c>
      <c r="D35" s="79">
        <f ca="1">IFERROR(SUMIFS('Doanh Thu Ban SP - DV'!$U:$U, 'Doanh Thu Ban SP - DV'!$I:$I, cell_col2, 'Doanh Thu Ban SP - DV'!$V:$V, "&lt;&gt;Hoàn tiền") - SUMIFS('Doanh Thu Ban SP - DV'!$U:$U, 'Doanh Thu Ban SP - DV'!$I:$I, cell_col2, 'Doanh Thu Ban SP - DV'!$V:$V, "Hoàn tiền"), "")</f>
        <v>0</v>
      </c>
      <c r="E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F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G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H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I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J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K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L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M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N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O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P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Q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R35" s="78">
        <f t="shared" ca="1" si="3"/>
        <v>0</v>
      </c>
      <c r="S35" s="78">
        <f ca="1">IFERROR(SUMIFS('Doanh Thu Ban SP - DV'!$N:$N, 'Doanh Thu Ban SP - DV'!$I:$I, cell_col2, 'Doanh Thu Ban SP - DV'!$L:$L, "*"&amp;SUBSTITUTE(cell_row3, "LT ", "")&amp;"*", 'Doanh Thu Ban SP - DV'!$L:$L, IF(RIGHT(cell_row3, 6)="Implant", "&lt;&gt;*Phục hình*", "*"&amp;SUBSTITUTE(cell_row3, "LT ", "")&amp;"*"), 'Doanh Thu Ban SP - DV'!$W:$W, IF(LEFT(cell_row3, 2)="LT", "Liệu trình", "&lt;&gt;Liệu trình"), 'Doanh Thu Ban SP - DV'!$V:$V, "&lt;&gt;Hoàn tiền", 'Doanh Thu Ban SP - DV'!$U:$U, "&gt;"&amp;0), "")</f>
        <v>0</v>
      </c>
      <c r="T35" s="78">
        <f ca="1">IFERROR(SUMIFS('Doanh Thu Ban SP - DV'!$U:$U, 'Doanh Thu Ban SP - DV'!$I:$I, cell_col2, 'Doanh Thu Ban SP - DV'!$X:$X, "*MKT_*", 'Doanh Thu Ban SP - DV'!$V:$V, "&lt;&gt;Hoàn tiền") - SUMIFS('Doanh Thu Ban SP - DV'!$U:$U, 'Doanh Thu Ban SP - DV'!$I:$I, cell_col2, 'Doanh Thu Ban SP - DV'!$X:$X, "*MKT_*", 'Doanh Thu Ban SP - DV'!$V:$V, "Hoàn tiền"), "")</f>
        <v>0</v>
      </c>
      <c r="U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V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W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X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Y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Z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A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B35" s="78">
        <f ca="1">IFERROR(SUMIFS('Doanh Thu Ban SP - DV'!$U:$U, 'Doanh Thu Ban SP - DV'!$I:$I, cell_col2, 'Doanh Thu Ban SP - DV'!$X:$X, "*"&amp;cell_row3&amp;"*", 'Doanh Thu Ban SP - DV'!$X:$X, IF(cell_row3="CTV", "&lt;&gt;*Bác sĩ*", "*"&amp;cell_row3&amp;"*"), 'Doanh Thu Ban SP - DV'!$L:$L, "&lt;&gt;SẢN PHẨM", 'Doanh Thu Ban SP - DV'!$V:$V, "&lt;&gt;Hoàn tiền") - SUMIFS('Doanh Thu Ban SP - DV'!$U:$U, 'Doanh Thu Ban SP - DV'!$I:$I, cell_col2, 'Doanh Thu Ban SP - DV'!$X:$X, "*"&amp;cell_row3&amp;"*", 'Doanh Thu Ban SP - DV'!$L:$L, "&lt;&gt;SẢN PHẨM", 'Doanh Thu Ban SP - DV'!$V:$V, "Hoàn tiền"), "")</f>
        <v>0</v>
      </c>
      <c r="AC35" s="78"/>
      <c r="AD35" s="78">
        <f ca="1">IFERROR(SUMIFS('Doanh Thu Ban SP - DV'!$U:$U, 'Doanh Thu Ban SP - DV'!$I:$I, cell_col2, 'Doanh Thu Ban SP - DV'!$L:$L, "SẢN PHẨM", 'Doanh Thu Ban SP - DV'!$V:$V, "&lt;&gt;Hoàn tiền") -SUMIFS('Doanh Thu Ban SP - DV'!$U:$U, 'Doanh Thu Ban SP - DV'!$I:$I, cell_col2, 'Doanh Thu Ban SP - DV'!$L:$L, "SẢN PHẨM", 'Doanh Thu Ban SP - DV'!$V:$V, "Hoàn tiền"), "")</f>
        <v>0</v>
      </c>
      <c r="AE35" s="59"/>
      <c r="AF35" s="60"/>
      <c r="AG35" s="60"/>
      <c r="AH35" s="60"/>
      <c r="AI35" s="60"/>
    </row>
  </sheetData>
  <conditionalFormatting sqref="E5:S35">
    <cfRule type="cellIs" dxfId="9" priority="3" operator="equal">
      <formula>0</formula>
    </cfRule>
  </conditionalFormatting>
  <conditionalFormatting sqref="D5:D35">
    <cfRule type="cellIs" dxfId="8" priority="2" operator="equal">
      <formula>0</formula>
    </cfRule>
  </conditionalFormatting>
  <conditionalFormatting sqref="T5:AD35">
    <cfRule type="cellIs" dxfId="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ED8C-4760-427C-8B10-D40C6029D217}">
  <sheetPr codeName="Sheet3"/>
  <dimension ref="A1:D40"/>
  <sheetViews>
    <sheetView workbookViewId="0">
      <selection activeCell="D10" sqref="D10"/>
    </sheetView>
  </sheetViews>
  <sheetFormatPr defaultRowHeight="15" x14ac:dyDescent="0.25"/>
  <cols>
    <col min="1" max="1" width="9.140625" style="2"/>
    <col min="2" max="2" width="15.42578125" style="1" customWidth="1"/>
    <col min="3" max="3" width="29.7109375" style="1" customWidth="1"/>
    <col min="4" max="4" width="22.5703125" style="3" customWidth="1"/>
    <col min="5" max="16384" width="9.140625" style="1"/>
  </cols>
  <sheetData>
    <row r="1" spans="1:4" ht="32.25" customHeight="1" x14ac:dyDescent="0.25">
      <c r="A1" s="26" t="str">
        <f>"TỔNG HỢP DOANH SỐ BÁN - "&amp;'Doanh Thu Ban SP - DV'!G2</f>
        <v>TỔNG HỢP DOANH SỐ BÁN - THẨM MỸ VIỆN ĐÔNG Á BUÔN MÊ THUỘT</v>
      </c>
    </row>
    <row r="2" spans="1:4" ht="18.75" x14ac:dyDescent="0.25">
      <c r="B2" s="27" t="s">
        <v>83</v>
      </c>
      <c r="C2" s="28">
        <f>SUM(D:D)</f>
        <v>0</v>
      </c>
    </row>
    <row r="4" spans="1:4" s="2" customFormat="1" x14ac:dyDescent="0.25">
      <c r="A4" s="2" t="s">
        <v>84</v>
      </c>
      <c r="B4" s="2" t="s">
        <v>85</v>
      </c>
      <c r="C4" s="2" t="s">
        <v>17</v>
      </c>
      <c r="D4" s="25" t="s">
        <v>86</v>
      </c>
    </row>
    <row r="5" spans="1:4" x14ac:dyDescent="0.25">
      <c r="A5" s="2">
        <v>1</v>
      </c>
      <c r="B5" s="1" t="str">
        <f>IFERROR(INDEX('Doanh Thu Ban SP - DV'!B:B, MATCH(Table2[[#This Row],[STT]], 'Doanh Thu Ban SP - DV'!AF:AF, 0)), "")</f>
        <v/>
      </c>
      <c r="C5" s="1" t="str">
        <f>IFERROR(INDEX('Doanh Thu Ban SP - DV'!C:C, MATCH(Table2[[#This Row],[Mã Nhân viên]], 'Doanh Thu Ban SP - DV'!B:B, 0)), "")</f>
        <v/>
      </c>
      <c r="D5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6" spans="1:4" x14ac:dyDescent="0.25">
      <c r="A6" s="2">
        <v>2</v>
      </c>
      <c r="B6" s="1" t="str">
        <f>IFERROR(INDEX('Doanh Thu Ban SP - DV'!B:B, MATCH(Table2[[#This Row],[STT]], 'Doanh Thu Ban SP - DV'!AF:AF, 0)), "")</f>
        <v/>
      </c>
      <c r="C6" s="1" t="str">
        <f>IFERROR(INDEX('Doanh Thu Ban SP - DV'!C:C, MATCH(Table2[[#This Row],[Mã Nhân viên]], 'Doanh Thu Ban SP - DV'!B:B, 0)), "")</f>
        <v/>
      </c>
      <c r="D6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7" spans="1:4" x14ac:dyDescent="0.25">
      <c r="A7" s="2">
        <v>3</v>
      </c>
      <c r="B7" s="1" t="str">
        <f>IFERROR(INDEX('Doanh Thu Ban SP - DV'!B:B, MATCH(Table2[[#This Row],[STT]], 'Doanh Thu Ban SP - DV'!AF:AF, 0)), "")</f>
        <v/>
      </c>
      <c r="C7" s="1" t="str">
        <f>IFERROR(INDEX('Doanh Thu Ban SP - DV'!C:C, MATCH(Table2[[#This Row],[Mã Nhân viên]], 'Doanh Thu Ban SP - DV'!B:B, 0)), "")</f>
        <v/>
      </c>
      <c r="D7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8" spans="1:4" x14ac:dyDescent="0.25">
      <c r="A8" s="2">
        <v>4</v>
      </c>
      <c r="B8" s="1" t="str">
        <f>IFERROR(INDEX('Doanh Thu Ban SP - DV'!B:B, MATCH(Table2[[#This Row],[STT]], 'Doanh Thu Ban SP - DV'!AF:AF, 0)), "")</f>
        <v/>
      </c>
      <c r="C8" s="1" t="str">
        <f>IFERROR(INDEX('Doanh Thu Ban SP - DV'!C:C, MATCH(Table2[[#This Row],[Mã Nhân viên]], 'Doanh Thu Ban SP - DV'!B:B, 0)), "")</f>
        <v/>
      </c>
      <c r="D8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9" spans="1:4" x14ac:dyDescent="0.25">
      <c r="A9" s="2">
        <v>5</v>
      </c>
      <c r="B9" s="1" t="str">
        <f>IFERROR(INDEX('Doanh Thu Ban SP - DV'!B:B, MATCH(Table2[[#This Row],[STT]], 'Doanh Thu Ban SP - DV'!AF:AF, 0)), "")</f>
        <v/>
      </c>
      <c r="C9" s="1" t="str">
        <f>IFERROR(INDEX('Doanh Thu Ban SP - DV'!C:C, MATCH(Table2[[#This Row],[Mã Nhân viên]], 'Doanh Thu Ban SP - DV'!B:B, 0)), "")</f>
        <v/>
      </c>
      <c r="D9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0" spans="1:4" x14ac:dyDescent="0.25">
      <c r="A10" s="2">
        <v>6</v>
      </c>
      <c r="B10" s="1" t="str">
        <f>IFERROR(INDEX('Doanh Thu Ban SP - DV'!B:B, MATCH(Table2[[#This Row],[STT]], 'Doanh Thu Ban SP - DV'!AF:AF, 0)), "")</f>
        <v/>
      </c>
      <c r="C10" s="1" t="str">
        <f>IFERROR(INDEX('Doanh Thu Ban SP - DV'!C:C, MATCH(Table2[[#This Row],[Mã Nhân viên]], 'Doanh Thu Ban SP - DV'!B:B, 0)), "")</f>
        <v/>
      </c>
      <c r="D10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1" spans="1:4" x14ac:dyDescent="0.25">
      <c r="A11" s="2">
        <v>7</v>
      </c>
      <c r="B11" s="1" t="str">
        <f>IFERROR(INDEX('Doanh Thu Ban SP - DV'!B:B, MATCH(Table2[[#This Row],[STT]], 'Doanh Thu Ban SP - DV'!AF:AF, 0)), "")</f>
        <v/>
      </c>
      <c r="C11" s="1" t="str">
        <f>IFERROR(INDEX('Doanh Thu Ban SP - DV'!C:C, MATCH(Table2[[#This Row],[Mã Nhân viên]], 'Doanh Thu Ban SP - DV'!B:B, 0)), "")</f>
        <v/>
      </c>
      <c r="D11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2" spans="1:4" x14ac:dyDescent="0.25">
      <c r="A12" s="2">
        <v>8</v>
      </c>
      <c r="B12" s="1" t="str">
        <f>IFERROR(INDEX('Doanh Thu Ban SP - DV'!B:B, MATCH(Table2[[#This Row],[STT]], 'Doanh Thu Ban SP - DV'!AF:AF, 0)), "")</f>
        <v/>
      </c>
      <c r="C12" s="1" t="str">
        <f>IFERROR(INDEX('Doanh Thu Ban SP - DV'!C:C, MATCH(Table2[[#This Row],[Mã Nhân viên]], 'Doanh Thu Ban SP - DV'!B:B, 0)), "")</f>
        <v/>
      </c>
      <c r="D12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3" spans="1:4" x14ac:dyDescent="0.25">
      <c r="A13" s="2">
        <v>9</v>
      </c>
      <c r="B13" s="1" t="str">
        <f>IFERROR(INDEX('Doanh Thu Ban SP - DV'!B:B, MATCH(Table2[[#This Row],[STT]], 'Doanh Thu Ban SP - DV'!AF:AF, 0)), "")</f>
        <v/>
      </c>
      <c r="C13" s="1" t="str">
        <f>IFERROR(INDEX('Doanh Thu Ban SP - DV'!C:C, MATCH(Table2[[#This Row],[Mã Nhân viên]], 'Doanh Thu Ban SP - DV'!B:B, 0)), "")</f>
        <v/>
      </c>
      <c r="D13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4" spans="1:4" x14ac:dyDescent="0.25">
      <c r="A14" s="2">
        <v>10</v>
      </c>
      <c r="B14" s="1" t="str">
        <f>IFERROR(INDEX('Doanh Thu Ban SP - DV'!B:B, MATCH(Table2[[#This Row],[STT]], 'Doanh Thu Ban SP - DV'!AF:AF, 0)), "")</f>
        <v/>
      </c>
      <c r="C14" s="1" t="str">
        <f>IFERROR(INDEX('Doanh Thu Ban SP - DV'!C:C, MATCH(Table2[[#This Row],[Mã Nhân viên]], 'Doanh Thu Ban SP - DV'!B:B, 0)), "")</f>
        <v/>
      </c>
      <c r="D14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5" spans="1:4" x14ac:dyDescent="0.25">
      <c r="A15" s="2">
        <v>11</v>
      </c>
      <c r="B15" s="1" t="str">
        <f>IFERROR(INDEX('Doanh Thu Ban SP - DV'!B:B, MATCH(Table2[[#This Row],[STT]], 'Doanh Thu Ban SP - DV'!AF:AF, 0)), "")</f>
        <v/>
      </c>
      <c r="C15" s="1" t="str">
        <f>IFERROR(INDEX('Doanh Thu Ban SP - DV'!C:C, MATCH(Table2[[#This Row],[Mã Nhân viên]], 'Doanh Thu Ban SP - DV'!B:B, 0)), "")</f>
        <v/>
      </c>
      <c r="D15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6" spans="1:4" x14ac:dyDescent="0.25">
      <c r="A16" s="2">
        <v>12</v>
      </c>
      <c r="B16" s="1" t="str">
        <f>IFERROR(INDEX('Doanh Thu Ban SP - DV'!B:B, MATCH(Table2[[#This Row],[STT]], 'Doanh Thu Ban SP - DV'!AF:AF, 0)), "")</f>
        <v/>
      </c>
      <c r="C16" s="1" t="str">
        <f>IFERROR(INDEX('Doanh Thu Ban SP - DV'!C:C, MATCH(Table2[[#This Row],[Mã Nhân viên]], 'Doanh Thu Ban SP - DV'!B:B, 0)), "")</f>
        <v/>
      </c>
      <c r="D16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7" spans="1:4" x14ac:dyDescent="0.25">
      <c r="A17" s="2">
        <v>13</v>
      </c>
      <c r="B17" s="1" t="str">
        <f>IFERROR(INDEX('Doanh Thu Ban SP - DV'!B:B, MATCH(Table2[[#This Row],[STT]], 'Doanh Thu Ban SP - DV'!AF:AF, 0)), "")</f>
        <v/>
      </c>
      <c r="C17" s="1" t="str">
        <f>IFERROR(INDEX('Doanh Thu Ban SP - DV'!C:C, MATCH(Table2[[#This Row],[Mã Nhân viên]], 'Doanh Thu Ban SP - DV'!B:B, 0)), "")</f>
        <v/>
      </c>
      <c r="D17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8" spans="1:4" x14ac:dyDescent="0.25">
      <c r="A18" s="2">
        <v>14</v>
      </c>
      <c r="B18" s="1" t="str">
        <f>IFERROR(INDEX('Doanh Thu Ban SP - DV'!B:B, MATCH(Table2[[#This Row],[STT]], 'Doanh Thu Ban SP - DV'!AF:AF, 0)), "")</f>
        <v/>
      </c>
      <c r="C18" s="1" t="str">
        <f>IFERROR(INDEX('Doanh Thu Ban SP - DV'!C:C, MATCH(Table2[[#This Row],[Mã Nhân viên]], 'Doanh Thu Ban SP - DV'!B:B, 0)), "")</f>
        <v/>
      </c>
      <c r="D18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19" spans="1:4" x14ac:dyDescent="0.25">
      <c r="A19" s="2">
        <v>15</v>
      </c>
      <c r="B19" s="1" t="str">
        <f>IFERROR(INDEX('Doanh Thu Ban SP - DV'!B:B, MATCH(Table2[[#This Row],[STT]], 'Doanh Thu Ban SP - DV'!AF:AF, 0)), "")</f>
        <v/>
      </c>
      <c r="C19" s="1" t="str">
        <f>IFERROR(INDEX('Doanh Thu Ban SP - DV'!C:C, MATCH(Table2[[#This Row],[Mã Nhân viên]], 'Doanh Thu Ban SP - DV'!B:B, 0)), "")</f>
        <v/>
      </c>
      <c r="D19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0" spans="1:4" x14ac:dyDescent="0.25">
      <c r="A20" s="2">
        <v>16</v>
      </c>
      <c r="B20" s="1" t="str">
        <f>IFERROR(INDEX('Doanh Thu Ban SP - DV'!B:B, MATCH(Table2[[#This Row],[STT]], 'Doanh Thu Ban SP - DV'!AF:AF, 0)), "")</f>
        <v/>
      </c>
      <c r="C20" s="1" t="str">
        <f>IFERROR(INDEX('Doanh Thu Ban SP - DV'!C:C, MATCH(Table2[[#This Row],[Mã Nhân viên]], 'Doanh Thu Ban SP - DV'!B:B, 0)), "")</f>
        <v/>
      </c>
      <c r="D20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1" spans="1:4" x14ac:dyDescent="0.25">
      <c r="A21" s="2">
        <v>17</v>
      </c>
      <c r="B21" s="1" t="str">
        <f>IFERROR(INDEX('Doanh Thu Ban SP - DV'!B:B, MATCH(Table2[[#This Row],[STT]], 'Doanh Thu Ban SP - DV'!AF:AF, 0)), "")</f>
        <v/>
      </c>
      <c r="C21" s="1" t="str">
        <f>IFERROR(INDEX('Doanh Thu Ban SP - DV'!C:C, MATCH(Table2[[#This Row],[Mã Nhân viên]], 'Doanh Thu Ban SP - DV'!B:B, 0)), "")</f>
        <v/>
      </c>
      <c r="D21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2" spans="1:4" x14ac:dyDescent="0.25">
      <c r="A22" s="2">
        <v>18</v>
      </c>
      <c r="B22" s="1" t="str">
        <f>IFERROR(INDEX('Doanh Thu Ban SP - DV'!B:B, MATCH(Table2[[#This Row],[STT]], 'Doanh Thu Ban SP - DV'!AF:AF, 0)), "")</f>
        <v/>
      </c>
      <c r="C22" s="1" t="str">
        <f>IFERROR(INDEX('Doanh Thu Ban SP - DV'!C:C, MATCH(Table2[[#This Row],[Mã Nhân viên]], 'Doanh Thu Ban SP - DV'!B:B, 0)), "")</f>
        <v/>
      </c>
      <c r="D22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3" spans="1:4" x14ac:dyDescent="0.25">
      <c r="A23" s="2">
        <v>19</v>
      </c>
      <c r="B23" s="1" t="str">
        <f>IFERROR(INDEX('Doanh Thu Ban SP - DV'!B:B, MATCH(Table2[[#This Row],[STT]], 'Doanh Thu Ban SP - DV'!AF:AF, 0)), "")</f>
        <v/>
      </c>
      <c r="C23" s="1" t="str">
        <f>IFERROR(INDEX('Doanh Thu Ban SP - DV'!C:C, MATCH(Table2[[#This Row],[Mã Nhân viên]], 'Doanh Thu Ban SP - DV'!B:B, 0)), "")</f>
        <v/>
      </c>
      <c r="D23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4" spans="1:4" x14ac:dyDescent="0.25">
      <c r="A24" s="2">
        <v>20</v>
      </c>
      <c r="B24" s="1" t="str">
        <f>IFERROR(INDEX('Doanh Thu Ban SP - DV'!B:B, MATCH(Table2[[#This Row],[STT]], 'Doanh Thu Ban SP - DV'!AF:AF, 0)), "")</f>
        <v/>
      </c>
      <c r="C24" s="1" t="str">
        <f>IFERROR(INDEX('Doanh Thu Ban SP - DV'!C:C, MATCH(Table2[[#This Row],[Mã Nhân viên]], 'Doanh Thu Ban SP - DV'!B:B, 0)), "")</f>
        <v/>
      </c>
      <c r="D24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5" spans="1:4" x14ac:dyDescent="0.25">
      <c r="A25" s="2">
        <v>21</v>
      </c>
      <c r="B25" s="1" t="str">
        <f>IFERROR(INDEX('Doanh Thu Ban SP - DV'!B:B, MATCH(Table2[[#This Row],[STT]], 'Doanh Thu Ban SP - DV'!AF:AF, 0)), "")</f>
        <v/>
      </c>
      <c r="C25" s="1" t="str">
        <f>IFERROR(INDEX('Doanh Thu Ban SP - DV'!C:C, MATCH(Table2[[#This Row],[Mã Nhân viên]], 'Doanh Thu Ban SP - DV'!B:B, 0)), "")</f>
        <v/>
      </c>
      <c r="D25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6" spans="1:4" x14ac:dyDescent="0.25">
      <c r="A26" s="2">
        <v>22</v>
      </c>
      <c r="B26" s="1" t="str">
        <f>IFERROR(INDEX('Doanh Thu Ban SP - DV'!B:B, MATCH(Table2[[#This Row],[STT]], 'Doanh Thu Ban SP - DV'!AF:AF, 0)), "")</f>
        <v/>
      </c>
      <c r="C26" s="1" t="str">
        <f>IFERROR(INDEX('Doanh Thu Ban SP - DV'!C:C, MATCH(Table2[[#This Row],[Mã Nhân viên]], 'Doanh Thu Ban SP - DV'!B:B, 0)), "")</f>
        <v/>
      </c>
      <c r="D26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7" spans="1:4" x14ac:dyDescent="0.25">
      <c r="A27" s="2">
        <v>23</v>
      </c>
      <c r="B27" s="1" t="str">
        <f>IFERROR(INDEX('Doanh Thu Ban SP - DV'!B:B, MATCH(Table2[[#This Row],[STT]], 'Doanh Thu Ban SP - DV'!AF:AF, 0)), "")</f>
        <v/>
      </c>
      <c r="C27" s="1" t="str">
        <f>IFERROR(INDEX('Doanh Thu Ban SP - DV'!C:C, MATCH(Table2[[#This Row],[Mã Nhân viên]], 'Doanh Thu Ban SP - DV'!B:B, 0)), "")</f>
        <v/>
      </c>
      <c r="D27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8" spans="1:4" x14ac:dyDescent="0.25">
      <c r="A28" s="2">
        <v>24</v>
      </c>
      <c r="B28" s="1" t="str">
        <f>IFERROR(INDEX('Doanh Thu Ban SP - DV'!B:B, MATCH(Table2[[#This Row],[STT]], 'Doanh Thu Ban SP - DV'!AF:AF, 0)), "")</f>
        <v/>
      </c>
      <c r="C28" s="1" t="str">
        <f>IFERROR(INDEX('Doanh Thu Ban SP - DV'!C:C, MATCH(Table2[[#This Row],[Mã Nhân viên]], 'Doanh Thu Ban SP - DV'!B:B, 0)), "")</f>
        <v/>
      </c>
      <c r="D28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29" spans="1:4" x14ac:dyDescent="0.25">
      <c r="A29" s="2">
        <v>25</v>
      </c>
      <c r="B29" s="1" t="str">
        <f>IFERROR(INDEX('Doanh Thu Ban SP - DV'!B:B, MATCH(Table2[[#This Row],[STT]], 'Doanh Thu Ban SP - DV'!AF:AF, 0)), "")</f>
        <v/>
      </c>
      <c r="C29" s="1" t="str">
        <f>IFERROR(INDEX('Doanh Thu Ban SP - DV'!C:C, MATCH(Table2[[#This Row],[Mã Nhân viên]], 'Doanh Thu Ban SP - DV'!B:B, 0)), "")</f>
        <v/>
      </c>
      <c r="D29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0" spans="1:4" x14ac:dyDescent="0.25">
      <c r="A30" s="2">
        <v>26</v>
      </c>
      <c r="B30" s="1" t="str">
        <f>IFERROR(INDEX('Doanh Thu Ban SP - DV'!B:B, MATCH(Table2[[#This Row],[STT]], 'Doanh Thu Ban SP - DV'!AF:AF, 0)), "")</f>
        <v/>
      </c>
      <c r="C30" s="1" t="str">
        <f>IFERROR(INDEX('Doanh Thu Ban SP - DV'!C:C, MATCH(Table2[[#This Row],[Mã Nhân viên]], 'Doanh Thu Ban SP - DV'!B:B, 0)), "")</f>
        <v/>
      </c>
      <c r="D30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1" spans="1:4" x14ac:dyDescent="0.25">
      <c r="A31" s="2">
        <v>27</v>
      </c>
      <c r="B31" s="1" t="str">
        <f>IFERROR(INDEX('Doanh Thu Ban SP - DV'!B:B, MATCH(Table2[[#This Row],[STT]], 'Doanh Thu Ban SP - DV'!AF:AF, 0)), "")</f>
        <v/>
      </c>
      <c r="C31" s="1" t="str">
        <f>IFERROR(INDEX('Doanh Thu Ban SP - DV'!C:C, MATCH(Table2[[#This Row],[Mã Nhân viên]], 'Doanh Thu Ban SP - DV'!B:B, 0)), "")</f>
        <v/>
      </c>
      <c r="D31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2" spans="1:4" x14ac:dyDescent="0.25">
      <c r="A32" s="2">
        <v>28</v>
      </c>
      <c r="B32" s="1" t="str">
        <f>IFERROR(INDEX('Doanh Thu Ban SP - DV'!B:B, MATCH(Table2[[#This Row],[STT]], 'Doanh Thu Ban SP - DV'!AF:AF, 0)), "")</f>
        <v/>
      </c>
      <c r="C32" s="1" t="str">
        <f>IFERROR(INDEX('Doanh Thu Ban SP - DV'!C:C, MATCH(Table2[[#This Row],[Mã Nhân viên]], 'Doanh Thu Ban SP - DV'!B:B, 0)), "")</f>
        <v/>
      </c>
      <c r="D32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3" spans="1:4" x14ac:dyDescent="0.25">
      <c r="A33" s="2">
        <v>29</v>
      </c>
      <c r="B33" s="1" t="str">
        <f>IFERROR(INDEX('Doanh Thu Ban SP - DV'!B:B, MATCH(Table2[[#This Row],[STT]], 'Doanh Thu Ban SP - DV'!AF:AF, 0)), "")</f>
        <v/>
      </c>
      <c r="C33" s="1" t="str">
        <f>IFERROR(INDEX('Doanh Thu Ban SP - DV'!C:C, MATCH(Table2[[#This Row],[Mã Nhân viên]], 'Doanh Thu Ban SP - DV'!B:B, 0)), "")</f>
        <v/>
      </c>
      <c r="D33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4" spans="1:4" x14ac:dyDescent="0.25">
      <c r="A34" s="2">
        <v>30</v>
      </c>
      <c r="B34" s="1" t="str">
        <f>IFERROR(INDEX('Doanh Thu Ban SP - DV'!B:B, MATCH(Table2[[#This Row],[STT]], 'Doanh Thu Ban SP - DV'!AF:AF, 0)), "")</f>
        <v/>
      </c>
      <c r="C34" s="1" t="str">
        <f>IFERROR(INDEX('Doanh Thu Ban SP - DV'!C:C, MATCH(Table2[[#This Row],[Mã Nhân viên]], 'Doanh Thu Ban SP - DV'!B:B, 0)), "")</f>
        <v/>
      </c>
      <c r="D34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5" spans="1:4" x14ac:dyDescent="0.25">
      <c r="A35" s="2">
        <v>31</v>
      </c>
      <c r="B35" s="1" t="str">
        <f>IFERROR(INDEX('Doanh Thu Ban SP - DV'!B:B, MATCH(Table2[[#This Row],[STT]], 'Doanh Thu Ban SP - DV'!AF:AF, 0)), "")</f>
        <v/>
      </c>
      <c r="C35" s="1" t="str">
        <f>IFERROR(INDEX('Doanh Thu Ban SP - DV'!C:C, MATCH(Table2[[#This Row],[Mã Nhân viên]], 'Doanh Thu Ban SP - DV'!B:B, 0)), "")</f>
        <v/>
      </c>
      <c r="D35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6" spans="1:4" x14ac:dyDescent="0.25">
      <c r="A36" s="2">
        <v>32</v>
      </c>
      <c r="B36" s="1" t="str">
        <f>IFERROR(INDEX('Doanh Thu Ban SP - DV'!B:B, MATCH(Table2[[#This Row],[STT]], 'Doanh Thu Ban SP - DV'!AF:AF, 0)), "")</f>
        <v/>
      </c>
      <c r="C36" s="1" t="str">
        <f>IFERROR(INDEX('Doanh Thu Ban SP - DV'!C:C, MATCH(Table2[[#This Row],[Mã Nhân viên]], 'Doanh Thu Ban SP - DV'!B:B, 0)), "")</f>
        <v/>
      </c>
      <c r="D36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7" spans="1:4" x14ac:dyDescent="0.25">
      <c r="A37" s="2">
        <v>33</v>
      </c>
      <c r="B37" s="1" t="str">
        <f>IFERROR(INDEX('Doanh Thu Ban SP - DV'!B:B, MATCH(Table2[[#This Row],[STT]], 'Doanh Thu Ban SP - DV'!AF:AF, 0)), "")</f>
        <v/>
      </c>
      <c r="C37" s="1" t="str">
        <f>IFERROR(INDEX('Doanh Thu Ban SP - DV'!C:C, MATCH(Table2[[#This Row],[Mã Nhân viên]], 'Doanh Thu Ban SP - DV'!B:B, 0)), "")</f>
        <v/>
      </c>
      <c r="D37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8" spans="1:4" x14ac:dyDescent="0.25">
      <c r="A38" s="2">
        <v>34</v>
      </c>
      <c r="B38" s="1" t="str">
        <f>IFERROR(INDEX('Doanh Thu Ban SP - DV'!B:B, MATCH(Table2[[#This Row],[STT]], 'Doanh Thu Ban SP - DV'!AF:AF, 0)), "")</f>
        <v/>
      </c>
      <c r="C38" s="1" t="str">
        <f>IFERROR(INDEX('Doanh Thu Ban SP - DV'!C:C, MATCH(Table2[[#This Row],[Mã Nhân viên]], 'Doanh Thu Ban SP - DV'!B:B, 0)), "")</f>
        <v/>
      </c>
      <c r="D38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39" spans="1:4" x14ac:dyDescent="0.25">
      <c r="A39" s="2">
        <v>35</v>
      </c>
      <c r="B39" s="1" t="str">
        <f>IFERROR(INDEX('Doanh Thu Ban SP - DV'!B:B, MATCH(Table2[[#This Row],[STT]], 'Doanh Thu Ban SP - DV'!AF:AF, 0)), "")</f>
        <v/>
      </c>
      <c r="C39" s="1" t="str">
        <f>IFERROR(INDEX('Doanh Thu Ban SP - DV'!C:C, MATCH(Table2[[#This Row],[Mã Nhân viên]], 'Doanh Thu Ban SP - DV'!B:B, 0)), "")</f>
        <v/>
      </c>
      <c r="D39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  <row r="40" spans="1:4" x14ac:dyDescent="0.25">
      <c r="A40" s="2">
        <v>36</v>
      </c>
      <c r="B40" s="1" t="str">
        <f>IFERROR(INDEX('Doanh Thu Ban SP - DV'!B:B, MATCH(Table2[[#This Row],[STT]], 'Doanh Thu Ban SP - DV'!AF:AF, 0)), "")</f>
        <v/>
      </c>
      <c r="C40" s="1" t="str">
        <f>IFERROR(INDEX('Doanh Thu Ban SP - DV'!C:C, MATCH(Table2[[#This Row],[Mã Nhân viên]], 'Doanh Thu Ban SP - DV'!B:B, 0)), "")</f>
        <v/>
      </c>
      <c r="D40" s="3">
        <f>IFERROR(SUMIFS('Doanh Thu Ban SP - DV'!U:U, 'Doanh Thu Ban SP - DV'!B:B, Table2[[#This Row],[Mã Nhân viên]], 'Doanh Thu Ban SP - DV'!V:V, "Nhận tiền") - SUMIFS('Doanh Thu Ban SP - DV'!U:U, 'Doanh Thu Ban SP - DV'!B:B, Table2[[#This Row],[Mã Nhân viên]], 'Doanh Thu Ban SP - DV'!V:V, "Hoàn tiền"), "")</f>
        <v>0</v>
      </c>
    </row>
  </sheetData>
  <conditionalFormatting sqref="D1:D1048576">
    <cfRule type="cellIs" dxfId="6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Doanh Thu Ban SP - DV</vt:lpstr>
      <vt:lpstr>BC_Paris_Doanh so</vt:lpstr>
      <vt:lpstr>BC_Paris_So luong</vt:lpstr>
      <vt:lpstr>TongHop_KPI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2022-05-13T01:29:53Z</cp:lastPrinted>
  <dcterms:created xsi:type="dcterms:W3CDTF">2022-04-26T07:23:12Z</dcterms:created>
  <dcterms:modified xsi:type="dcterms:W3CDTF">2022-05-20T04:29:59Z</dcterms:modified>
</cp:coreProperties>
</file>