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6 - Preguntas y respuestas con WHICH - Uso de One y Ones\"/>
    </mc:Choice>
  </mc:AlternateContent>
  <bookViews>
    <workbookView xWindow="0" yWindow="0" windowWidth="24000" windowHeight="9630"/>
  </bookViews>
  <sheets>
    <sheet name="Práctica" sheetId="20" r:id="rId1"/>
    <sheet name="Resultados" sheetId="21" r:id="rId2"/>
  </sheets>
  <definedNames>
    <definedName name="_xlnm.Print_Area" localSheetId="0">Práctica!$A$1:$Q$107</definedName>
    <definedName name="_xlnm.Print_Area" localSheetId="1">Resultados!$A$1:$Q$107</definedName>
    <definedName name="Z_EA89241B_FA4E_4CF0_A19E_9D5CAE55AA0D_.wvu.Cols" localSheetId="0" hidden="1">Práctica!$S:$XFD</definedName>
    <definedName name="Z_EA89241B_FA4E_4CF0_A19E_9D5CAE55AA0D_.wvu.Cols" localSheetId="1" hidden="1">Resultados!$S:$XFD</definedName>
    <definedName name="Z_EA89241B_FA4E_4CF0_A19E_9D5CAE55AA0D_.wvu.PrintArea" localSheetId="0" hidden="1">Práctica!$A$1:$X$103</definedName>
    <definedName name="Z_EA89241B_FA4E_4CF0_A19E_9D5CAE55AA0D_.wvu.PrintArea" localSheetId="1" hidden="1">Resultados!$A$1:$X$103</definedName>
    <definedName name="Z_EA89241B_FA4E_4CF0_A19E_9D5CAE55AA0D_.wvu.Rows" localSheetId="0" hidden="1">Práctica!$187:$1048576,Práctica!$104:$186</definedName>
    <definedName name="Z_EA89241B_FA4E_4CF0_A19E_9D5CAE55AA0D_.wvu.Rows" localSheetId="1" hidden="1">Resultados!$187:$1048576,Resultados!$104:$186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21" l="1"/>
  <c r="L89" i="21"/>
  <c r="L85" i="21"/>
  <c r="L82" i="21"/>
  <c r="L79" i="21"/>
  <c r="L75" i="21"/>
  <c r="L72" i="21"/>
  <c r="L68" i="21"/>
  <c r="L65" i="21"/>
  <c r="L62" i="21"/>
  <c r="L59" i="21"/>
  <c r="L54" i="21"/>
  <c r="L50" i="21"/>
  <c r="L47" i="21"/>
  <c r="L43" i="21"/>
  <c r="L40" i="21"/>
  <c r="L37" i="21"/>
  <c r="L34" i="21"/>
  <c r="L31" i="21"/>
  <c r="L28" i="21"/>
  <c r="L24" i="21"/>
  <c r="L21" i="21"/>
  <c r="L18" i="21"/>
  <c r="L15" i="21"/>
  <c r="L12" i="21"/>
  <c r="L9" i="21"/>
  <c r="L92" i="20"/>
  <c r="L89" i="20"/>
  <c r="L85" i="20"/>
  <c r="L82" i="20"/>
  <c r="L79" i="20"/>
  <c r="L75" i="20"/>
  <c r="L72" i="20"/>
  <c r="L68" i="20"/>
  <c r="L65" i="20"/>
  <c r="L62" i="20"/>
  <c r="L59" i="20"/>
  <c r="L54" i="20"/>
  <c r="L50" i="20"/>
  <c r="L47" i="20"/>
  <c r="L43" i="20"/>
  <c r="L40" i="20"/>
  <c r="L37" i="20"/>
  <c r="L34" i="20"/>
  <c r="L31" i="20"/>
  <c r="L28" i="20"/>
  <c r="L24" i="20"/>
  <c r="L21" i="20"/>
  <c r="L18" i="20"/>
  <c r="L15" i="20"/>
  <c r="L12" i="20"/>
  <c r="L9" i="20"/>
</calcChain>
</file>

<file path=xl/sharedStrings.xml><?xml version="1.0" encoding="utf-8"?>
<sst xmlns="http://schemas.openxmlformats.org/spreadsheetml/2006/main" count="216" uniqueCount="99">
  <si>
    <t>VOCABULARY</t>
  </si>
  <si>
    <t>comprar?</t>
  </si>
  <si>
    <t>A.</t>
  </si>
  <si>
    <t>B.</t>
  </si>
  <si>
    <t>Prefiero el rojo.</t>
  </si>
  <si>
    <t>Watch</t>
  </si>
  <si>
    <t>Reloj de pulso</t>
  </si>
  <si>
    <t>On the left</t>
  </si>
  <si>
    <t>De la izquierda
A la izquierda
Sobre la izquierda</t>
  </si>
  <si>
    <t>On the right</t>
  </si>
  <si>
    <t>Brown</t>
  </si>
  <si>
    <t>De la derecha
A la derecha
Sobre la derecha</t>
  </si>
  <si>
    <t>Purse(s)</t>
  </si>
  <si>
    <t>Cartera / bolso dama</t>
  </si>
  <si>
    <t>Pens</t>
  </si>
  <si>
    <t>Bolígrafos</t>
  </si>
  <si>
    <t>Of course!</t>
  </si>
  <si>
    <t>Por supuesto.</t>
  </si>
  <si>
    <t>Hands</t>
  </si>
  <si>
    <t>Manos</t>
  </si>
  <si>
    <t>Give</t>
  </si>
  <si>
    <t>Dar</t>
  </si>
  <si>
    <t>Gray</t>
  </si>
  <si>
    <t>Gris</t>
  </si>
  <si>
    <t>Green</t>
  </si>
  <si>
    <t>Verde</t>
  </si>
  <si>
    <t>Cellphone</t>
  </si>
  <si>
    <t>Celular</t>
  </si>
  <si>
    <t>I like that one.</t>
  </si>
  <si>
    <t>I like it, but the one on the right is my favorite.</t>
  </si>
  <si>
    <t>I’d like to have the red one.</t>
  </si>
  <si>
    <t>Which watch would you like to buy?</t>
  </si>
  <si>
    <t>Which one?</t>
  </si>
  <si>
    <t>The brown one.</t>
  </si>
  <si>
    <t>Look at those dogs playing.</t>
  </si>
  <si>
    <t>The one on the left is mine.</t>
  </si>
  <si>
    <t>Those are John’s cars / the cars of John.</t>
  </si>
  <si>
    <t>Which ones?</t>
  </si>
  <si>
    <t>The red one and the gray one.</t>
  </si>
  <si>
    <t>The red one is his favorite.</t>
  </si>
  <si>
    <t>My mother would like to have two of those purses.</t>
  </si>
  <si>
    <t>Which ones would she like?</t>
  </si>
  <si>
    <t>She would like to have the blue one and the green one.</t>
  </si>
  <si>
    <t>I don’t like the green one. I prefer the red one.</t>
  </si>
  <si>
    <t>Is this her cellphone?</t>
  </si>
  <si>
    <t>No, that one is not hers.</t>
  </si>
  <si>
    <t>Which one is hers?</t>
  </si>
  <si>
    <t>Hers is on the table. That one is mine. The new one.</t>
  </si>
  <si>
    <t>I have 7 pens in my hands. Which one would you like?</t>
  </si>
  <si>
    <t>I’d like that one.</t>
  </si>
  <si>
    <t>The green one. Can you give me the red ones too?</t>
  </si>
  <si>
    <t>Marrón/Café</t>
  </si>
  <si>
    <t>Ok. Thanks.</t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</si>
  <si>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¿Cuál reloj te gustaría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</si>
  <si>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Me gusta ese.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</si>
  <si>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¿Cuál?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</si>
  <si>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El marrón / El café.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</si>
  <si>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Mira esos perros jugando.</t>
    </r>
  </si>
  <si>
    <r>
      <rPr>
        <b/>
        <sz val="10.5"/>
        <color theme="1"/>
        <rFont val="Calibri"/>
        <family val="2"/>
      </rPr>
      <t xml:space="preserve">B. </t>
    </r>
    <r>
      <rPr>
        <sz val="10.5"/>
        <color theme="1"/>
        <rFont val="Calibri"/>
        <family val="2"/>
      </rPr>
      <t>El de la izquierda es el mío.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</si>
  <si>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Me gusta, pero el de la derecha es mi favorito.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</si>
  <si>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Esos son los carros de John.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</si>
  <si>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¿Cuáles?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</si>
  <si>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El rojo y el gris.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</si>
  <si>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Me gustaría tener el rojo.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</si>
  <si>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El rojo es su favorito.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</si>
  <si>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A mi mamá le gustaría tener dos de esos bolsos.</t>
    </r>
  </si>
  <si>
    <r>
      <rPr>
        <b/>
        <sz val="10.5"/>
        <color theme="1"/>
        <rFont val="Calibri"/>
        <family val="2"/>
      </rPr>
      <t xml:space="preserve">B. </t>
    </r>
    <r>
      <rPr>
        <sz val="10.5"/>
        <color theme="1"/>
        <rFont val="Calibri"/>
        <family val="2"/>
      </rPr>
      <t>¿Cuáles les gustaría?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</si>
  <si>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Le gustaría tener el azul y el verde.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</si>
  <si>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No me gusta el verde. 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</si>
  <si>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¿Es este el celular de ella?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</si>
  <si>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No, ese no es el suyo.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</si>
  <si>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¿Cuál es el de ella?</t>
    </r>
  </si>
  <si>
    <r>
      <rPr>
        <b/>
        <sz val="10.5"/>
        <color theme="1"/>
        <rFont val="Calibri"/>
        <family val="2"/>
      </rPr>
      <t xml:space="preserve">B. </t>
    </r>
    <r>
      <rPr>
        <sz val="10.5"/>
        <color theme="1"/>
        <rFont val="Calibri"/>
        <family val="2"/>
      </rPr>
      <t>El de ella está en la mesa. Ese es el mío. Es el nuevo.</t>
    </r>
  </si>
  <si>
    <r>
      <rPr>
        <b/>
        <sz val="10.5"/>
        <color theme="1"/>
        <rFont val="Calibri"/>
        <family val="2"/>
      </rPr>
      <t xml:space="preserve">A. </t>
    </r>
    <r>
      <rPr>
        <sz val="10.5"/>
        <color theme="1"/>
        <rFont val="Calibri"/>
        <family val="2"/>
      </rPr>
      <t>Ok. Gracias.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</si>
  <si>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Tengo 7 bolígrafos en mis manos. ¿Cuál te gustaría?</t>
    </r>
  </si>
  <si>
    <r>
      <rPr>
        <b/>
        <sz val="10.5"/>
        <color theme="1"/>
        <rFont val="Calibri"/>
        <family val="2"/>
      </rPr>
      <t>B.</t>
    </r>
    <r>
      <rPr>
        <sz val="10.5"/>
        <color theme="1"/>
        <rFont val="Calibri"/>
        <family val="2"/>
      </rPr>
      <t xml:space="preserve"> Me gustaría ese.</t>
    </r>
  </si>
  <si>
    <r>
      <rPr>
        <b/>
        <sz val="10.5"/>
        <color theme="1"/>
        <rFont val="Calibri"/>
        <family val="2"/>
      </rPr>
      <t xml:space="preserve">B. </t>
    </r>
    <r>
      <rPr>
        <sz val="10.5"/>
        <color theme="1"/>
        <rFont val="Calibri"/>
        <family val="2"/>
      </rPr>
      <t>El verde. ¿Puedes darme los rojos también?</t>
    </r>
  </si>
  <si>
    <r>
      <rPr>
        <b/>
        <sz val="10.5"/>
        <color theme="1"/>
        <rFont val="Calibri"/>
        <family val="2"/>
      </rPr>
      <t>A.</t>
    </r>
    <r>
      <rPr>
        <sz val="10.5"/>
        <color theme="1"/>
        <rFont val="Calibri"/>
        <family val="2"/>
      </rPr>
      <t xml:space="preserve"> Por supuesto.</t>
    </r>
  </si>
  <si>
    <t>LECCIÓN 36 – PREGUNTAS Y RESPUESTAS CON WHICH - USO DE ONE Y ONES.</t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</si>
  <si>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</si>
  <si>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</si>
  <si>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</si>
  <si>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I like that one </t>
  </si>
  <si>
    <t xml:space="preserve">The brown one </t>
  </si>
  <si>
    <t xml:space="preserve">Look at those dogs playing </t>
  </si>
  <si>
    <t xml:space="preserve">I´d like to have the red one </t>
  </si>
  <si>
    <t xml:space="preserve">The red one is his favorite </t>
  </si>
  <si>
    <t xml:space="preserve">I´d like that one </t>
  </si>
  <si>
    <t>mostrar</t>
  </si>
  <si>
    <t xml:space="preserve">Those are john´s cars </t>
  </si>
  <si>
    <t xml:space="preserve">My mom would like to have two of those purses </t>
  </si>
  <si>
    <t xml:space="preserve">I don´t like the green one. I prefer the one </t>
  </si>
  <si>
    <t>No, this one isn´t hers</t>
  </si>
  <si>
    <t xml:space="preserve">Hers one is one the table. That one is mine. The new one </t>
  </si>
  <si>
    <t>I have seven pens in my hands. Which one would you like?</t>
  </si>
  <si>
    <t>Of course.</t>
  </si>
  <si>
    <t xml:space="preserve">She´d like to have the blue one and the green one </t>
  </si>
  <si>
    <t xml:space="preserve">I like it, but the one right is my favorite </t>
  </si>
  <si>
    <t xml:space="preserve">The red one and the gray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</si>
</sst>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i/>
      <sz val="10.5"/>
      <color theme="1"/>
      <name val="Calibri"/>
      <family val="2"/>
    </font>
    <font>
      <b/>
      <sz val="10.5"/>
      <color rgb="FFA50021"/>
      <name val="Calibri"/>
      <family val="2"/>
    </font>
    <font>
      <b/>
      <sz val="10.5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7"/>
      <color rgb="FF00B050"/>
      <name val="Calibri"/>
      <family val="2"/>
      <scheme val="minor"/>
    </font>
    <font>
      <b/>
      <sz val="7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7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12" fillId="0" borderId="0" xfId="0" applyFont="1"/>
    <xf numFmtId="0" fontId="14" fillId="0" borderId="0" xfId="0" applyFont="1"/>
    <xf numFmtId="0" fontId="13" fillId="0" borderId="0" xfId="0" applyFont="1"/>
    <xf numFmtId="0" fontId="10" fillId="4" borderId="5" xfId="0" applyFont="1" applyFill="1" applyBorder="1" applyAlignment="1" applyProtection="1">
      <alignment horizontal="left"/>
      <protection locked="0"/>
    </xf>
    <xf numFmtId="0" fontId="10" fillId="4" borderId="0" xfId="0" applyFont="1" applyFill="1" applyAlignment="1" applyProtection="1">
      <alignment horizontal="left" wrapText="1"/>
      <protection locked="0"/>
    </xf>
    <xf numFmtId="0" fontId="10" fillId="4" borderId="5" xfId="0" applyFont="1" applyFill="1" applyBorder="1" applyAlignment="1" applyProtection="1">
      <alignment horizontal="left" wrapText="1"/>
      <protection locked="0"/>
    </xf>
    <xf numFmtId="0" fontId="2" fillId="0" borderId="0" xfId="0" applyFont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" fillId="3" borderId="0" xfId="0" applyFont="1" applyFill="1" applyAlignment="1">
      <alignment horizontal="center" vertical="center"/>
    </xf>
    <xf numFmtId="0" fontId="10" fillId="4" borderId="0" xfId="0" applyFont="1" applyFill="1" applyAlignment="1" applyProtection="1">
      <alignment horizontal="left" vertical="top" wrapText="1"/>
      <protection locked="0"/>
    </xf>
    <xf numFmtId="0" fontId="10" fillId="4" borderId="5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0" fillId="4" borderId="5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7" fillId="0" borderId="0" xfId="1" applyFont="1" applyAlignment="1" applyProtection="1">
      <alignment horizontal="center"/>
    </xf>
    <xf numFmtId="0" fontId="6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/>
    </xf>
    <xf numFmtId="0" fontId="15" fillId="4" borderId="0" xfId="0" applyFont="1" applyFill="1" applyAlignment="1">
      <alignment horizontal="left" wrapText="1"/>
    </xf>
    <xf numFmtId="0" fontId="15" fillId="4" borderId="5" xfId="0" applyFont="1" applyFill="1" applyBorder="1" applyAlignment="1">
      <alignment horizontal="left" wrapText="1"/>
    </xf>
    <xf numFmtId="0" fontId="11" fillId="4" borderId="5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0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https://www.instagram.com/pacho8a/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emf"/><Relationship Id="rId7" Type="http://schemas.openxmlformats.org/officeDocument/2006/relationships/hyperlink" Target="https://www.pacho8a.com/ingl%C3%A9s/curso-ingl%C3%A9s-nivel-b%C3%A1sico/lecci%C3%B3n-36/" TargetMode="External"/><Relationship Id="rId12" Type="http://schemas.openxmlformats.org/officeDocument/2006/relationships/image" Target="../media/image9.png"/><Relationship Id="rId17" Type="http://schemas.openxmlformats.org/officeDocument/2006/relationships/hyperlink" Target="https://apps.apple.com/us/app/ingles-facil/id1492827096" TargetMode="External"/><Relationship Id="rId2" Type="http://schemas.openxmlformats.org/officeDocument/2006/relationships/image" Target="../media/image2.emf"/><Relationship Id="rId16" Type="http://schemas.openxmlformats.org/officeDocument/2006/relationships/image" Target="../media/image11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hyperlink" Target="https://www.facebook.com/franciscoochoaingles/" TargetMode="External"/><Relationship Id="rId5" Type="http://schemas.openxmlformats.org/officeDocument/2006/relationships/image" Target="../media/image5.emf"/><Relationship Id="rId15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8.png"/><Relationship Id="rId19" Type="http://schemas.openxmlformats.org/officeDocument/2006/relationships/image" Target="../media/image13.png"/><Relationship Id="rId4" Type="http://schemas.openxmlformats.org/officeDocument/2006/relationships/image" Target="../media/image4.emf"/><Relationship Id="rId9" Type="http://schemas.openxmlformats.org/officeDocument/2006/relationships/hyperlink" Target="https://www.youtube.com/watch?v=Cq_9hh42PgE" TargetMode="External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https://www.instagram.com/pacho8a/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emf"/><Relationship Id="rId7" Type="http://schemas.openxmlformats.org/officeDocument/2006/relationships/hyperlink" Target="https://www.pacho8a.com/ingl%C3%A9s/curso-ingl%C3%A9s-nivel-b%C3%A1sico/lecci%C3%B3n-36/" TargetMode="External"/><Relationship Id="rId12" Type="http://schemas.openxmlformats.org/officeDocument/2006/relationships/image" Target="../media/image9.png"/><Relationship Id="rId17" Type="http://schemas.openxmlformats.org/officeDocument/2006/relationships/hyperlink" Target="https://apps.apple.com/us/app/ingles-facil/id1492827096" TargetMode="External"/><Relationship Id="rId2" Type="http://schemas.openxmlformats.org/officeDocument/2006/relationships/image" Target="../media/image2.emf"/><Relationship Id="rId16" Type="http://schemas.openxmlformats.org/officeDocument/2006/relationships/image" Target="../media/image11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hyperlink" Target="https://www.facebook.com/franciscoochoaingles/" TargetMode="External"/><Relationship Id="rId5" Type="http://schemas.openxmlformats.org/officeDocument/2006/relationships/image" Target="../media/image5.emf"/><Relationship Id="rId15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8.png"/><Relationship Id="rId19" Type="http://schemas.openxmlformats.org/officeDocument/2006/relationships/image" Target="../media/image13.png"/><Relationship Id="rId4" Type="http://schemas.openxmlformats.org/officeDocument/2006/relationships/image" Target="../media/image4.emf"/><Relationship Id="rId9" Type="http://schemas.openxmlformats.org/officeDocument/2006/relationships/hyperlink" Target="https://www.youtube.com/watch?v=Cq_9hh42PgE" TargetMode="Externa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30268</xdr:colOff>
      <xdr:row>7</xdr:row>
      <xdr:rowOff>30773</xdr:rowOff>
    </xdr:from>
    <xdr:to>
      <xdr:col>3</xdr:col>
      <xdr:colOff>367864</xdr:colOff>
      <xdr:row>14</xdr:row>
      <xdr:rowOff>58615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0648C0-E459-4556-93F0-695AAA20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7" y="1195754"/>
          <a:ext cx="1055635" cy="1082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19</xdr:row>
      <xdr:rowOff>0</xdr:rowOff>
    </xdr:from>
    <xdr:to>
      <xdr:col>4</xdr:col>
      <xdr:colOff>6950</xdr:colOff>
      <xdr:row>23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86BF24-1D58-433B-88F9-3BA20E5A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3" y="2080846"/>
          <a:ext cx="1096778" cy="773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29</xdr:row>
      <xdr:rowOff>95251</xdr:rowOff>
    </xdr:from>
    <xdr:to>
      <xdr:col>3</xdr:col>
      <xdr:colOff>356329</xdr:colOff>
      <xdr:row>34</xdr:row>
      <xdr:rowOff>32240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AEC658-20BE-4869-8D9C-6DDBD592C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3" y="3091963"/>
          <a:ext cx="1072484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45</xdr:row>
      <xdr:rowOff>0</xdr:rowOff>
    </xdr:from>
    <xdr:to>
      <xdr:col>4</xdr:col>
      <xdr:colOff>7462</xdr:colOff>
      <xdr:row>51</xdr:row>
      <xdr:rowOff>135548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78A009-9581-426A-8E84-3F5B7B9FE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3" y="4278923"/>
          <a:ext cx="109729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60</xdr:row>
      <xdr:rowOff>19050</xdr:rowOff>
    </xdr:from>
    <xdr:to>
      <xdr:col>3</xdr:col>
      <xdr:colOff>278109</xdr:colOff>
      <xdr:row>67</xdr:row>
      <xdr:rowOff>97548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1B734E-601F-41A7-B491-F263BC6CE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3" y="5580185"/>
          <a:ext cx="994264" cy="1126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76</xdr:row>
      <xdr:rowOff>95250</xdr:rowOff>
    </xdr:from>
    <xdr:to>
      <xdr:col>4</xdr:col>
      <xdr:colOff>5303</xdr:colOff>
      <xdr:row>84</xdr:row>
      <xdr:rowOff>30773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DE1A6D8-AF55-495A-B5E6-E243A4CB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3" y="6938596"/>
          <a:ext cx="1095131" cy="1166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4</xdr:row>
      <xdr:rowOff>34803</xdr:rowOff>
    </xdr:to>
    <xdr:pic>
      <xdr:nvPicPr>
        <xdr:cNvPr id="10" name="Imagen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6450DC-A304-498D-937C-6B78485FA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0085" r="5254"/>
        <a:stretch/>
      </xdr:blipFill>
      <xdr:spPr>
        <a:xfrm>
          <a:off x="0" y="0"/>
          <a:ext cx="5106865" cy="642938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103</xdr:row>
      <xdr:rowOff>117231</xdr:rowOff>
    </xdr:from>
    <xdr:to>
      <xdr:col>11</xdr:col>
      <xdr:colOff>325561</xdr:colOff>
      <xdr:row>105</xdr:row>
      <xdr:rowOff>76473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E45A3B0A-BB89-4151-A63D-DC3377DF725F}"/>
            </a:ext>
          </a:extLst>
        </xdr:cNvPr>
        <xdr:cNvGrpSpPr/>
      </xdr:nvGrpSpPr>
      <xdr:grpSpPr>
        <a:xfrm>
          <a:off x="1834871" y="15841645"/>
          <a:ext cx="1642104" cy="318471"/>
          <a:chOff x="2182415" y="8080225"/>
          <a:chExt cx="1622426" cy="325588"/>
        </a:xfrm>
      </xdr:grpSpPr>
      <xdr:pic>
        <xdr:nvPicPr>
          <xdr:cNvPr id="13" name="Imagen 12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1C33D10-0A2F-4B34-8C3B-5DB39CDE86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n 13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0DB34A5-F31D-4DD2-879E-B064ECFC17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B96C8542-637E-4DE1-9C22-333D59EB38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536C6092-7EFB-4B2D-9359-90C5F5E188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A3D4D097-A97F-4196-9EFB-7E57C0DF96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29307</xdr:colOff>
      <xdr:row>10</xdr:row>
      <xdr:rowOff>0</xdr:rowOff>
    </xdr:from>
    <xdr:to>
      <xdr:col>10</xdr:col>
      <xdr:colOff>104449</xdr:colOff>
      <xdr:row>26</xdr:row>
      <xdr:rowOff>189991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960C4DD-E871-0BBE-98B2-8A37E4B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288" y="1611923"/>
          <a:ext cx="1804296" cy="2534606"/>
        </a:xfrm>
        <a:prstGeom prst="rect">
          <a:avLst/>
        </a:prstGeom>
      </xdr:spPr>
    </xdr:pic>
    <xdr:clientData/>
  </xdr:twoCellAnchor>
  <xdr:twoCellAnchor editAs="oneCell">
    <xdr:from>
      <xdr:col>3</xdr:col>
      <xdr:colOff>320918</xdr:colOff>
      <xdr:row>30</xdr:row>
      <xdr:rowOff>93784</xdr:rowOff>
    </xdr:from>
    <xdr:to>
      <xdr:col>10</xdr:col>
      <xdr:colOff>22387</xdr:colOff>
      <xdr:row>48</xdr:row>
      <xdr:rowOff>34659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7A6B78B-B48E-425B-9C9F-7C16D487C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226" y="4673111"/>
          <a:ext cx="1804296" cy="2534606"/>
        </a:xfrm>
        <a:prstGeom prst="rect">
          <a:avLst/>
        </a:prstGeom>
      </xdr:spPr>
    </xdr:pic>
    <xdr:clientData/>
  </xdr:twoCellAnchor>
  <xdr:twoCellAnchor editAs="oneCell">
    <xdr:from>
      <xdr:col>3</xdr:col>
      <xdr:colOff>312125</xdr:colOff>
      <xdr:row>56</xdr:row>
      <xdr:rowOff>84992</xdr:rowOff>
    </xdr:from>
    <xdr:to>
      <xdr:col>10</xdr:col>
      <xdr:colOff>13594</xdr:colOff>
      <xdr:row>73</xdr:row>
      <xdr:rowOff>91810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DA6BA21-1F97-4057-85C7-B461B86A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433" y="8496300"/>
          <a:ext cx="1804296" cy="2534606"/>
        </a:xfrm>
        <a:prstGeom prst="rect">
          <a:avLst/>
        </a:prstGeom>
      </xdr:spPr>
    </xdr:pic>
    <xdr:clientData/>
  </xdr:twoCellAnchor>
  <xdr:twoCellAnchor editAs="oneCell">
    <xdr:from>
      <xdr:col>3</xdr:col>
      <xdr:colOff>303333</xdr:colOff>
      <xdr:row>76</xdr:row>
      <xdr:rowOff>112834</xdr:rowOff>
    </xdr:from>
    <xdr:to>
      <xdr:col>10</xdr:col>
      <xdr:colOff>4802</xdr:colOff>
      <xdr:row>92</xdr:row>
      <xdr:rowOff>178267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433CDBE-FEBF-4941-8956-AF5AFB25C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641" y="11484219"/>
          <a:ext cx="1804296" cy="253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30268</xdr:colOff>
      <xdr:row>7</xdr:row>
      <xdr:rowOff>30773</xdr:rowOff>
    </xdr:from>
    <xdr:to>
      <xdr:col>4</xdr:col>
      <xdr:colOff>2739</xdr:colOff>
      <xdr:row>14</xdr:row>
      <xdr:rowOff>58615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F55CB8-7B7D-49D9-8765-5A927E0BA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68" y="1192823"/>
          <a:ext cx="1061496" cy="1075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19</xdr:row>
      <xdr:rowOff>0</xdr:rowOff>
    </xdr:from>
    <xdr:to>
      <xdr:col>4</xdr:col>
      <xdr:colOff>6950</xdr:colOff>
      <xdr:row>23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E16DCC-98EC-4E23-9C44-2B9D25090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4" y="2886075"/>
          <a:ext cx="1100441" cy="767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29</xdr:row>
      <xdr:rowOff>95251</xdr:rowOff>
    </xdr:from>
    <xdr:to>
      <xdr:col>3</xdr:col>
      <xdr:colOff>356329</xdr:colOff>
      <xdr:row>34</xdr:row>
      <xdr:rowOff>32240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8DE0CB-BB3E-4D77-94E4-A76D2933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4" y="4457701"/>
          <a:ext cx="1078345" cy="737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45</xdr:row>
      <xdr:rowOff>0</xdr:rowOff>
    </xdr:from>
    <xdr:to>
      <xdr:col>4</xdr:col>
      <xdr:colOff>7462</xdr:colOff>
      <xdr:row>51</xdr:row>
      <xdr:rowOff>135548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A713FD-92F5-403A-9B10-D393238FB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4" y="6686550"/>
          <a:ext cx="1100953" cy="99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60</xdr:row>
      <xdr:rowOff>19050</xdr:rowOff>
    </xdr:from>
    <xdr:to>
      <xdr:col>3</xdr:col>
      <xdr:colOff>278109</xdr:colOff>
      <xdr:row>67</xdr:row>
      <xdr:rowOff>97548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D3D45F-1E00-4463-9863-938BACDE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4" y="8972550"/>
          <a:ext cx="1000125" cy="1116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76</xdr:row>
      <xdr:rowOff>95250</xdr:rowOff>
    </xdr:from>
    <xdr:to>
      <xdr:col>4</xdr:col>
      <xdr:colOff>5303</xdr:colOff>
      <xdr:row>84</xdr:row>
      <xdr:rowOff>30773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0C5180D-8D4E-4D46-B3B0-1FF79578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4" y="11372850"/>
          <a:ext cx="1098794" cy="115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4</xdr:row>
      <xdr:rowOff>34803</xdr:rowOff>
    </xdr:to>
    <xdr:pic>
      <xdr:nvPicPr>
        <xdr:cNvPr id="8" name="Imagen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20C849-A54E-4544-BA95-D710D6439F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0085" r="5254"/>
        <a:stretch/>
      </xdr:blipFill>
      <xdr:spPr>
        <a:xfrm>
          <a:off x="0" y="0"/>
          <a:ext cx="5133975" cy="634878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103</xdr:row>
      <xdr:rowOff>117231</xdr:rowOff>
    </xdr:from>
    <xdr:to>
      <xdr:col>11</xdr:col>
      <xdr:colOff>325561</xdr:colOff>
      <xdr:row>105</xdr:row>
      <xdr:rowOff>76473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4F97A4C6-D459-46C2-9D33-D6B315E32FC2}"/>
            </a:ext>
          </a:extLst>
        </xdr:cNvPr>
        <xdr:cNvGrpSpPr/>
      </xdr:nvGrpSpPr>
      <xdr:grpSpPr>
        <a:xfrm>
          <a:off x="1824404" y="15987346"/>
          <a:ext cx="1622426" cy="325589"/>
          <a:chOff x="2182415" y="8080225"/>
          <a:chExt cx="1622426" cy="325588"/>
        </a:xfrm>
      </xdr:grpSpPr>
      <xdr:pic>
        <xdr:nvPicPr>
          <xdr:cNvPr id="10" name="Imagen 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2AC6298-4D9F-4BA9-868C-20C4B2F00B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58B38653-18E6-4D54-AFD5-F0510733AF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E2348EA3-B7F1-4A56-9441-2D4097074B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A541462B-F248-438A-B38F-55395F51D7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n 1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87952D7-4FF5-4103-BB62-349D7885B0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19364</xdr:colOff>
      <xdr:row>6</xdr:row>
      <xdr:rowOff>163664</xdr:rowOff>
    </xdr:from>
    <xdr:to>
      <xdr:col>15</xdr:col>
      <xdr:colOff>240742</xdr:colOff>
      <xdr:row>52</xdr:row>
      <xdr:rowOff>111125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27E7B85-C464-4883-8C1D-74D885C4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4" y="1116164"/>
          <a:ext cx="4856878" cy="6694336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60</xdr:row>
      <xdr:rowOff>15875</xdr:rowOff>
    </xdr:from>
    <xdr:to>
      <xdr:col>15</xdr:col>
      <xdr:colOff>316628</xdr:colOff>
      <xdr:row>103</xdr:row>
      <xdr:rowOff>10961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686827-2567-4D28-BE66-BB5AC74E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937625"/>
          <a:ext cx="4856878" cy="6694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showGridLines="0" showRowColHeaders="0" tabSelected="1" showRuler="0" showWhiteSpace="0" zoomScale="175" zoomScaleNormal="175" workbookViewId="0">
      <selection activeCell="L36" sqref="L36:P36"/>
    </sheetView>
  </sheetViews>
  <sheetFormatPr baseColWidth="10" defaultColWidth="0" defaultRowHeight="14.25" zeroHeight="1" x14ac:dyDescent="0.25"/>
  <cols>
    <col min="1" max="1" width="1.140625" style="1" customWidth="1"/>
    <col min="2" max="3" width="5.42578125" style="18" customWidth="1"/>
    <col min="4" max="4" width="5.5703125" style="18" customWidth="1"/>
    <col min="5" max="5" width="6" style="18" customWidth="1"/>
    <col min="6" max="8" width="5.42578125" style="18" customWidth="1"/>
    <col min="9" max="9" width="2.85546875" style="18" customWidth="1"/>
    <col min="10" max="10" width="0.85546875" style="18" customWidth="1"/>
    <col min="11" max="11" width="3.42578125" style="18" customWidth="1"/>
    <col min="12" max="12" width="5.85546875" style="18" customWidth="1"/>
    <col min="13" max="15" width="5.42578125" style="18" customWidth="1"/>
    <col min="16" max="16" width="6.85546875" style="18" customWidth="1"/>
    <col min="17" max="17" width="1" style="18" customWidth="1"/>
    <col min="18" max="18" width="8.28515625" style="1" hidden="1" customWidth="1"/>
    <col min="19" max="21" width="6.5703125" style="1" hidden="1" customWidth="1"/>
    <col min="22" max="24" width="11.42578125" style="1" hidden="1" customWidth="1"/>
    <col min="25" max="29" width="6.5703125" style="1" hidden="1" customWidth="1"/>
    <col min="30" max="16384" width="10.5703125" style="1" hidden="1"/>
  </cols>
  <sheetData>
    <row r="1" spans="2:1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</row>
    <row r="5" spans="2:18" ht="15" x14ac:dyDescent="0.25">
      <c r="B5" s="28" t="s">
        <v>78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"/>
    </row>
    <row r="6" spans="2:18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</row>
    <row r="7" spans="2:18" ht="15" customHeight="1" x14ac:dyDescent="0.25">
      <c r="B7" s="3"/>
      <c r="C7" s="1"/>
      <c r="D7" s="1"/>
      <c r="E7" s="1" t="s">
        <v>53</v>
      </c>
      <c r="F7" s="1"/>
      <c r="G7" s="1"/>
      <c r="H7" s="1"/>
      <c r="I7" s="1"/>
      <c r="J7" s="1"/>
      <c r="K7" s="4" t="s">
        <v>2</v>
      </c>
      <c r="L7" s="29" t="s">
        <v>31</v>
      </c>
      <c r="M7" s="29"/>
      <c r="N7" s="29"/>
      <c r="O7" s="29"/>
      <c r="P7" s="29"/>
      <c r="Q7" s="1"/>
    </row>
    <row r="8" spans="2:18" s="5" customFormat="1" ht="15" customHeight="1" x14ac:dyDescent="0.25">
      <c r="E8" s="1" t="s">
        <v>1</v>
      </c>
      <c r="K8" s="6"/>
      <c r="L8" s="30"/>
      <c r="M8" s="30"/>
      <c r="N8" s="30"/>
      <c r="O8" s="30"/>
      <c r="P8" s="30"/>
    </row>
    <row r="9" spans="2:18" customFormat="1" ht="15" x14ac:dyDescent="0.25">
      <c r="L9" s="19" t="str">
        <f>IF($N$102="mostrar","Which watch would you like to buy?","")</f>
        <v>Which watch would you like to buy?</v>
      </c>
    </row>
    <row r="10" spans="2:18" customFormat="1" ht="5.0999999999999996" customHeight="1" x14ac:dyDescent="0.25"/>
    <row r="11" spans="2:18" s="5" customFormat="1" ht="14.25" customHeight="1" x14ac:dyDescent="0.25">
      <c r="B11" s="7"/>
      <c r="E11" s="1" t="s">
        <v>54</v>
      </c>
      <c r="K11" s="8" t="s">
        <v>3</v>
      </c>
      <c r="L11" s="22" t="s">
        <v>82</v>
      </c>
      <c r="M11" s="22"/>
      <c r="N11" s="22"/>
      <c r="O11" s="22"/>
      <c r="P11" s="22"/>
    </row>
    <row r="12" spans="2:18" customFormat="1" ht="15" x14ac:dyDescent="0.25">
      <c r="L12" s="19" t="str">
        <f>IF($N$102="mostrar","I like that one.","")</f>
        <v>I like that one.</v>
      </c>
    </row>
    <row r="13" spans="2:18" customFormat="1" ht="5.0999999999999996" customHeight="1" x14ac:dyDescent="0.25"/>
    <row r="14" spans="2:18" s="5" customFormat="1" x14ac:dyDescent="0.25">
      <c r="B14" s="7"/>
      <c r="E14" s="1" t="s">
        <v>55</v>
      </c>
      <c r="K14" s="8" t="s">
        <v>2</v>
      </c>
      <c r="L14" s="22" t="s">
        <v>32</v>
      </c>
      <c r="M14" s="22"/>
      <c r="N14" s="22"/>
      <c r="O14" s="22"/>
      <c r="P14" s="22"/>
    </row>
    <row r="15" spans="2:18" customFormat="1" ht="15" x14ac:dyDescent="0.25">
      <c r="L15" s="19" t="str">
        <f>IF($N$102="mostrar","Which one?","")</f>
        <v>Which one?</v>
      </c>
    </row>
    <row r="16" spans="2:18" customFormat="1" ht="5.0999999999999996" customHeight="1" x14ac:dyDescent="0.25"/>
    <row r="17" spans="2:16" s="5" customFormat="1" x14ac:dyDescent="0.25">
      <c r="B17" s="7"/>
      <c r="E17" s="1" t="s">
        <v>56</v>
      </c>
      <c r="K17" s="8" t="s">
        <v>3</v>
      </c>
      <c r="L17" s="22" t="s">
        <v>83</v>
      </c>
      <c r="M17" s="22"/>
      <c r="N17" s="22"/>
      <c r="O17" s="22"/>
      <c r="P17" s="22"/>
    </row>
    <row r="18" spans="2:16" customFormat="1" ht="15" x14ac:dyDescent="0.25">
      <c r="L18" s="19" t="str">
        <f>IF($N$102="mostrar","The brown one.","")</f>
        <v>The brown one.</v>
      </c>
    </row>
    <row r="19" spans="2:16" s="5" customFormat="1" ht="5.0999999999999996" customHeight="1" x14ac:dyDescent="0.25">
      <c r="B19" s="7"/>
    </row>
    <row r="20" spans="2:16" s="5" customFormat="1" x14ac:dyDescent="0.25">
      <c r="B20" s="7"/>
      <c r="E20" s="1" t="s">
        <v>57</v>
      </c>
      <c r="K20" s="4" t="s">
        <v>2</v>
      </c>
      <c r="L20" s="22" t="s">
        <v>84</v>
      </c>
      <c r="M20" s="22"/>
      <c r="N20" s="22"/>
      <c r="O20" s="22"/>
      <c r="P20" s="22"/>
    </row>
    <row r="21" spans="2:16" customFormat="1" ht="15" x14ac:dyDescent="0.25">
      <c r="L21" s="19" t="str">
        <f>IF($N$102="mostrar","Look at those dogs playing.","")</f>
        <v>Look at those dogs playing.</v>
      </c>
    </row>
    <row r="22" spans="2:16" customFormat="1" ht="5.0999999999999996" customHeight="1" x14ac:dyDescent="0.25"/>
    <row r="23" spans="2:16" s="5" customFormat="1" x14ac:dyDescent="0.25">
      <c r="E23" s="1" t="s">
        <v>58</v>
      </c>
      <c r="K23" s="8" t="s">
        <v>3</v>
      </c>
      <c r="L23" s="22" t="s">
        <v>35</v>
      </c>
      <c r="M23" s="22"/>
      <c r="N23" s="22"/>
      <c r="O23" s="22"/>
      <c r="P23" s="22"/>
    </row>
    <row r="24" spans="2:16" customFormat="1" ht="15" x14ac:dyDescent="0.25">
      <c r="L24" s="19" t="str">
        <f>IF($N$102="mostrar","The one on the left is mine.","")</f>
        <v>The one on the left is mine.</v>
      </c>
    </row>
    <row r="25" spans="2:16" customFormat="1" ht="5.0999999999999996" customHeight="1" x14ac:dyDescent="0.25"/>
    <row r="26" spans="2:16" s="1" customFormat="1" ht="14.25" customHeight="1" x14ac:dyDescent="0.25">
      <c r="C26" s="2"/>
      <c r="D26" s="2"/>
      <c r="E26" s="25" t="s">
        <v>59</v>
      </c>
      <c r="F26" s="25"/>
      <c r="G26" s="25"/>
      <c r="H26" s="25"/>
      <c r="I26" s="25"/>
      <c r="J26" s="2"/>
      <c r="K26" s="8" t="s">
        <v>2</v>
      </c>
      <c r="L26" s="23" t="s">
        <v>97</v>
      </c>
      <c r="M26" s="23"/>
      <c r="N26" s="23"/>
      <c r="O26" s="23"/>
      <c r="P26" s="23"/>
    </row>
    <row r="27" spans="2:16" s="1" customFormat="1" ht="15" customHeight="1" x14ac:dyDescent="0.25">
      <c r="B27" s="9"/>
      <c r="C27" s="9"/>
      <c r="D27" s="9"/>
      <c r="E27" s="25"/>
      <c r="F27" s="25"/>
      <c r="G27" s="25"/>
      <c r="H27" s="25"/>
      <c r="I27" s="25"/>
      <c r="J27" s="10"/>
      <c r="K27" s="10"/>
      <c r="L27" s="24"/>
      <c r="M27" s="24"/>
      <c r="N27" s="24"/>
      <c r="O27" s="24"/>
      <c r="P27" s="24"/>
    </row>
    <row r="28" spans="2:16" customFormat="1" ht="15" x14ac:dyDescent="0.25">
      <c r="L28" s="20" t="str">
        <f>IF($N$102="mostrar","I like it, but the one on the right is my favorite.","")</f>
        <v>I like it, but the one on the right is my favorite.</v>
      </c>
    </row>
    <row r="29" spans="2:16" s="1" customFormat="1" ht="5.0999999999999996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s="1" customFormat="1" x14ac:dyDescent="0.25">
      <c r="B30" s="4"/>
      <c r="C30" s="11"/>
      <c r="D30" s="12"/>
      <c r="E30" s="1" t="s">
        <v>60</v>
      </c>
      <c r="F30" s="2"/>
      <c r="G30" s="2"/>
      <c r="H30" s="2"/>
      <c r="I30" s="2"/>
      <c r="J30" s="2"/>
      <c r="K30" s="4" t="s">
        <v>2</v>
      </c>
      <c r="L30" s="22" t="s">
        <v>89</v>
      </c>
      <c r="M30" s="22"/>
      <c r="N30" s="22"/>
      <c r="O30" s="22"/>
      <c r="P30" s="22"/>
    </row>
    <row r="31" spans="2:16" customFormat="1" ht="15" x14ac:dyDescent="0.25">
      <c r="L31" s="20" t="str">
        <f>IF($N$102="mostrar","Those are John’s cars / the cars of John.","")</f>
        <v>Those are John’s cars / the cars of John.</v>
      </c>
    </row>
    <row r="32" spans="2:16" customFormat="1" ht="5.0999999999999996" customHeight="1" x14ac:dyDescent="0.25"/>
    <row r="33" spans="2:16" s="1" customFormat="1" x14ac:dyDescent="0.25">
      <c r="B33" s="4"/>
      <c r="C33" s="12"/>
      <c r="E33" s="1" t="s">
        <v>61</v>
      </c>
      <c r="F33" s="2"/>
      <c r="G33" s="2"/>
      <c r="H33" s="2"/>
      <c r="I33" s="2"/>
      <c r="J33" s="2"/>
      <c r="K33" s="8" t="s">
        <v>3</v>
      </c>
      <c r="L33" s="22" t="s">
        <v>37</v>
      </c>
      <c r="M33" s="22"/>
      <c r="N33" s="22"/>
      <c r="O33" s="22"/>
      <c r="P33" s="22"/>
    </row>
    <row r="34" spans="2:16" customFormat="1" ht="15" x14ac:dyDescent="0.25">
      <c r="L34" s="19" t="str">
        <f>IF($N$102="mostrar","Which ones?","")</f>
        <v>Which ones?</v>
      </c>
    </row>
    <row r="35" spans="2:16" customFormat="1" ht="5.0999999999999996" customHeight="1" x14ac:dyDescent="0.25"/>
    <row r="36" spans="2:16" s="1" customFormat="1" x14ac:dyDescent="0.25">
      <c r="B36" s="4"/>
      <c r="D36" s="2"/>
      <c r="E36" s="1" t="s">
        <v>62</v>
      </c>
      <c r="F36" s="2"/>
      <c r="G36" s="12"/>
      <c r="J36" s="2"/>
      <c r="K36" s="8" t="s">
        <v>2</v>
      </c>
      <c r="L36" s="22" t="s">
        <v>98</v>
      </c>
      <c r="M36" s="22"/>
      <c r="N36" s="22"/>
      <c r="O36" s="22"/>
      <c r="P36" s="22"/>
    </row>
    <row r="37" spans="2:16" customFormat="1" ht="15" x14ac:dyDescent="0.25">
      <c r="L37" s="19" t="str">
        <f>IF($N$102="mostrar","The red one and the gray one.","")</f>
        <v>The red one and the gray one.</v>
      </c>
    </row>
    <row r="38" spans="2:16" customFormat="1" ht="5.0999999999999996" customHeight="1" x14ac:dyDescent="0.25"/>
    <row r="39" spans="2:16" s="1" customFormat="1" x14ac:dyDescent="0.25">
      <c r="B39" s="13"/>
      <c r="C39" s="14"/>
      <c r="E39" s="1" t="s">
        <v>63</v>
      </c>
      <c r="F39" s="12"/>
      <c r="H39" s="2"/>
      <c r="I39" s="2"/>
      <c r="J39" s="2"/>
      <c r="K39" s="8" t="s">
        <v>3</v>
      </c>
      <c r="L39" s="22" t="s">
        <v>85</v>
      </c>
      <c r="M39" s="22"/>
      <c r="N39" s="22"/>
      <c r="O39" s="22"/>
      <c r="P39" s="22"/>
    </row>
    <row r="40" spans="2:16" customFormat="1" ht="15" x14ac:dyDescent="0.25">
      <c r="L40" s="19" t="str">
        <f>IF($N$102="mostrar","I’d like to have the red one.","")</f>
        <v>I’d like to have the red one.</v>
      </c>
    </row>
    <row r="41" spans="2:16" customFormat="1" ht="5.0999999999999996" customHeight="1" x14ac:dyDescent="0.25"/>
    <row r="42" spans="2:16" s="1" customFormat="1" x14ac:dyDescent="0.25">
      <c r="B42" s="4"/>
      <c r="C42" s="12"/>
      <c r="E42" s="1" t="s">
        <v>64</v>
      </c>
      <c r="F42" s="2"/>
      <c r="G42" s="2"/>
      <c r="H42" s="2"/>
      <c r="I42" s="2"/>
      <c r="J42" s="2"/>
      <c r="K42" s="8" t="s">
        <v>2</v>
      </c>
      <c r="L42" s="22" t="s">
        <v>86</v>
      </c>
      <c r="M42" s="22"/>
      <c r="N42" s="22"/>
      <c r="O42" s="22"/>
      <c r="P42" s="22"/>
    </row>
    <row r="43" spans="2:16" customFormat="1" ht="15" x14ac:dyDescent="0.25">
      <c r="L43" s="19" t="str">
        <f>IF($N$102="mostrar","The red one is his favorite.","")</f>
        <v>The red one is his favorite.</v>
      </c>
    </row>
    <row r="44" spans="2:16" s="1" customFormat="1" ht="5.0999999999999996" customHeight="1" x14ac:dyDescent="0.25">
      <c r="B44" s="4"/>
      <c r="C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s="1" customFormat="1" ht="14.25" customHeight="1" x14ac:dyDescent="0.25">
      <c r="B45" s="4"/>
      <c r="D45" s="2"/>
      <c r="E45" s="25" t="s">
        <v>65</v>
      </c>
      <c r="F45" s="25"/>
      <c r="G45" s="25"/>
      <c r="H45" s="25"/>
      <c r="I45" s="25"/>
      <c r="J45" s="12"/>
      <c r="K45" s="4" t="s">
        <v>2</v>
      </c>
      <c r="L45" s="23" t="s">
        <v>90</v>
      </c>
      <c r="M45" s="23"/>
      <c r="N45" s="23"/>
      <c r="O45" s="23"/>
      <c r="P45" s="23"/>
    </row>
    <row r="46" spans="2:16" s="1" customFormat="1" ht="14.25" customHeight="1" x14ac:dyDescent="0.25">
      <c r="B46" s="4"/>
      <c r="D46" s="5"/>
      <c r="E46" s="25"/>
      <c r="F46" s="25"/>
      <c r="G46" s="25"/>
      <c r="H46" s="25"/>
      <c r="I46" s="25"/>
      <c r="J46" s="5"/>
      <c r="K46" s="5"/>
      <c r="L46" s="24"/>
      <c r="M46" s="24"/>
      <c r="N46" s="24"/>
      <c r="O46" s="24"/>
      <c r="P46" s="24"/>
    </row>
    <row r="47" spans="2:16" customFormat="1" ht="15" x14ac:dyDescent="0.25">
      <c r="L47" s="21" t="str">
        <f>IF($N$102="mostrar","My mother would like to have two of those purses.","")</f>
        <v>My mother would like to have two of those purses.</v>
      </c>
    </row>
    <row r="48" spans="2:16" customFormat="1" ht="5.0999999999999996" customHeight="1" x14ac:dyDescent="0.25"/>
    <row r="49" spans="2:16" s="1" customFormat="1" x14ac:dyDescent="0.25">
      <c r="B49" s="4"/>
      <c r="D49" s="15"/>
      <c r="E49" s="1" t="s">
        <v>66</v>
      </c>
      <c r="F49" s="15"/>
      <c r="G49" s="15"/>
      <c r="H49" s="12"/>
      <c r="I49" s="12"/>
      <c r="K49" s="8" t="s">
        <v>3</v>
      </c>
      <c r="L49" s="22" t="s">
        <v>41</v>
      </c>
      <c r="M49" s="22"/>
      <c r="N49" s="22"/>
      <c r="O49" s="22"/>
      <c r="P49" s="22"/>
    </row>
    <row r="50" spans="2:16" customFormat="1" ht="15" x14ac:dyDescent="0.25">
      <c r="L50" s="19" t="str">
        <f>IF($N$102="mostrar","Which ones would she like?","")</f>
        <v>Which ones would she like?</v>
      </c>
    </row>
    <row r="51" spans="2:16" customFormat="1" ht="5.0999999999999996" customHeight="1" x14ac:dyDescent="0.25"/>
    <row r="52" spans="2:16" s="1" customFormat="1" ht="14.25" customHeight="1" x14ac:dyDescent="0.25">
      <c r="B52" s="4"/>
      <c r="D52" s="2"/>
      <c r="E52" s="25" t="s">
        <v>67</v>
      </c>
      <c r="F52" s="25"/>
      <c r="G52" s="25"/>
      <c r="H52" s="25"/>
      <c r="I52" s="25"/>
      <c r="J52" s="2"/>
      <c r="K52" s="8" t="s">
        <v>2</v>
      </c>
      <c r="L52" s="23" t="s">
        <v>96</v>
      </c>
      <c r="M52" s="23"/>
      <c r="N52" s="23"/>
      <c r="O52" s="23"/>
      <c r="P52" s="23"/>
    </row>
    <row r="53" spans="2:16" s="1" customFormat="1" x14ac:dyDescent="0.25">
      <c r="C53" s="2"/>
      <c r="D53" s="2"/>
      <c r="E53" s="25"/>
      <c r="F53" s="25"/>
      <c r="G53" s="25"/>
      <c r="H53" s="25"/>
      <c r="I53" s="25"/>
      <c r="J53" s="2"/>
      <c r="K53" s="2"/>
      <c r="L53" s="24"/>
      <c r="M53" s="24"/>
      <c r="N53" s="24"/>
      <c r="O53" s="24"/>
      <c r="P53" s="24"/>
    </row>
    <row r="54" spans="2:16" customFormat="1" ht="15" customHeight="1" x14ac:dyDescent="0.25">
      <c r="L54" s="26" t="str">
        <f>IF($N$102="mostrar","She would like to have the blue one and the green one.","")</f>
        <v>She would like to have the blue one and the green one.</v>
      </c>
      <c r="M54" s="26"/>
      <c r="N54" s="26"/>
      <c r="O54" s="26"/>
      <c r="P54" s="26"/>
    </row>
    <row r="55" spans="2:16" customFormat="1" ht="15" x14ac:dyDescent="0.25">
      <c r="L55" s="27"/>
      <c r="M55" s="27"/>
      <c r="N55" s="27"/>
      <c r="O55" s="27"/>
      <c r="P55" s="27"/>
    </row>
    <row r="56" spans="2:16" customFormat="1" ht="5.0999999999999996" customHeight="1" x14ac:dyDescent="0.25"/>
    <row r="57" spans="2:16" s="1" customFormat="1" ht="14.25" customHeight="1" x14ac:dyDescent="0.25">
      <c r="B57" s="10"/>
      <c r="C57" s="10"/>
      <c r="D57" s="10"/>
      <c r="E57" s="1" t="s">
        <v>68</v>
      </c>
      <c r="F57" s="10"/>
      <c r="G57" s="10"/>
      <c r="H57" s="10"/>
      <c r="I57" s="10"/>
      <c r="J57" s="10"/>
      <c r="K57" s="8" t="s">
        <v>3</v>
      </c>
      <c r="L57" s="23" t="s">
        <v>91</v>
      </c>
      <c r="M57" s="23"/>
      <c r="N57" s="23"/>
      <c r="O57" s="23"/>
      <c r="P57" s="23"/>
    </row>
    <row r="58" spans="2:16" s="1" customFormat="1" x14ac:dyDescent="0.25">
      <c r="B58" s="9"/>
      <c r="C58" s="10"/>
      <c r="D58" s="10"/>
      <c r="E58" s="1" t="s">
        <v>4</v>
      </c>
      <c r="F58" s="10"/>
      <c r="G58" s="10"/>
      <c r="H58" s="10"/>
      <c r="I58" s="10"/>
      <c r="J58" s="10"/>
      <c r="K58" s="10"/>
      <c r="L58" s="24"/>
      <c r="M58" s="24"/>
      <c r="N58" s="24"/>
      <c r="O58" s="24"/>
      <c r="P58" s="24"/>
    </row>
    <row r="59" spans="2:16" customFormat="1" ht="15" x14ac:dyDescent="0.25">
      <c r="L59" s="20" t="str">
        <f>IF($N$102="mostrar","I don’t like the green one. I prefer the red one.","")</f>
        <v>I don’t like the green one. I prefer the red one.</v>
      </c>
    </row>
    <row r="60" spans="2:16" s="1" customFormat="1" ht="5.0999999999999996" customHeight="1" x14ac:dyDescent="0.25">
      <c r="B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" customFormat="1" x14ac:dyDescent="0.25">
      <c r="B61" s="2"/>
      <c r="C61" s="12"/>
      <c r="D61" s="12"/>
      <c r="E61" s="1" t="s">
        <v>69</v>
      </c>
      <c r="F61" s="12"/>
      <c r="G61" s="12"/>
      <c r="H61" s="12"/>
      <c r="I61" s="12"/>
      <c r="J61" s="12"/>
      <c r="K61" s="4" t="s">
        <v>2</v>
      </c>
      <c r="L61" s="22" t="s">
        <v>44</v>
      </c>
      <c r="M61" s="22"/>
      <c r="N61" s="22"/>
      <c r="O61" s="22"/>
      <c r="P61" s="22"/>
    </row>
    <row r="62" spans="2:16" customFormat="1" ht="15" x14ac:dyDescent="0.25">
      <c r="L62" s="19" t="str">
        <f>IF($N$102="mostrar","Is this her cellphone?","")</f>
        <v>Is this her cellphone?</v>
      </c>
    </row>
    <row r="63" spans="2:16" customFormat="1" ht="5.0999999999999996" customHeight="1" x14ac:dyDescent="0.25"/>
    <row r="64" spans="2:16" s="1" customFormat="1" x14ac:dyDescent="0.25">
      <c r="B64" s="2"/>
      <c r="E64" s="1" t="s">
        <v>70</v>
      </c>
      <c r="K64" s="8" t="s">
        <v>3</v>
      </c>
      <c r="L64" s="22" t="s">
        <v>92</v>
      </c>
      <c r="M64" s="22"/>
      <c r="N64" s="22"/>
      <c r="O64" s="22"/>
      <c r="P64" s="22"/>
    </row>
    <row r="65" spans="2:16" customFormat="1" ht="15" x14ac:dyDescent="0.25">
      <c r="L65" s="19" t="str">
        <f>IF($N$102="mostrar","No, that one is not hers.","")</f>
        <v>No, that one is not hers.</v>
      </c>
    </row>
    <row r="66" spans="2:16" customFormat="1" ht="5.0999999999999996" customHeight="1" x14ac:dyDescent="0.25"/>
    <row r="67" spans="2:16" s="1" customFormat="1" x14ac:dyDescent="0.25">
      <c r="B67" s="4"/>
      <c r="E67" s="1" t="s">
        <v>71</v>
      </c>
      <c r="K67" s="4" t="s">
        <v>2</v>
      </c>
      <c r="L67" s="22" t="s">
        <v>46</v>
      </c>
      <c r="M67" s="22"/>
      <c r="N67" s="22"/>
      <c r="O67" s="22"/>
      <c r="P67" s="22"/>
    </row>
    <row r="68" spans="2:16" customFormat="1" ht="15" x14ac:dyDescent="0.25">
      <c r="L68" s="19" t="str">
        <f>IF($N$102="mostrar","Which one is hers?","")</f>
        <v>Which one is hers?</v>
      </c>
    </row>
    <row r="69" spans="2:16" customFormat="1" ht="5.0999999999999996" customHeight="1" x14ac:dyDescent="0.25"/>
    <row r="70" spans="2:16" s="1" customFormat="1" ht="14.25" customHeight="1" x14ac:dyDescent="0.25">
      <c r="B70" s="2"/>
      <c r="E70" s="25" t="s">
        <v>72</v>
      </c>
      <c r="F70" s="25"/>
      <c r="G70" s="25"/>
      <c r="H70" s="25"/>
      <c r="I70" s="25"/>
      <c r="K70" s="8" t="s">
        <v>3</v>
      </c>
      <c r="L70" s="23" t="s">
        <v>93</v>
      </c>
      <c r="M70" s="23"/>
      <c r="N70" s="23"/>
      <c r="O70" s="23"/>
      <c r="P70" s="23"/>
    </row>
    <row r="71" spans="2:16" s="1" customFormat="1" x14ac:dyDescent="0.25">
      <c r="B71" s="16"/>
      <c r="E71" s="25"/>
      <c r="F71" s="25"/>
      <c r="G71" s="25"/>
      <c r="H71" s="25"/>
      <c r="I71" s="25"/>
      <c r="L71" s="24"/>
      <c r="M71" s="24"/>
      <c r="N71" s="24"/>
      <c r="O71" s="24"/>
      <c r="P71" s="24"/>
    </row>
    <row r="72" spans="2:16" customFormat="1" ht="15" x14ac:dyDescent="0.25">
      <c r="L72" s="21" t="str">
        <f>IF($N$102="mostrar","Hers is on the table. That one is mine. The new one.","")</f>
        <v>Hers is on the table. That one is mine. The new one.</v>
      </c>
    </row>
    <row r="73" spans="2:16" customFormat="1" ht="5.0999999999999996" customHeight="1" x14ac:dyDescent="0.25"/>
    <row r="74" spans="2:16" s="1" customFormat="1" x14ac:dyDescent="0.25">
      <c r="B74" s="4"/>
      <c r="E74" s="1" t="s">
        <v>73</v>
      </c>
      <c r="K74" s="4" t="s">
        <v>2</v>
      </c>
      <c r="L74" s="22" t="s">
        <v>52</v>
      </c>
      <c r="M74" s="22"/>
      <c r="N74" s="22"/>
      <c r="O74" s="22"/>
      <c r="P74" s="22"/>
    </row>
    <row r="75" spans="2:16" customFormat="1" ht="15" x14ac:dyDescent="0.25">
      <c r="L75" s="19" t="str">
        <f>IF($N$102="mostrar","Ok. Thanks.","")</f>
        <v>Ok. Thanks.</v>
      </c>
    </row>
    <row r="76" spans="2:16" s="1" customFormat="1" ht="5.0999999999999996" customHeight="1" x14ac:dyDescent="0.25">
      <c r="P76" s="2"/>
    </row>
    <row r="77" spans="2:16" s="1" customFormat="1" ht="14.25" customHeight="1" x14ac:dyDescent="0.25">
      <c r="B77" s="17"/>
      <c r="E77" s="25" t="s">
        <v>74</v>
      </c>
      <c r="F77" s="25"/>
      <c r="G77" s="25"/>
      <c r="H77" s="25"/>
      <c r="I77" s="25"/>
      <c r="K77" s="4" t="s">
        <v>2</v>
      </c>
      <c r="L77" s="23" t="s">
        <v>94</v>
      </c>
      <c r="M77" s="23"/>
      <c r="N77" s="23"/>
      <c r="O77" s="23"/>
      <c r="P77" s="23"/>
    </row>
    <row r="78" spans="2:16" s="1" customFormat="1" x14ac:dyDescent="0.25">
      <c r="B78" s="4"/>
      <c r="E78" s="25"/>
      <c r="F78" s="25"/>
      <c r="G78" s="25"/>
      <c r="H78" s="25"/>
      <c r="I78" s="25"/>
      <c r="L78" s="24"/>
      <c r="M78" s="24"/>
      <c r="N78" s="24"/>
      <c r="O78" s="24"/>
      <c r="P78" s="24"/>
    </row>
    <row r="79" spans="2:16" customFormat="1" ht="15" x14ac:dyDescent="0.25">
      <c r="L79" s="21" t="str">
        <f>IF($N$102="mostrar","I have 7 pens in my hands. Which one would you like?","")</f>
        <v>I have 7 pens in my hands. Which one would you like?</v>
      </c>
    </row>
    <row r="80" spans="2:16" customFormat="1" ht="5.0999999999999996" customHeight="1" x14ac:dyDescent="0.25"/>
    <row r="81" spans="2:16" s="1" customFormat="1" x14ac:dyDescent="0.25">
      <c r="B81" s="2"/>
      <c r="C81" s="12"/>
      <c r="D81" s="12"/>
      <c r="E81" s="1" t="s">
        <v>75</v>
      </c>
      <c r="F81" s="12"/>
      <c r="G81" s="12"/>
      <c r="H81" s="12"/>
      <c r="I81" s="12"/>
      <c r="J81" s="12"/>
      <c r="K81" s="8" t="s">
        <v>3</v>
      </c>
      <c r="L81" s="22" t="s">
        <v>87</v>
      </c>
      <c r="M81" s="22"/>
      <c r="N81" s="22"/>
      <c r="O81" s="22"/>
      <c r="P81" s="22"/>
    </row>
    <row r="82" spans="2:16" customFormat="1" ht="15" x14ac:dyDescent="0.25">
      <c r="L82" s="19" t="str">
        <f>IF($N$102="mostrar","I’d like that one.","")</f>
        <v>I’d like that one.</v>
      </c>
    </row>
    <row r="83" spans="2:16" customFormat="1" ht="5.0999999999999996" customHeight="1" x14ac:dyDescent="0.25"/>
    <row r="84" spans="2:16" s="1" customFormat="1" x14ac:dyDescent="0.25">
      <c r="B84" s="17"/>
      <c r="C84" s="16"/>
      <c r="D84" s="16"/>
      <c r="E84" s="17" t="s">
        <v>55</v>
      </c>
      <c r="F84" s="16"/>
      <c r="G84" s="16"/>
      <c r="H84" s="16"/>
      <c r="I84" s="16"/>
      <c r="J84" s="16"/>
      <c r="K84" s="4" t="s">
        <v>2</v>
      </c>
      <c r="L84" s="22" t="s">
        <v>32</v>
      </c>
      <c r="M84" s="22"/>
      <c r="N84" s="22"/>
      <c r="O84" s="22"/>
      <c r="P84" s="22"/>
    </row>
    <row r="85" spans="2:16" customFormat="1" ht="15" x14ac:dyDescent="0.25">
      <c r="L85" s="19" t="str">
        <f>IF($N$102="mostrar","Which one?","")</f>
        <v>Which one?</v>
      </c>
    </row>
    <row r="86" spans="2:16" customFormat="1" ht="5.0999999999999996" customHeight="1" x14ac:dyDescent="0.25"/>
    <row r="87" spans="2:16" s="1" customFormat="1" ht="14.25" customHeight="1" x14ac:dyDescent="0.25">
      <c r="B87" s="4"/>
      <c r="C87" s="17"/>
      <c r="D87" s="2"/>
      <c r="E87" s="25" t="s">
        <v>76</v>
      </c>
      <c r="F87" s="25"/>
      <c r="G87" s="25"/>
      <c r="H87" s="25"/>
      <c r="I87" s="25"/>
      <c r="J87" s="2"/>
      <c r="K87" s="8" t="s">
        <v>3</v>
      </c>
      <c r="L87" s="23" t="s">
        <v>50</v>
      </c>
      <c r="M87" s="23"/>
      <c r="N87" s="23"/>
      <c r="O87" s="23"/>
      <c r="P87" s="23"/>
    </row>
    <row r="88" spans="2:16" s="1" customFormat="1" x14ac:dyDescent="0.25">
      <c r="B88" s="2"/>
      <c r="C88" s="12"/>
      <c r="D88" s="12"/>
      <c r="E88" s="25"/>
      <c r="F88" s="25"/>
      <c r="G88" s="25"/>
      <c r="H88" s="25"/>
      <c r="I88" s="25"/>
      <c r="J88" s="12"/>
      <c r="K88" s="12"/>
      <c r="L88" s="24"/>
      <c r="M88" s="24"/>
      <c r="N88" s="24"/>
      <c r="O88" s="24"/>
      <c r="P88" s="24"/>
    </row>
    <row r="89" spans="2:16" customFormat="1" ht="15" x14ac:dyDescent="0.25">
      <c r="L89" s="21" t="str">
        <f>IF($N$102="mostrar","The green one. Can you give me the red ones too?","")</f>
        <v>The green one. Can you give me the red ones too?</v>
      </c>
    </row>
    <row r="90" spans="2:16" customFormat="1" ht="5.0999999999999996" customHeight="1" x14ac:dyDescent="0.25"/>
    <row r="91" spans="2:16" s="1" customFormat="1" x14ac:dyDescent="0.25">
      <c r="B91" s="17"/>
      <c r="C91" s="16"/>
      <c r="D91" s="16"/>
      <c r="E91" s="17" t="s">
        <v>77</v>
      </c>
      <c r="F91" s="16"/>
      <c r="G91" s="16"/>
      <c r="H91" s="16"/>
      <c r="I91" s="16"/>
      <c r="J91" s="16"/>
      <c r="K91" s="4" t="s">
        <v>2</v>
      </c>
      <c r="L91" s="22" t="s">
        <v>95</v>
      </c>
      <c r="M91" s="22"/>
      <c r="N91" s="22"/>
      <c r="O91" s="22"/>
      <c r="P91" s="22"/>
    </row>
    <row r="92" spans="2:16" customFormat="1" ht="15" x14ac:dyDescent="0.25">
      <c r="L92" s="19" t="str">
        <f>IF($N$102="mostrar","Of course!","")</f>
        <v>Of course!</v>
      </c>
    </row>
    <row r="93" spans="2:16" s="1" customFormat="1" x14ac:dyDescent="0.25">
      <c r="B93" s="4"/>
      <c r="C93" s="17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2:16" s="1" customFormat="1" x14ac:dyDescent="0.25">
      <c r="B94" s="4"/>
      <c r="C94" s="31" t="s">
        <v>0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15"/>
    </row>
    <row r="95" spans="2:16" s="1" customFormat="1" x14ac:dyDescent="0.25">
      <c r="B95" s="2"/>
      <c r="C95" s="31" t="s">
        <v>5</v>
      </c>
      <c r="D95" s="31"/>
      <c r="E95" s="31"/>
      <c r="F95" s="32" t="s">
        <v>6</v>
      </c>
      <c r="G95" s="32"/>
      <c r="H95" s="32"/>
      <c r="I95" s="33" t="s">
        <v>10</v>
      </c>
      <c r="J95" s="34"/>
      <c r="K95" s="34"/>
      <c r="L95" s="35"/>
      <c r="M95" s="32" t="s">
        <v>51</v>
      </c>
      <c r="N95" s="32"/>
      <c r="O95" s="32"/>
      <c r="P95" s="15"/>
    </row>
    <row r="96" spans="2:16" s="1" customFormat="1" x14ac:dyDescent="0.25">
      <c r="B96" s="2"/>
      <c r="C96" s="36" t="s">
        <v>7</v>
      </c>
      <c r="D96" s="36"/>
      <c r="E96" s="36"/>
      <c r="F96" s="37" t="s">
        <v>8</v>
      </c>
      <c r="G96" s="37"/>
      <c r="H96" s="37"/>
      <c r="I96" s="33" t="s">
        <v>9</v>
      </c>
      <c r="J96" s="34"/>
      <c r="K96" s="34"/>
      <c r="L96" s="35"/>
      <c r="M96" s="37" t="s">
        <v>11</v>
      </c>
      <c r="N96" s="37"/>
      <c r="O96" s="37"/>
      <c r="P96" s="15"/>
    </row>
    <row r="97" spans="2:17" x14ac:dyDescent="0.25">
      <c r="B97" s="4"/>
      <c r="C97" s="36" t="s">
        <v>12</v>
      </c>
      <c r="D97" s="36"/>
      <c r="E97" s="36"/>
      <c r="F97" s="37" t="s">
        <v>13</v>
      </c>
      <c r="G97" s="37"/>
      <c r="H97" s="37"/>
      <c r="I97" s="33" t="s">
        <v>14</v>
      </c>
      <c r="J97" s="34"/>
      <c r="K97" s="34"/>
      <c r="L97" s="35"/>
      <c r="M97" s="37" t="s">
        <v>15</v>
      </c>
      <c r="N97" s="37"/>
      <c r="O97" s="37"/>
      <c r="P97" s="15"/>
      <c r="Q97" s="1"/>
    </row>
    <row r="98" spans="2:17" x14ac:dyDescent="0.25">
      <c r="B98" s="2"/>
      <c r="C98" s="36" t="s">
        <v>16</v>
      </c>
      <c r="D98" s="36"/>
      <c r="E98" s="36"/>
      <c r="F98" s="37" t="s">
        <v>17</v>
      </c>
      <c r="G98" s="37"/>
      <c r="H98" s="37"/>
      <c r="I98" s="33" t="s">
        <v>18</v>
      </c>
      <c r="J98" s="34"/>
      <c r="K98" s="34"/>
      <c r="L98" s="35"/>
      <c r="M98" s="37" t="s">
        <v>19</v>
      </c>
      <c r="N98" s="37"/>
      <c r="O98" s="37"/>
      <c r="P98" s="15"/>
      <c r="Q98" s="1"/>
    </row>
    <row r="99" spans="2:17" x14ac:dyDescent="0.25">
      <c r="B99" s="2"/>
      <c r="C99" s="31" t="s">
        <v>20</v>
      </c>
      <c r="D99" s="31"/>
      <c r="E99" s="31"/>
      <c r="F99" s="32" t="s">
        <v>21</v>
      </c>
      <c r="G99" s="32"/>
      <c r="H99" s="32"/>
      <c r="I99" s="38" t="s">
        <v>22</v>
      </c>
      <c r="J99" s="39"/>
      <c r="K99" s="39"/>
      <c r="L99" s="40"/>
      <c r="M99" s="32" t="s">
        <v>23</v>
      </c>
      <c r="N99" s="32"/>
      <c r="O99" s="32"/>
      <c r="P99" s="15"/>
      <c r="Q99" s="1"/>
    </row>
    <row r="100" spans="2:17" x14ac:dyDescent="0.25">
      <c r="B100" s="4"/>
      <c r="C100" s="36" t="s">
        <v>24</v>
      </c>
      <c r="D100" s="36"/>
      <c r="E100" s="36"/>
      <c r="F100" s="37" t="s">
        <v>25</v>
      </c>
      <c r="G100" s="37"/>
      <c r="H100" s="37"/>
      <c r="I100" s="33" t="s">
        <v>26</v>
      </c>
      <c r="J100" s="34"/>
      <c r="K100" s="34"/>
      <c r="L100" s="35"/>
      <c r="M100" s="37" t="s">
        <v>27</v>
      </c>
      <c r="N100" s="37"/>
      <c r="O100" s="37"/>
      <c r="P100" s="15"/>
      <c r="Q100" s="1"/>
    </row>
    <row r="101" spans="2:17" x14ac:dyDescent="0.25">
      <c r="B101" s="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5"/>
    </row>
    <row r="102" spans="2:17" x14ac:dyDescent="0.25">
      <c r="C102" s="43" t="s">
        <v>79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2" t="s">
        <v>88</v>
      </c>
      <c r="O102" s="42"/>
    </row>
    <row r="103" spans="2:17" x14ac:dyDescent="0.25">
      <c r="C103" s="41" t="s">
        <v>81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</row>
    <row r="104" spans="2:17" x14ac:dyDescent="0.25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</row>
    <row r="105" spans="2:17" x14ac:dyDescent="0.25"/>
    <row r="106" spans="2:17" x14ac:dyDescent="0.25"/>
    <row r="107" spans="2:17" x14ac:dyDescent="0.25"/>
  </sheetData>
  <sheetProtection algorithmName="SHA-512" hashValue="35gy05ug6eeOdpTXld1P0QJOaGQ972kdHu3ANhw2Y9KQQXq/q98eLmoEy2Rb+DaoBQ28wUHrk4Po+B6sEP/G2g==" saltValue="MD/kPdd9v7VWW0SR55qzug==" spinCount="100000" sheet="1" objects="1" scenarios="1" selectLockedCells="1"/>
  <mergeCells count="62">
    <mergeCell ref="C103:O104"/>
    <mergeCell ref="N102:O102"/>
    <mergeCell ref="C102:M102"/>
    <mergeCell ref="C99:E99"/>
    <mergeCell ref="F99:H99"/>
    <mergeCell ref="I99:L99"/>
    <mergeCell ref="M99:O99"/>
    <mergeCell ref="C100:E100"/>
    <mergeCell ref="F100:H100"/>
    <mergeCell ref="I100:L100"/>
    <mergeCell ref="M100:O100"/>
    <mergeCell ref="C97:E97"/>
    <mergeCell ref="F97:H97"/>
    <mergeCell ref="I97:L97"/>
    <mergeCell ref="M97:O97"/>
    <mergeCell ref="C98:E98"/>
    <mergeCell ref="F98:H98"/>
    <mergeCell ref="I98:L98"/>
    <mergeCell ref="M98:O98"/>
    <mergeCell ref="C95:E95"/>
    <mergeCell ref="F95:H95"/>
    <mergeCell ref="I95:L95"/>
    <mergeCell ref="M95:O95"/>
    <mergeCell ref="C96:E96"/>
    <mergeCell ref="F96:H96"/>
    <mergeCell ref="I96:L96"/>
    <mergeCell ref="M96:O96"/>
    <mergeCell ref="L49:P49"/>
    <mergeCell ref="L26:P27"/>
    <mergeCell ref="L45:P46"/>
    <mergeCell ref="L52:P53"/>
    <mergeCell ref="C94:O94"/>
    <mergeCell ref="L54:P55"/>
    <mergeCell ref="L20:P20"/>
    <mergeCell ref="B5:P5"/>
    <mergeCell ref="L7:P8"/>
    <mergeCell ref="L11:P11"/>
    <mergeCell ref="L14:P14"/>
    <mergeCell ref="L17:P17"/>
    <mergeCell ref="E52:I53"/>
    <mergeCell ref="L23:P23"/>
    <mergeCell ref="E26:I27"/>
    <mergeCell ref="L30:P30"/>
    <mergeCell ref="L33:P33"/>
    <mergeCell ref="L36:P36"/>
    <mergeCell ref="L39:P39"/>
    <mergeCell ref="L42:P42"/>
    <mergeCell ref="E45:I46"/>
    <mergeCell ref="E87:I88"/>
    <mergeCell ref="L61:P61"/>
    <mergeCell ref="L64:P64"/>
    <mergeCell ref="L67:P67"/>
    <mergeCell ref="E70:I71"/>
    <mergeCell ref="L74:P74"/>
    <mergeCell ref="E77:I78"/>
    <mergeCell ref="L81:P81"/>
    <mergeCell ref="L84:P84"/>
    <mergeCell ref="L91:P91"/>
    <mergeCell ref="L57:P58"/>
    <mergeCell ref="L70:P71"/>
    <mergeCell ref="L77:P78"/>
    <mergeCell ref="L87:P88"/>
  </mergeCells>
  <conditionalFormatting sqref="L9">
    <cfRule type="expression" dxfId="103" priority="66">
      <formula>#REF!="mostrar"</formula>
    </cfRule>
  </conditionalFormatting>
  <conditionalFormatting sqref="L9">
    <cfRule type="expression" dxfId="102" priority="65">
      <formula>$M$87="mostrar"</formula>
    </cfRule>
  </conditionalFormatting>
  <conditionalFormatting sqref="L12">
    <cfRule type="expression" dxfId="101" priority="64">
      <formula>#REF!="mostrar"</formula>
    </cfRule>
  </conditionalFormatting>
  <conditionalFormatting sqref="L12">
    <cfRule type="expression" dxfId="100" priority="63">
      <formula>$M$87="mostrar"</formula>
    </cfRule>
  </conditionalFormatting>
  <conditionalFormatting sqref="L15">
    <cfRule type="expression" dxfId="99" priority="62">
      <formula>#REF!="mostrar"</formula>
    </cfRule>
  </conditionalFormatting>
  <conditionalFormatting sqref="L15">
    <cfRule type="expression" dxfId="98" priority="61">
      <formula>$M$87="mostrar"</formula>
    </cfRule>
  </conditionalFormatting>
  <conditionalFormatting sqref="L18">
    <cfRule type="expression" dxfId="97" priority="60">
      <formula>#REF!="mostrar"</formula>
    </cfRule>
  </conditionalFormatting>
  <conditionalFormatting sqref="L18">
    <cfRule type="expression" dxfId="96" priority="59">
      <formula>$M$87="mostrar"</formula>
    </cfRule>
  </conditionalFormatting>
  <conditionalFormatting sqref="L21">
    <cfRule type="expression" dxfId="95" priority="58">
      <formula>#REF!="mostrar"</formula>
    </cfRule>
  </conditionalFormatting>
  <conditionalFormatting sqref="L21">
    <cfRule type="expression" dxfId="94" priority="57">
      <formula>$M$87="mostrar"</formula>
    </cfRule>
  </conditionalFormatting>
  <conditionalFormatting sqref="L24">
    <cfRule type="expression" dxfId="93" priority="56">
      <formula>#REF!="mostrar"</formula>
    </cfRule>
  </conditionalFormatting>
  <conditionalFormatting sqref="L24">
    <cfRule type="expression" dxfId="92" priority="55">
      <formula>$M$87="mostrar"</formula>
    </cfRule>
  </conditionalFormatting>
  <conditionalFormatting sqref="L28">
    <cfRule type="expression" dxfId="91" priority="54">
      <formula>#REF!="mostrar"</formula>
    </cfRule>
  </conditionalFormatting>
  <conditionalFormatting sqref="L28">
    <cfRule type="expression" dxfId="90" priority="53">
      <formula>$M$87="mostrar"</formula>
    </cfRule>
  </conditionalFormatting>
  <conditionalFormatting sqref="L40">
    <cfRule type="expression" dxfId="89" priority="46">
      <formula>#REF!="mostrar"</formula>
    </cfRule>
  </conditionalFormatting>
  <conditionalFormatting sqref="L34">
    <cfRule type="expression" dxfId="88" priority="50">
      <formula>#REF!="mostrar"</formula>
    </cfRule>
  </conditionalFormatting>
  <conditionalFormatting sqref="L34">
    <cfRule type="expression" dxfId="87" priority="49">
      <formula>$M$87="mostrar"</formula>
    </cfRule>
  </conditionalFormatting>
  <conditionalFormatting sqref="L37">
    <cfRule type="expression" dxfId="86" priority="48">
      <formula>#REF!="mostrar"</formula>
    </cfRule>
  </conditionalFormatting>
  <conditionalFormatting sqref="L37">
    <cfRule type="expression" dxfId="85" priority="47">
      <formula>$M$87="mostrar"</formula>
    </cfRule>
  </conditionalFormatting>
  <conditionalFormatting sqref="L40">
    <cfRule type="expression" dxfId="84" priority="45">
      <formula>$M$87="mostrar"</formula>
    </cfRule>
  </conditionalFormatting>
  <conditionalFormatting sqref="L43">
    <cfRule type="expression" dxfId="83" priority="44">
      <formula>#REF!="mostrar"</formula>
    </cfRule>
  </conditionalFormatting>
  <conditionalFormatting sqref="L43">
    <cfRule type="expression" dxfId="82" priority="43">
      <formula>$M$87="mostrar"</formula>
    </cfRule>
  </conditionalFormatting>
  <conditionalFormatting sqref="L62">
    <cfRule type="expression" dxfId="81" priority="34">
      <formula>#REF!="mostrar"</formula>
    </cfRule>
  </conditionalFormatting>
  <conditionalFormatting sqref="L50">
    <cfRule type="expression" dxfId="80" priority="40">
      <formula>#REF!="mostrar"</formula>
    </cfRule>
  </conditionalFormatting>
  <conditionalFormatting sqref="L50">
    <cfRule type="expression" dxfId="79" priority="39">
      <formula>$M$87="mostrar"</formula>
    </cfRule>
  </conditionalFormatting>
  <conditionalFormatting sqref="L59">
    <cfRule type="expression" dxfId="78" priority="36">
      <formula>#REF!="mostrar"</formula>
    </cfRule>
  </conditionalFormatting>
  <conditionalFormatting sqref="L65">
    <cfRule type="expression" dxfId="77" priority="32">
      <formula>#REF!="mostrar"</formula>
    </cfRule>
  </conditionalFormatting>
  <conditionalFormatting sqref="L59">
    <cfRule type="expression" dxfId="76" priority="35">
      <formula>$M$87="mostrar"</formula>
    </cfRule>
  </conditionalFormatting>
  <conditionalFormatting sqref="L68">
    <cfRule type="expression" dxfId="75" priority="30">
      <formula>#REF!="mostrar"</formula>
    </cfRule>
  </conditionalFormatting>
  <conditionalFormatting sqref="L62">
    <cfRule type="expression" dxfId="74" priority="33">
      <formula>$M$87="mostrar"</formula>
    </cfRule>
  </conditionalFormatting>
  <conditionalFormatting sqref="L65">
    <cfRule type="expression" dxfId="73" priority="31">
      <formula>$M$87="mostrar"</formula>
    </cfRule>
  </conditionalFormatting>
  <conditionalFormatting sqref="L68">
    <cfRule type="expression" dxfId="72" priority="29">
      <formula>$M$87="mostrar"</formula>
    </cfRule>
  </conditionalFormatting>
  <conditionalFormatting sqref="L75">
    <cfRule type="expression" dxfId="71" priority="26">
      <formula>#REF!="mostrar"</formula>
    </cfRule>
  </conditionalFormatting>
  <conditionalFormatting sqref="L75">
    <cfRule type="expression" dxfId="70" priority="25">
      <formula>$M$87="mostrar"</formula>
    </cfRule>
  </conditionalFormatting>
  <conditionalFormatting sqref="L82">
    <cfRule type="expression" dxfId="69" priority="22">
      <formula>#REF!="mostrar"</formula>
    </cfRule>
  </conditionalFormatting>
  <conditionalFormatting sqref="L82">
    <cfRule type="expression" dxfId="68" priority="21">
      <formula>$M$87="mostrar"</formula>
    </cfRule>
  </conditionalFormatting>
  <conditionalFormatting sqref="L85">
    <cfRule type="expression" dxfId="67" priority="20">
      <formula>#REF!="mostrar"</formula>
    </cfRule>
  </conditionalFormatting>
  <conditionalFormatting sqref="L85">
    <cfRule type="expression" dxfId="66" priority="19">
      <formula>$M$87="mostrar"</formula>
    </cfRule>
  </conditionalFormatting>
  <conditionalFormatting sqref="L92">
    <cfRule type="expression" dxfId="65" priority="16">
      <formula>#REF!="mostrar"</formula>
    </cfRule>
  </conditionalFormatting>
  <conditionalFormatting sqref="L92">
    <cfRule type="expression" dxfId="64" priority="15">
      <formula>$M$87="mostrar"</formula>
    </cfRule>
  </conditionalFormatting>
  <conditionalFormatting sqref="L31">
    <cfRule type="expression" dxfId="63" priority="14">
      <formula>#REF!="mostrar"</formula>
    </cfRule>
  </conditionalFormatting>
  <conditionalFormatting sqref="L31">
    <cfRule type="expression" dxfId="62" priority="13">
      <formula>$M$87="mostrar"</formula>
    </cfRule>
  </conditionalFormatting>
  <conditionalFormatting sqref="L47">
    <cfRule type="expression" dxfId="61" priority="12">
      <formula>#REF!="mostrar"</formula>
    </cfRule>
  </conditionalFormatting>
  <conditionalFormatting sqref="L47">
    <cfRule type="expression" dxfId="60" priority="11">
      <formula>$M$87="mostrar"</formula>
    </cfRule>
  </conditionalFormatting>
  <conditionalFormatting sqref="L72">
    <cfRule type="expression" dxfId="59" priority="6">
      <formula>#REF!="mostrar"</formula>
    </cfRule>
  </conditionalFormatting>
  <conditionalFormatting sqref="L72">
    <cfRule type="expression" dxfId="58" priority="5">
      <formula>$M$87="mostrar"</formula>
    </cfRule>
  </conditionalFormatting>
  <conditionalFormatting sqref="L54">
    <cfRule type="expression" dxfId="57" priority="8">
      <formula>#REF!="mostrar"</formula>
    </cfRule>
  </conditionalFormatting>
  <conditionalFormatting sqref="L54">
    <cfRule type="expression" dxfId="56" priority="7">
      <formula>$M$87="mostrar"</formula>
    </cfRule>
  </conditionalFormatting>
  <conditionalFormatting sqref="L89">
    <cfRule type="expression" dxfId="55" priority="2">
      <formula>#REF!="mostrar"</formula>
    </cfRule>
  </conditionalFormatting>
  <conditionalFormatting sqref="L89">
    <cfRule type="expression" dxfId="54" priority="1">
      <formula>$M$87="mostrar"</formula>
    </cfRule>
  </conditionalFormatting>
  <conditionalFormatting sqref="L79">
    <cfRule type="expression" dxfId="53" priority="4">
      <formula>#REF!="mostrar"</formula>
    </cfRule>
  </conditionalFormatting>
  <conditionalFormatting sqref="L79">
    <cfRule type="expression" dxfId="52" priority="3">
      <formula>$M$87="mostrar"</formula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paperSize="9" orientation="portrait" r:id="rId1"/>
  <rowBreaks count="1" manualBreakCount="1">
    <brk id="56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showGridLines="0" showRowColHeaders="0" showRuler="0" showWhiteSpace="0" zoomScale="130" zoomScaleNormal="130" workbookViewId="0">
      <selection activeCell="L7" sqref="L7:P8"/>
    </sheetView>
  </sheetViews>
  <sheetFormatPr baseColWidth="10" defaultColWidth="0" defaultRowHeight="14.25" customHeight="1" zeroHeight="1" x14ac:dyDescent="0.25"/>
  <cols>
    <col min="1" max="1" width="1.140625" style="1" customWidth="1"/>
    <col min="2" max="3" width="5.42578125" style="18" customWidth="1"/>
    <col min="4" max="4" width="5.5703125" style="18" customWidth="1"/>
    <col min="5" max="5" width="6" style="18" customWidth="1"/>
    <col min="6" max="8" width="5.42578125" style="18" customWidth="1"/>
    <col min="9" max="9" width="2.85546875" style="18" customWidth="1"/>
    <col min="10" max="10" width="0.85546875" style="18" customWidth="1"/>
    <col min="11" max="11" width="3.42578125" style="18" customWidth="1"/>
    <col min="12" max="12" width="5.85546875" style="18" customWidth="1"/>
    <col min="13" max="15" width="5.42578125" style="18" customWidth="1"/>
    <col min="16" max="16" width="6.85546875" style="18" customWidth="1"/>
    <col min="17" max="17" width="1" style="18" customWidth="1"/>
    <col min="18" max="18" width="8.28515625" style="1" hidden="1" customWidth="1"/>
    <col min="19" max="21" width="6.5703125" style="1" hidden="1" customWidth="1"/>
    <col min="22" max="24" width="11.42578125" style="1" hidden="1" customWidth="1"/>
    <col min="25" max="29" width="6.5703125" style="1" hidden="1" customWidth="1"/>
    <col min="30" max="16384" width="10.5703125" style="1" hidden="1"/>
  </cols>
  <sheetData>
    <row r="1" spans="2:1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</row>
    <row r="5" spans="2:18" ht="15" x14ac:dyDescent="0.25">
      <c r="B5" s="28" t="s">
        <v>78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"/>
    </row>
    <row r="6" spans="2:18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</row>
    <row r="7" spans="2:18" ht="15" customHeight="1" x14ac:dyDescent="0.25">
      <c r="B7" s="3"/>
      <c r="C7" s="1"/>
      <c r="D7" s="1"/>
      <c r="E7" s="1" t="s">
        <v>53</v>
      </c>
      <c r="F7" s="1"/>
      <c r="G7" s="1"/>
      <c r="H7" s="1"/>
      <c r="I7" s="1"/>
      <c r="J7" s="1"/>
      <c r="K7" s="4" t="s">
        <v>2</v>
      </c>
      <c r="L7" s="55" t="s">
        <v>31</v>
      </c>
      <c r="M7" s="55"/>
      <c r="N7" s="55"/>
      <c r="O7" s="55"/>
      <c r="P7" s="55"/>
      <c r="Q7" s="1"/>
    </row>
    <row r="8" spans="2:18" s="5" customFormat="1" ht="15" customHeight="1" x14ac:dyDescent="0.25">
      <c r="E8" s="1" t="s">
        <v>1</v>
      </c>
      <c r="K8" s="6"/>
      <c r="L8" s="56"/>
      <c r="M8" s="56"/>
      <c r="N8" s="56"/>
      <c r="O8" s="56"/>
      <c r="P8" s="56"/>
    </row>
    <row r="9" spans="2:18" customFormat="1" ht="15" x14ac:dyDescent="0.25">
      <c r="L9" s="19" t="str">
        <f>IF($N$102="mostrar","Which watch would you like to buy?","")</f>
        <v/>
      </c>
    </row>
    <row r="10" spans="2:18" customFormat="1" ht="5.0999999999999996" customHeight="1" x14ac:dyDescent="0.25"/>
    <row r="11" spans="2:18" s="5" customFormat="1" ht="14.25" customHeight="1" x14ac:dyDescent="0.25">
      <c r="B11" s="7"/>
      <c r="E11" s="1" t="s">
        <v>54</v>
      </c>
      <c r="K11" s="8" t="s">
        <v>3</v>
      </c>
      <c r="L11" s="54" t="s">
        <v>28</v>
      </c>
      <c r="M11" s="54"/>
      <c r="N11" s="54"/>
      <c r="O11" s="54"/>
      <c r="P11" s="54"/>
    </row>
    <row r="12" spans="2:18" customFormat="1" ht="15" x14ac:dyDescent="0.25">
      <c r="L12" s="19" t="str">
        <f>IF($N$102="mostrar","I like that one.","")</f>
        <v/>
      </c>
    </row>
    <row r="13" spans="2:18" customFormat="1" ht="5.0999999999999996" customHeight="1" x14ac:dyDescent="0.25"/>
    <row r="14" spans="2:18" s="5" customFormat="1" x14ac:dyDescent="0.25">
      <c r="B14" s="7"/>
      <c r="E14" s="1" t="s">
        <v>55</v>
      </c>
      <c r="K14" s="8" t="s">
        <v>2</v>
      </c>
      <c r="L14" s="54" t="s">
        <v>32</v>
      </c>
      <c r="M14" s="54"/>
      <c r="N14" s="54"/>
      <c r="O14" s="54"/>
      <c r="P14" s="54"/>
    </row>
    <row r="15" spans="2:18" customFormat="1" ht="15" x14ac:dyDescent="0.25">
      <c r="L15" s="19" t="str">
        <f>IF($N$102="mostrar","Which one?","")</f>
        <v/>
      </c>
    </row>
    <row r="16" spans="2:18" customFormat="1" ht="5.0999999999999996" customHeight="1" x14ac:dyDescent="0.25"/>
    <row r="17" spans="2:16" s="5" customFormat="1" x14ac:dyDescent="0.25">
      <c r="B17" s="7"/>
      <c r="E17" s="1" t="s">
        <v>56</v>
      </c>
      <c r="K17" s="8" t="s">
        <v>3</v>
      </c>
      <c r="L17" s="54" t="s">
        <v>33</v>
      </c>
      <c r="M17" s="54"/>
      <c r="N17" s="54"/>
      <c r="O17" s="54"/>
      <c r="P17" s="54"/>
    </row>
    <row r="18" spans="2:16" customFormat="1" ht="15" x14ac:dyDescent="0.25">
      <c r="L18" s="19" t="str">
        <f>IF($N$102="mostrar","The brown one.","")</f>
        <v/>
      </c>
    </row>
    <row r="19" spans="2:16" s="5" customFormat="1" ht="5.0999999999999996" customHeight="1" x14ac:dyDescent="0.25">
      <c r="B19" s="7"/>
    </row>
    <row r="20" spans="2:16" s="5" customFormat="1" x14ac:dyDescent="0.25">
      <c r="B20" s="7"/>
      <c r="E20" s="1" t="s">
        <v>57</v>
      </c>
      <c r="K20" s="4" t="s">
        <v>2</v>
      </c>
      <c r="L20" s="54" t="s">
        <v>34</v>
      </c>
      <c r="M20" s="54"/>
      <c r="N20" s="54"/>
      <c r="O20" s="54"/>
      <c r="P20" s="54"/>
    </row>
    <row r="21" spans="2:16" customFormat="1" ht="15" x14ac:dyDescent="0.25">
      <c r="L21" s="19" t="str">
        <f>IF($N$102="mostrar","Look at those dogs playing.","")</f>
        <v/>
      </c>
    </row>
    <row r="22" spans="2:16" customFormat="1" ht="5.0999999999999996" customHeight="1" x14ac:dyDescent="0.25"/>
    <row r="23" spans="2:16" s="5" customFormat="1" x14ac:dyDescent="0.25">
      <c r="E23" s="1" t="s">
        <v>58</v>
      </c>
      <c r="K23" s="8" t="s">
        <v>3</v>
      </c>
      <c r="L23" s="54" t="s">
        <v>35</v>
      </c>
      <c r="M23" s="54"/>
      <c r="N23" s="54"/>
      <c r="O23" s="54"/>
      <c r="P23" s="54"/>
    </row>
    <row r="24" spans="2:16" customFormat="1" ht="15" x14ac:dyDescent="0.25">
      <c r="L24" s="19" t="str">
        <f>IF($N$102="mostrar","The one on the left is mine.","")</f>
        <v/>
      </c>
    </row>
    <row r="25" spans="2:16" customFormat="1" ht="5.0999999999999996" customHeight="1" x14ac:dyDescent="0.25"/>
    <row r="26" spans="2:16" s="1" customFormat="1" ht="14.25" customHeight="1" x14ac:dyDescent="0.25">
      <c r="C26" s="2"/>
      <c r="D26" s="2"/>
      <c r="E26" s="25" t="s">
        <v>59</v>
      </c>
      <c r="F26" s="25"/>
      <c r="G26" s="25"/>
      <c r="H26" s="25"/>
      <c r="I26" s="25"/>
      <c r="J26" s="2"/>
      <c r="K26" s="8" t="s">
        <v>2</v>
      </c>
      <c r="L26" s="55" t="s">
        <v>29</v>
      </c>
      <c r="M26" s="55"/>
      <c r="N26" s="55"/>
      <c r="O26" s="55"/>
      <c r="P26" s="55"/>
    </row>
    <row r="27" spans="2:16" s="1" customFormat="1" ht="15" customHeight="1" x14ac:dyDescent="0.25">
      <c r="B27" s="9"/>
      <c r="C27" s="9"/>
      <c r="D27" s="9"/>
      <c r="E27" s="25"/>
      <c r="F27" s="25"/>
      <c r="G27" s="25"/>
      <c r="H27" s="25"/>
      <c r="I27" s="25"/>
      <c r="J27" s="10"/>
      <c r="K27" s="10"/>
      <c r="L27" s="56"/>
      <c r="M27" s="56"/>
      <c r="N27" s="56"/>
      <c r="O27" s="56"/>
      <c r="P27" s="56"/>
    </row>
    <row r="28" spans="2:16" customFormat="1" ht="15" x14ac:dyDescent="0.25">
      <c r="L28" s="20" t="str">
        <f>IF($N$102="mostrar","I like it, but the one on the right is my favorite.","")</f>
        <v/>
      </c>
    </row>
    <row r="29" spans="2:16" s="1" customFormat="1" ht="5.0999999999999996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s="1" customFormat="1" x14ac:dyDescent="0.25">
      <c r="B30" s="4"/>
      <c r="C30" s="11"/>
      <c r="D30" s="12"/>
      <c r="E30" s="1" t="s">
        <v>60</v>
      </c>
      <c r="F30" s="2"/>
      <c r="G30" s="2"/>
      <c r="H30" s="2"/>
      <c r="I30" s="2"/>
      <c r="J30" s="2"/>
      <c r="K30" s="4" t="s">
        <v>2</v>
      </c>
      <c r="L30" s="57" t="s">
        <v>36</v>
      </c>
      <c r="M30" s="57"/>
      <c r="N30" s="57"/>
      <c r="O30" s="57"/>
      <c r="P30" s="57"/>
    </row>
    <row r="31" spans="2:16" customFormat="1" ht="15" x14ac:dyDescent="0.25">
      <c r="L31" s="20" t="str">
        <f>IF($N$102="mostrar","Those are John’s cars / the cars of John.","")</f>
        <v/>
      </c>
    </row>
    <row r="32" spans="2:16" customFormat="1" ht="5.0999999999999996" customHeight="1" x14ac:dyDescent="0.25"/>
    <row r="33" spans="2:16" s="1" customFormat="1" x14ac:dyDescent="0.25">
      <c r="B33" s="4"/>
      <c r="C33" s="12"/>
      <c r="E33" s="1" t="s">
        <v>61</v>
      </c>
      <c r="F33" s="2"/>
      <c r="G33" s="2"/>
      <c r="H33" s="2"/>
      <c r="I33" s="2"/>
      <c r="J33" s="2"/>
      <c r="K33" s="8" t="s">
        <v>3</v>
      </c>
      <c r="L33" s="54" t="s">
        <v>37</v>
      </c>
      <c r="M33" s="54"/>
      <c r="N33" s="54"/>
      <c r="O33" s="54"/>
      <c r="P33" s="54"/>
    </row>
    <row r="34" spans="2:16" customFormat="1" ht="15" x14ac:dyDescent="0.25">
      <c r="L34" s="19" t="str">
        <f>IF($N$102="mostrar","Which ones?","")</f>
        <v/>
      </c>
    </row>
    <row r="35" spans="2:16" customFormat="1" ht="5.0999999999999996" customHeight="1" x14ac:dyDescent="0.25"/>
    <row r="36" spans="2:16" s="1" customFormat="1" x14ac:dyDescent="0.25">
      <c r="B36" s="4"/>
      <c r="D36" s="2"/>
      <c r="E36" s="1" t="s">
        <v>62</v>
      </c>
      <c r="F36" s="2"/>
      <c r="G36" s="12"/>
      <c r="J36" s="2"/>
      <c r="K36" s="8" t="s">
        <v>2</v>
      </c>
      <c r="L36" s="54" t="s">
        <v>38</v>
      </c>
      <c r="M36" s="54"/>
      <c r="N36" s="54"/>
      <c r="O36" s="54"/>
      <c r="P36" s="54"/>
    </row>
    <row r="37" spans="2:16" customFormat="1" ht="15" x14ac:dyDescent="0.25">
      <c r="L37" s="19" t="str">
        <f>IF($N$102="mostrar","The red one and the gray one.","")</f>
        <v/>
      </c>
    </row>
    <row r="38" spans="2:16" customFormat="1" ht="5.0999999999999996" customHeight="1" x14ac:dyDescent="0.25"/>
    <row r="39" spans="2:16" s="1" customFormat="1" x14ac:dyDescent="0.25">
      <c r="B39" s="13"/>
      <c r="C39" s="14"/>
      <c r="E39" s="1" t="s">
        <v>63</v>
      </c>
      <c r="F39" s="12"/>
      <c r="H39" s="2"/>
      <c r="I39" s="2"/>
      <c r="J39" s="2"/>
      <c r="K39" s="8" t="s">
        <v>3</v>
      </c>
      <c r="L39" s="54" t="s">
        <v>30</v>
      </c>
      <c r="M39" s="54"/>
      <c r="N39" s="54"/>
      <c r="O39" s="54"/>
      <c r="P39" s="54"/>
    </row>
    <row r="40" spans="2:16" customFormat="1" ht="15" x14ac:dyDescent="0.25">
      <c r="L40" s="19" t="str">
        <f>IF($N$102="mostrar","I’d like to have the red one.","")</f>
        <v/>
      </c>
    </row>
    <row r="41" spans="2:16" customFormat="1" ht="5.0999999999999996" customHeight="1" x14ac:dyDescent="0.25"/>
    <row r="42" spans="2:16" s="1" customFormat="1" x14ac:dyDescent="0.25">
      <c r="B42" s="4"/>
      <c r="C42" s="12"/>
      <c r="E42" s="1" t="s">
        <v>64</v>
      </c>
      <c r="F42" s="2"/>
      <c r="G42" s="2"/>
      <c r="H42" s="2"/>
      <c r="I42" s="2"/>
      <c r="J42" s="2"/>
      <c r="K42" s="8" t="s">
        <v>2</v>
      </c>
      <c r="L42" s="54" t="s">
        <v>39</v>
      </c>
      <c r="M42" s="54"/>
      <c r="N42" s="54"/>
      <c r="O42" s="54"/>
      <c r="P42" s="54"/>
    </row>
    <row r="43" spans="2:16" customFormat="1" ht="15" x14ac:dyDescent="0.25">
      <c r="L43" s="19" t="str">
        <f>IF($N$102="mostrar","The red one is his favorite.","")</f>
        <v/>
      </c>
    </row>
    <row r="44" spans="2:16" s="1" customFormat="1" ht="5.0999999999999996" customHeight="1" x14ac:dyDescent="0.25">
      <c r="B44" s="4"/>
      <c r="C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s="1" customFormat="1" ht="14.25" customHeight="1" x14ac:dyDescent="0.25">
      <c r="B45" s="4"/>
      <c r="D45" s="2"/>
      <c r="E45" s="25" t="s">
        <v>65</v>
      </c>
      <c r="F45" s="25"/>
      <c r="G45" s="25"/>
      <c r="H45" s="25"/>
      <c r="I45" s="25"/>
      <c r="J45" s="12"/>
      <c r="K45" s="4" t="s">
        <v>2</v>
      </c>
      <c r="L45" s="55" t="s">
        <v>40</v>
      </c>
      <c r="M45" s="55"/>
      <c r="N45" s="55"/>
      <c r="O45" s="55"/>
      <c r="P45" s="55"/>
    </row>
    <row r="46" spans="2:16" s="1" customFormat="1" ht="14.25" customHeight="1" x14ac:dyDescent="0.25">
      <c r="B46" s="4"/>
      <c r="D46" s="5"/>
      <c r="E46" s="25"/>
      <c r="F46" s="25"/>
      <c r="G46" s="25"/>
      <c r="H46" s="25"/>
      <c r="I46" s="25"/>
      <c r="J46" s="5"/>
      <c r="K46" s="5"/>
      <c r="L46" s="56"/>
      <c r="M46" s="56"/>
      <c r="N46" s="56"/>
      <c r="O46" s="56"/>
      <c r="P46" s="56"/>
    </row>
    <row r="47" spans="2:16" customFormat="1" ht="15" x14ac:dyDescent="0.25">
      <c r="L47" s="21" t="str">
        <f>IF($N$102="mostrar","My mother would like to have two of those purses.","")</f>
        <v/>
      </c>
    </row>
    <row r="48" spans="2:16" customFormat="1" ht="5.0999999999999996" customHeight="1" x14ac:dyDescent="0.25"/>
    <row r="49" spans="2:16" s="1" customFormat="1" x14ac:dyDescent="0.25">
      <c r="B49" s="4"/>
      <c r="D49" s="15"/>
      <c r="E49" s="1" t="s">
        <v>66</v>
      </c>
      <c r="F49" s="15"/>
      <c r="G49" s="15"/>
      <c r="H49" s="12"/>
      <c r="I49" s="12"/>
      <c r="K49" s="8" t="s">
        <v>3</v>
      </c>
      <c r="L49" s="54" t="s">
        <v>41</v>
      </c>
      <c r="M49" s="54"/>
      <c r="N49" s="54"/>
      <c r="O49" s="54"/>
      <c r="P49" s="54"/>
    </row>
    <row r="50" spans="2:16" customFormat="1" ht="15" x14ac:dyDescent="0.25">
      <c r="L50" s="19" t="str">
        <f>IF($N$102="mostrar","Which ones would she like?","")</f>
        <v/>
      </c>
    </row>
    <row r="51" spans="2:16" customFormat="1" ht="5.0999999999999996" customHeight="1" x14ac:dyDescent="0.25"/>
    <row r="52" spans="2:16" s="1" customFormat="1" ht="14.25" customHeight="1" x14ac:dyDescent="0.25">
      <c r="B52" s="4"/>
      <c r="D52" s="2"/>
      <c r="E52" s="25" t="s">
        <v>67</v>
      </c>
      <c r="F52" s="25"/>
      <c r="G52" s="25"/>
      <c r="H52" s="25"/>
      <c r="I52" s="25"/>
      <c r="J52" s="2"/>
      <c r="K52" s="8" t="s">
        <v>2</v>
      </c>
      <c r="L52" s="55" t="s">
        <v>42</v>
      </c>
      <c r="M52" s="55"/>
      <c r="N52" s="55"/>
      <c r="O52" s="55"/>
      <c r="P52" s="55"/>
    </row>
    <row r="53" spans="2:16" s="1" customFormat="1" x14ac:dyDescent="0.25">
      <c r="C53" s="2"/>
      <c r="D53" s="2"/>
      <c r="E53" s="25"/>
      <c r="F53" s="25"/>
      <c r="G53" s="25"/>
      <c r="H53" s="25"/>
      <c r="I53" s="25"/>
      <c r="J53" s="2"/>
      <c r="K53" s="2"/>
      <c r="L53" s="56"/>
      <c r="M53" s="56"/>
      <c r="N53" s="56"/>
      <c r="O53" s="56"/>
      <c r="P53" s="56"/>
    </row>
    <row r="54" spans="2:16" customFormat="1" ht="15" customHeight="1" x14ac:dyDescent="0.25">
      <c r="L54" s="26" t="str">
        <f>IF($N$102="mostrar","She would like to have the blue one and the green one.","")</f>
        <v/>
      </c>
      <c r="M54" s="26"/>
      <c r="N54" s="26"/>
      <c r="O54" s="26"/>
      <c r="P54" s="26"/>
    </row>
    <row r="55" spans="2:16" customFormat="1" ht="15" x14ac:dyDescent="0.25">
      <c r="L55" s="27"/>
      <c r="M55" s="27"/>
      <c r="N55" s="27"/>
      <c r="O55" s="27"/>
      <c r="P55" s="27"/>
    </row>
    <row r="56" spans="2:16" customFormat="1" ht="5.0999999999999996" customHeight="1" x14ac:dyDescent="0.25"/>
    <row r="57" spans="2:16" s="1" customFormat="1" ht="14.25" customHeight="1" x14ac:dyDescent="0.25">
      <c r="B57" s="10"/>
      <c r="C57" s="10"/>
      <c r="D57" s="10"/>
      <c r="E57" s="1" t="s">
        <v>68</v>
      </c>
      <c r="F57" s="10"/>
      <c r="G57" s="10"/>
      <c r="H57" s="10"/>
      <c r="I57" s="10"/>
      <c r="J57" s="10"/>
      <c r="K57" s="8" t="s">
        <v>3</v>
      </c>
      <c r="L57" s="55" t="s">
        <v>43</v>
      </c>
      <c r="M57" s="55"/>
      <c r="N57" s="55"/>
      <c r="O57" s="55"/>
      <c r="P57" s="55"/>
    </row>
    <row r="58" spans="2:16" s="1" customFormat="1" x14ac:dyDescent="0.25">
      <c r="B58" s="9"/>
      <c r="C58" s="10"/>
      <c r="D58" s="10"/>
      <c r="E58" s="1" t="s">
        <v>4</v>
      </c>
      <c r="F58" s="10"/>
      <c r="G58" s="10"/>
      <c r="H58" s="10"/>
      <c r="I58" s="10"/>
      <c r="J58" s="10"/>
      <c r="K58" s="10"/>
      <c r="L58" s="56"/>
      <c r="M58" s="56"/>
      <c r="N58" s="56"/>
      <c r="O58" s="56"/>
      <c r="P58" s="56"/>
    </row>
    <row r="59" spans="2:16" customFormat="1" ht="15" x14ac:dyDescent="0.25">
      <c r="L59" s="20" t="str">
        <f>IF($N$102="mostrar","I don’t like the green one. I prefer the red one.","")</f>
        <v/>
      </c>
    </row>
    <row r="60" spans="2:16" s="1" customFormat="1" ht="5.0999999999999996" customHeight="1" x14ac:dyDescent="0.25">
      <c r="B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" customFormat="1" x14ac:dyDescent="0.25">
      <c r="B61" s="2"/>
      <c r="C61" s="12"/>
      <c r="D61" s="12"/>
      <c r="E61" s="1" t="s">
        <v>69</v>
      </c>
      <c r="F61" s="12"/>
      <c r="G61" s="12"/>
      <c r="H61" s="12"/>
      <c r="I61" s="12"/>
      <c r="J61" s="12"/>
      <c r="K61" s="4" t="s">
        <v>2</v>
      </c>
      <c r="L61" s="54" t="s">
        <v>44</v>
      </c>
      <c r="M61" s="54"/>
      <c r="N61" s="54"/>
      <c r="O61" s="54"/>
      <c r="P61" s="54"/>
    </row>
    <row r="62" spans="2:16" customFormat="1" ht="15" x14ac:dyDescent="0.25">
      <c r="L62" s="19" t="str">
        <f>IF($N$102="mostrar","Is this her cellphone?","")</f>
        <v/>
      </c>
    </row>
    <row r="63" spans="2:16" customFormat="1" ht="5.0999999999999996" customHeight="1" x14ac:dyDescent="0.25"/>
    <row r="64" spans="2:16" s="1" customFormat="1" x14ac:dyDescent="0.25">
      <c r="B64" s="2"/>
      <c r="E64" s="1" t="s">
        <v>70</v>
      </c>
      <c r="K64" s="8" t="s">
        <v>3</v>
      </c>
      <c r="L64" s="54" t="s">
        <v>45</v>
      </c>
      <c r="M64" s="54"/>
      <c r="N64" s="54"/>
      <c r="O64" s="54"/>
      <c r="P64" s="54"/>
    </row>
    <row r="65" spans="2:16" customFormat="1" ht="15" x14ac:dyDescent="0.25">
      <c r="L65" s="19" t="str">
        <f>IF($N$102="mostrar","No, that one is not hers.","")</f>
        <v/>
      </c>
    </row>
    <row r="66" spans="2:16" customFormat="1" ht="5.0999999999999996" customHeight="1" x14ac:dyDescent="0.25"/>
    <row r="67" spans="2:16" s="1" customFormat="1" x14ac:dyDescent="0.25">
      <c r="B67" s="4"/>
      <c r="E67" s="1" t="s">
        <v>71</v>
      </c>
      <c r="K67" s="4" t="s">
        <v>2</v>
      </c>
      <c r="L67" s="54" t="s">
        <v>46</v>
      </c>
      <c r="M67" s="54"/>
      <c r="N67" s="54"/>
      <c r="O67" s="54"/>
      <c r="P67" s="54"/>
    </row>
    <row r="68" spans="2:16" customFormat="1" ht="15" x14ac:dyDescent="0.25">
      <c r="L68" s="19" t="str">
        <f>IF($N$102="mostrar","Which one is hers?","")</f>
        <v/>
      </c>
    </row>
    <row r="69" spans="2:16" customFormat="1" ht="5.0999999999999996" customHeight="1" x14ac:dyDescent="0.25"/>
    <row r="70" spans="2:16" s="1" customFormat="1" ht="14.25" customHeight="1" x14ac:dyDescent="0.25">
      <c r="B70" s="2"/>
      <c r="E70" s="25" t="s">
        <v>72</v>
      </c>
      <c r="F70" s="25"/>
      <c r="G70" s="25"/>
      <c r="H70" s="25"/>
      <c r="I70" s="25"/>
      <c r="K70" s="8" t="s">
        <v>3</v>
      </c>
      <c r="L70" s="55" t="s">
        <v>47</v>
      </c>
      <c r="M70" s="55"/>
      <c r="N70" s="55"/>
      <c r="O70" s="55"/>
      <c r="P70" s="55"/>
    </row>
    <row r="71" spans="2:16" s="1" customFormat="1" x14ac:dyDescent="0.25">
      <c r="B71" s="16"/>
      <c r="E71" s="25"/>
      <c r="F71" s="25"/>
      <c r="G71" s="25"/>
      <c r="H71" s="25"/>
      <c r="I71" s="25"/>
      <c r="L71" s="56"/>
      <c r="M71" s="56"/>
      <c r="N71" s="56"/>
      <c r="O71" s="56"/>
      <c r="P71" s="56"/>
    </row>
    <row r="72" spans="2:16" customFormat="1" ht="15" x14ac:dyDescent="0.25">
      <c r="L72" s="21" t="str">
        <f>IF($N$102="mostrar","Hers is on the table. That one is mine. The new one.","")</f>
        <v/>
      </c>
    </row>
    <row r="73" spans="2:16" customFormat="1" ht="5.0999999999999996" customHeight="1" x14ac:dyDescent="0.25"/>
    <row r="74" spans="2:16" s="1" customFormat="1" x14ac:dyDescent="0.25">
      <c r="B74" s="4"/>
      <c r="E74" s="1" t="s">
        <v>73</v>
      </c>
      <c r="K74" s="4" t="s">
        <v>2</v>
      </c>
      <c r="L74" s="54" t="s">
        <v>52</v>
      </c>
      <c r="M74" s="54"/>
      <c r="N74" s="54"/>
      <c r="O74" s="54"/>
      <c r="P74" s="54"/>
    </row>
    <row r="75" spans="2:16" customFormat="1" ht="15" x14ac:dyDescent="0.25">
      <c r="L75" s="19" t="str">
        <f>IF($N$102="mostrar","Ok. Thanks.","")</f>
        <v/>
      </c>
    </row>
    <row r="76" spans="2:16" s="1" customFormat="1" ht="5.0999999999999996" customHeight="1" x14ac:dyDescent="0.25">
      <c r="P76" s="2"/>
    </row>
    <row r="77" spans="2:16" s="1" customFormat="1" ht="14.25" customHeight="1" x14ac:dyDescent="0.25">
      <c r="B77" s="17"/>
      <c r="E77" s="25" t="s">
        <v>74</v>
      </c>
      <c r="F77" s="25"/>
      <c r="G77" s="25"/>
      <c r="H77" s="25"/>
      <c r="I77" s="25"/>
      <c r="K77" s="4" t="s">
        <v>2</v>
      </c>
      <c r="L77" s="55" t="s">
        <v>48</v>
      </c>
      <c r="M77" s="55"/>
      <c r="N77" s="55"/>
      <c r="O77" s="55"/>
      <c r="P77" s="55"/>
    </row>
    <row r="78" spans="2:16" s="1" customFormat="1" x14ac:dyDescent="0.25">
      <c r="B78" s="4"/>
      <c r="E78" s="25"/>
      <c r="F78" s="25"/>
      <c r="G78" s="25"/>
      <c r="H78" s="25"/>
      <c r="I78" s="25"/>
      <c r="L78" s="56"/>
      <c r="M78" s="56"/>
      <c r="N78" s="56"/>
      <c r="O78" s="56"/>
      <c r="P78" s="56"/>
    </row>
    <row r="79" spans="2:16" customFormat="1" ht="15" x14ac:dyDescent="0.25">
      <c r="L79" s="21" t="str">
        <f>IF($N$102="mostrar","I have 7 pens in my hands. Which one would you like?","")</f>
        <v/>
      </c>
    </row>
    <row r="80" spans="2:16" customFormat="1" ht="5.0999999999999996" customHeight="1" x14ac:dyDescent="0.25"/>
    <row r="81" spans="2:16" s="1" customFormat="1" x14ac:dyDescent="0.25">
      <c r="B81" s="2"/>
      <c r="C81" s="12"/>
      <c r="D81" s="12"/>
      <c r="E81" s="1" t="s">
        <v>75</v>
      </c>
      <c r="F81" s="12"/>
      <c r="G81" s="12"/>
      <c r="H81" s="12"/>
      <c r="I81" s="12"/>
      <c r="J81" s="12"/>
      <c r="K81" s="8" t="s">
        <v>3</v>
      </c>
      <c r="L81" s="54" t="s">
        <v>49</v>
      </c>
      <c r="M81" s="54"/>
      <c r="N81" s="54"/>
      <c r="O81" s="54"/>
      <c r="P81" s="54"/>
    </row>
    <row r="82" spans="2:16" customFormat="1" ht="15" x14ac:dyDescent="0.25">
      <c r="L82" s="19" t="str">
        <f>IF($N$102="mostrar","I’d like that one.","")</f>
        <v/>
      </c>
    </row>
    <row r="83" spans="2:16" customFormat="1" ht="5.0999999999999996" customHeight="1" x14ac:dyDescent="0.25"/>
    <row r="84" spans="2:16" s="1" customFormat="1" x14ac:dyDescent="0.25">
      <c r="B84" s="17"/>
      <c r="C84" s="16"/>
      <c r="D84" s="16"/>
      <c r="E84" s="17" t="s">
        <v>55</v>
      </c>
      <c r="F84" s="16"/>
      <c r="G84" s="16"/>
      <c r="H84" s="16"/>
      <c r="I84" s="16"/>
      <c r="J84" s="16"/>
      <c r="K84" s="4" t="s">
        <v>2</v>
      </c>
      <c r="L84" s="54" t="s">
        <v>32</v>
      </c>
      <c r="M84" s="54"/>
      <c r="N84" s="54"/>
      <c r="O84" s="54"/>
      <c r="P84" s="54"/>
    </row>
    <row r="85" spans="2:16" customFormat="1" ht="15" x14ac:dyDescent="0.25">
      <c r="L85" s="19" t="str">
        <f>IF($N$102="mostrar","Which one?","")</f>
        <v/>
      </c>
    </row>
    <row r="86" spans="2:16" customFormat="1" ht="5.0999999999999996" customHeight="1" x14ac:dyDescent="0.25"/>
    <row r="87" spans="2:16" s="1" customFormat="1" ht="14.25" customHeight="1" x14ac:dyDescent="0.25">
      <c r="B87" s="4"/>
      <c r="C87" s="17"/>
      <c r="D87" s="2"/>
      <c r="E87" s="25" t="s">
        <v>76</v>
      </c>
      <c r="F87" s="25"/>
      <c r="G87" s="25"/>
      <c r="H87" s="25"/>
      <c r="I87" s="25"/>
      <c r="J87" s="2"/>
      <c r="K87" s="8" t="s">
        <v>3</v>
      </c>
      <c r="L87" s="55" t="s">
        <v>50</v>
      </c>
      <c r="M87" s="55"/>
      <c r="N87" s="55"/>
      <c r="O87" s="55"/>
      <c r="P87" s="55"/>
    </row>
    <row r="88" spans="2:16" s="1" customFormat="1" x14ac:dyDescent="0.25">
      <c r="B88" s="2"/>
      <c r="C88" s="12"/>
      <c r="D88" s="12"/>
      <c r="E88" s="25"/>
      <c r="F88" s="25"/>
      <c r="G88" s="25"/>
      <c r="H88" s="25"/>
      <c r="I88" s="25"/>
      <c r="J88" s="12"/>
      <c r="K88" s="12"/>
      <c r="L88" s="56"/>
      <c r="M88" s="56"/>
      <c r="N88" s="56"/>
      <c r="O88" s="56"/>
      <c r="P88" s="56"/>
    </row>
    <row r="89" spans="2:16" customFormat="1" ht="15" x14ac:dyDescent="0.25">
      <c r="L89" s="21" t="str">
        <f>IF($N$102="mostrar","The green one. Can you give me the red ones too?","")</f>
        <v/>
      </c>
    </row>
    <row r="90" spans="2:16" customFormat="1" ht="5.0999999999999996" customHeight="1" x14ac:dyDescent="0.25"/>
    <row r="91" spans="2:16" s="1" customFormat="1" x14ac:dyDescent="0.25">
      <c r="B91" s="17"/>
      <c r="C91" s="16"/>
      <c r="D91" s="16"/>
      <c r="E91" s="17" t="s">
        <v>77</v>
      </c>
      <c r="F91" s="16"/>
      <c r="G91" s="16"/>
      <c r="H91" s="16"/>
      <c r="I91" s="16"/>
      <c r="J91" s="16"/>
      <c r="K91" s="4" t="s">
        <v>2</v>
      </c>
      <c r="L91" s="54" t="s">
        <v>16</v>
      </c>
      <c r="M91" s="54"/>
      <c r="N91" s="54"/>
      <c r="O91" s="54"/>
      <c r="P91" s="54"/>
    </row>
    <row r="92" spans="2:16" customFormat="1" ht="15" x14ac:dyDescent="0.25">
      <c r="L92" s="19" t="str">
        <f>IF($N$102="mostrar","Of course!","")</f>
        <v/>
      </c>
    </row>
    <row r="93" spans="2:16" s="1" customFormat="1" x14ac:dyDescent="0.25">
      <c r="B93" s="4"/>
      <c r="C93" s="17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2:16" s="1" customFormat="1" x14ac:dyDescent="0.25">
      <c r="B94" s="4"/>
      <c r="C94" s="31" t="s">
        <v>0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15"/>
    </row>
    <row r="95" spans="2:16" s="1" customFormat="1" x14ac:dyDescent="0.25">
      <c r="B95" s="2"/>
      <c r="C95" s="49" t="s">
        <v>5</v>
      </c>
      <c r="D95" s="49"/>
      <c r="E95" s="49"/>
      <c r="F95" s="32" t="s">
        <v>6</v>
      </c>
      <c r="G95" s="32"/>
      <c r="H95" s="32"/>
      <c r="I95" s="46" t="s">
        <v>10</v>
      </c>
      <c r="J95" s="47"/>
      <c r="K95" s="47"/>
      <c r="L95" s="48"/>
      <c r="M95" s="32" t="s">
        <v>51</v>
      </c>
      <c r="N95" s="32"/>
      <c r="O95" s="32"/>
      <c r="P95" s="15"/>
    </row>
    <row r="96" spans="2:16" s="1" customFormat="1" x14ac:dyDescent="0.25">
      <c r="B96" s="2"/>
      <c r="C96" s="53" t="s">
        <v>7</v>
      </c>
      <c r="D96" s="53"/>
      <c r="E96" s="53"/>
      <c r="F96" s="37" t="s">
        <v>8</v>
      </c>
      <c r="G96" s="37"/>
      <c r="H96" s="37"/>
      <c r="I96" s="46" t="s">
        <v>9</v>
      </c>
      <c r="J96" s="47"/>
      <c r="K96" s="47"/>
      <c r="L96" s="48"/>
      <c r="M96" s="37" t="s">
        <v>11</v>
      </c>
      <c r="N96" s="37"/>
      <c r="O96" s="37"/>
      <c r="P96" s="15"/>
    </row>
    <row r="97" spans="2:17" x14ac:dyDescent="0.25">
      <c r="B97" s="4"/>
      <c r="C97" s="45" t="s">
        <v>12</v>
      </c>
      <c r="D97" s="45"/>
      <c r="E97" s="45"/>
      <c r="F97" s="37" t="s">
        <v>13</v>
      </c>
      <c r="G97" s="37"/>
      <c r="H97" s="37"/>
      <c r="I97" s="46" t="s">
        <v>14</v>
      </c>
      <c r="J97" s="47"/>
      <c r="K97" s="47"/>
      <c r="L97" s="48"/>
      <c r="M97" s="37" t="s">
        <v>15</v>
      </c>
      <c r="N97" s="37"/>
      <c r="O97" s="37"/>
      <c r="P97" s="15"/>
      <c r="Q97" s="1"/>
    </row>
    <row r="98" spans="2:17" x14ac:dyDescent="0.25">
      <c r="B98" s="2"/>
      <c r="C98" s="45" t="s">
        <v>16</v>
      </c>
      <c r="D98" s="45"/>
      <c r="E98" s="45"/>
      <c r="F98" s="37" t="s">
        <v>17</v>
      </c>
      <c r="G98" s="37"/>
      <c r="H98" s="37"/>
      <c r="I98" s="46" t="s">
        <v>18</v>
      </c>
      <c r="J98" s="47"/>
      <c r="K98" s="47"/>
      <c r="L98" s="48"/>
      <c r="M98" s="37" t="s">
        <v>19</v>
      </c>
      <c r="N98" s="37"/>
      <c r="O98" s="37"/>
      <c r="P98" s="15"/>
      <c r="Q98" s="1"/>
    </row>
    <row r="99" spans="2:17" x14ac:dyDescent="0.25">
      <c r="B99" s="2"/>
      <c r="C99" s="49" t="s">
        <v>20</v>
      </c>
      <c r="D99" s="49"/>
      <c r="E99" s="49"/>
      <c r="F99" s="32" t="s">
        <v>21</v>
      </c>
      <c r="G99" s="32"/>
      <c r="H99" s="32"/>
      <c r="I99" s="50" t="s">
        <v>22</v>
      </c>
      <c r="J99" s="51"/>
      <c r="K99" s="51"/>
      <c r="L99" s="52"/>
      <c r="M99" s="32" t="s">
        <v>23</v>
      </c>
      <c r="N99" s="32"/>
      <c r="O99" s="32"/>
      <c r="P99" s="15"/>
      <c r="Q99" s="1"/>
    </row>
    <row r="100" spans="2:17" x14ac:dyDescent="0.25">
      <c r="B100" s="4"/>
      <c r="C100" s="45" t="s">
        <v>24</v>
      </c>
      <c r="D100" s="45"/>
      <c r="E100" s="45"/>
      <c r="F100" s="37" t="s">
        <v>25</v>
      </c>
      <c r="G100" s="37"/>
      <c r="H100" s="37"/>
      <c r="I100" s="46" t="s">
        <v>26</v>
      </c>
      <c r="J100" s="47"/>
      <c r="K100" s="47"/>
      <c r="L100" s="48"/>
      <c r="M100" s="37" t="s">
        <v>27</v>
      </c>
      <c r="N100" s="37"/>
      <c r="O100" s="37"/>
      <c r="P100" s="15"/>
      <c r="Q100" s="1"/>
    </row>
    <row r="101" spans="2:17" x14ac:dyDescent="0.25">
      <c r="B101" s="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5"/>
    </row>
    <row r="102" spans="2:17" ht="15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7" ht="15" x14ac:dyDescent="0.25">
      <c r="B103" s="44" t="s">
        <v>80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</row>
    <row r="104" spans="2:17" x14ac:dyDescent="0.25"/>
    <row r="105" spans="2:17" x14ac:dyDescent="0.25"/>
    <row r="106" spans="2:17" x14ac:dyDescent="0.25"/>
    <row r="107" spans="2:17" x14ac:dyDescent="0.25"/>
    <row r="108" spans="2:17" hidden="1" x14ac:dyDescent="0.25"/>
  </sheetData>
  <sheetProtection algorithmName="SHA-512" hashValue="gdUmfKWDzPUQ441753PcL0Dd4EGJKV7QNhoQIxzhPVqcjklvfUoEfYLi9qaUOUW0MpfCykaDLTbbQHvcYbTUgA==" saltValue="5/5wZ/2ARRNs/hj6fthQ6w==" spinCount="100000" sheet="1" objects="1" scenarios="1" selectLockedCells="1" selectUnlockedCells="1"/>
  <mergeCells count="60">
    <mergeCell ref="L20:P20"/>
    <mergeCell ref="B5:P5"/>
    <mergeCell ref="L7:P8"/>
    <mergeCell ref="L11:P11"/>
    <mergeCell ref="L14:P14"/>
    <mergeCell ref="L17:P17"/>
    <mergeCell ref="E52:I53"/>
    <mergeCell ref="L52:P53"/>
    <mergeCell ref="L23:P23"/>
    <mergeCell ref="E26:I27"/>
    <mergeCell ref="L26:P27"/>
    <mergeCell ref="L30:P30"/>
    <mergeCell ref="L33:P33"/>
    <mergeCell ref="L36:P36"/>
    <mergeCell ref="L39:P39"/>
    <mergeCell ref="L42:P42"/>
    <mergeCell ref="E45:I46"/>
    <mergeCell ref="L45:P46"/>
    <mergeCell ref="L49:P49"/>
    <mergeCell ref="E87:I88"/>
    <mergeCell ref="L87:P88"/>
    <mergeCell ref="L54:P55"/>
    <mergeCell ref="L57:P58"/>
    <mergeCell ref="L61:P61"/>
    <mergeCell ref="L64:P64"/>
    <mergeCell ref="L67:P67"/>
    <mergeCell ref="E70:I71"/>
    <mergeCell ref="L70:P71"/>
    <mergeCell ref="L74:P74"/>
    <mergeCell ref="E77:I78"/>
    <mergeCell ref="L77:P78"/>
    <mergeCell ref="L81:P81"/>
    <mergeCell ref="L84:P84"/>
    <mergeCell ref="L91:P91"/>
    <mergeCell ref="C94:O94"/>
    <mergeCell ref="C95:E95"/>
    <mergeCell ref="F95:H95"/>
    <mergeCell ref="I95:L95"/>
    <mergeCell ref="M95:O95"/>
    <mergeCell ref="C96:E96"/>
    <mergeCell ref="F96:H96"/>
    <mergeCell ref="I96:L96"/>
    <mergeCell ref="M96:O96"/>
    <mergeCell ref="C97:E97"/>
    <mergeCell ref="F97:H97"/>
    <mergeCell ref="I97:L97"/>
    <mergeCell ref="M97:O97"/>
    <mergeCell ref="C98:E98"/>
    <mergeCell ref="F98:H98"/>
    <mergeCell ref="I98:L98"/>
    <mergeCell ref="M98:O98"/>
    <mergeCell ref="C99:E99"/>
    <mergeCell ref="F99:H99"/>
    <mergeCell ref="I99:L99"/>
    <mergeCell ref="M99:O99"/>
    <mergeCell ref="B103:P103"/>
    <mergeCell ref="C100:E100"/>
    <mergeCell ref="F100:H100"/>
    <mergeCell ref="I100:L100"/>
    <mergeCell ref="M100:O100"/>
  </mergeCells>
  <conditionalFormatting sqref="L9">
    <cfRule type="expression" dxfId="51" priority="54">
      <formula>#REF!="mostrar"</formula>
    </cfRule>
  </conditionalFormatting>
  <conditionalFormatting sqref="L9">
    <cfRule type="expression" dxfId="50" priority="53">
      <formula>$M$87="mostrar"</formula>
    </cfRule>
  </conditionalFormatting>
  <conditionalFormatting sqref="L12">
    <cfRule type="expression" dxfId="49" priority="52">
      <formula>#REF!="mostrar"</formula>
    </cfRule>
  </conditionalFormatting>
  <conditionalFormatting sqref="L12">
    <cfRule type="expression" dxfId="48" priority="51">
      <formula>$M$87="mostrar"</formula>
    </cfRule>
  </conditionalFormatting>
  <conditionalFormatting sqref="L15">
    <cfRule type="expression" dxfId="47" priority="50">
      <formula>#REF!="mostrar"</formula>
    </cfRule>
  </conditionalFormatting>
  <conditionalFormatting sqref="L15">
    <cfRule type="expression" dxfId="46" priority="49">
      <formula>$M$87="mostrar"</formula>
    </cfRule>
  </conditionalFormatting>
  <conditionalFormatting sqref="L18">
    <cfRule type="expression" dxfId="45" priority="48">
      <formula>#REF!="mostrar"</formula>
    </cfRule>
  </conditionalFormatting>
  <conditionalFormatting sqref="L18">
    <cfRule type="expression" dxfId="44" priority="47">
      <formula>$M$87="mostrar"</formula>
    </cfRule>
  </conditionalFormatting>
  <conditionalFormatting sqref="L21">
    <cfRule type="expression" dxfId="43" priority="46">
      <formula>#REF!="mostrar"</formula>
    </cfRule>
  </conditionalFormatting>
  <conditionalFormatting sqref="L21">
    <cfRule type="expression" dxfId="42" priority="45">
      <formula>$M$87="mostrar"</formula>
    </cfRule>
  </conditionalFormatting>
  <conditionalFormatting sqref="L24">
    <cfRule type="expression" dxfId="41" priority="44">
      <formula>#REF!="mostrar"</formula>
    </cfRule>
  </conditionalFormatting>
  <conditionalFormatting sqref="L24">
    <cfRule type="expression" dxfId="40" priority="43">
      <formula>$M$87="mostrar"</formula>
    </cfRule>
  </conditionalFormatting>
  <conditionalFormatting sqref="L28">
    <cfRule type="expression" dxfId="39" priority="42">
      <formula>#REF!="mostrar"</formula>
    </cfRule>
  </conditionalFormatting>
  <conditionalFormatting sqref="L28">
    <cfRule type="expression" dxfId="38" priority="41">
      <formula>$M$87="mostrar"</formula>
    </cfRule>
  </conditionalFormatting>
  <conditionalFormatting sqref="L40">
    <cfRule type="expression" dxfId="37" priority="36">
      <formula>#REF!="mostrar"</formula>
    </cfRule>
  </conditionalFormatting>
  <conditionalFormatting sqref="L34">
    <cfRule type="expression" dxfId="36" priority="40">
      <formula>#REF!="mostrar"</formula>
    </cfRule>
  </conditionalFormatting>
  <conditionalFormatting sqref="L34">
    <cfRule type="expression" dxfId="35" priority="39">
      <formula>$M$87="mostrar"</formula>
    </cfRule>
  </conditionalFormatting>
  <conditionalFormatting sqref="L37">
    <cfRule type="expression" dxfId="34" priority="38">
      <formula>#REF!="mostrar"</formula>
    </cfRule>
  </conditionalFormatting>
  <conditionalFormatting sqref="L37">
    <cfRule type="expression" dxfId="33" priority="37">
      <formula>$M$87="mostrar"</formula>
    </cfRule>
  </conditionalFormatting>
  <conditionalFormatting sqref="L40">
    <cfRule type="expression" dxfId="32" priority="35">
      <formula>$M$87="mostrar"</formula>
    </cfRule>
  </conditionalFormatting>
  <conditionalFormatting sqref="L43">
    <cfRule type="expression" dxfId="31" priority="34">
      <formula>#REF!="mostrar"</formula>
    </cfRule>
  </conditionalFormatting>
  <conditionalFormatting sqref="L43">
    <cfRule type="expression" dxfId="30" priority="33">
      <formula>$M$87="mostrar"</formula>
    </cfRule>
  </conditionalFormatting>
  <conditionalFormatting sqref="L62">
    <cfRule type="expression" dxfId="29" priority="28">
      <formula>#REF!="mostrar"</formula>
    </cfRule>
  </conditionalFormatting>
  <conditionalFormatting sqref="L50">
    <cfRule type="expression" dxfId="28" priority="32">
      <formula>#REF!="mostrar"</formula>
    </cfRule>
  </conditionalFormatting>
  <conditionalFormatting sqref="L50">
    <cfRule type="expression" dxfId="27" priority="31">
      <formula>$M$87="mostrar"</formula>
    </cfRule>
  </conditionalFormatting>
  <conditionalFormatting sqref="L59">
    <cfRule type="expression" dxfId="26" priority="30">
      <formula>#REF!="mostrar"</formula>
    </cfRule>
  </conditionalFormatting>
  <conditionalFormatting sqref="L65">
    <cfRule type="expression" dxfId="25" priority="26">
      <formula>#REF!="mostrar"</formula>
    </cfRule>
  </conditionalFormatting>
  <conditionalFormatting sqref="L59">
    <cfRule type="expression" dxfId="24" priority="29">
      <formula>$M$87="mostrar"</formula>
    </cfRule>
  </conditionalFormatting>
  <conditionalFormatting sqref="L62">
    <cfRule type="expression" dxfId="23" priority="27">
      <formula>$M$87="mostrar"</formula>
    </cfRule>
  </conditionalFormatting>
  <conditionalFormatting sqref="L65">
    <cfRule type="expression" dxfId="22" priority="25">
      <formula>$M$87="mostrar"</formula>
    </cfRule>
  </conditionalFormatting>
  <conditionalFormatting sqref="L68">
    <cfRule type="expression" dxfId="21" priority="24">
      <formula>#REF!="mostrar"</formula>
    </cfRule>
  </conditionalFormatting>
  <conditionalFormatting sqref="L68">
    <cfRule type="expression" dxfId="20" priority="23">
      <formula>$M$87="mostrar"</formula>
    </cfRule>
  </conditionalFormatting>
  <conditionalFormatting sqref="L75">
    <cfRule type="expression" dxfId="19" priority="22">
      <formula>#REF!="mostrar"</formula>
    </cfRule>
  </conditionalFormatting>
  <conditionalFormatting sqref="L75">
    <cfRule type="expression" dxfId="18" priority="21">
      <formula>$M$87="mostrar"</formula>
    </cfRule>
  </conditionalFormatting>
  <conditionalFormatting sqref="L82">
    <cfRule type="expression" dxfId="17" priority="20">
      <formula>#REF!="mostrar"</formula>
    </cfRule>
  </conditionalFormatting>
  <conditionalFormatting sqref="L82">
    <cfRule type="expression" dxfId="16" priority="19">
      <formula>$M$87="mostrar"</formula>
    </cfRule>
  </conditionalFormatting>
  <conditionalFormatting sqref="L85">
    <cfRule type="expression" dxfId="15" priority="18">
      <formula>#REF!="mostrar"</formula>
    </cfRule>
  </conditionalFormatting>
  <conditionalFormatting sqref="L85">
    <cfRule type="expression" dxfId="14" priority="17">
      <formula>$M$87="mostrar"</formula>
    </cfRule>
  </conditionalFormatting>
  <conditionalFormatting sqref="L92">
    <cfRule type="expression" dxfId="13" priority="16">
      <formula>#REF!="mostrar"</formula>
    </cfRule>
  </conditionalFormatting>
  <conditionalFormatting sqref="L92">
    <cfRule type="expression" dxfId="12" priority="15">
      <formula>$M$87="mostrar"</formula>
    </cfRule>
  </conditionalFormatting>
  <conditionalFormatting sqref="L31">
    <cfRule type="expression" dxfId="11" priority="14">
      <formula>#REF!="mostrar"</formula>
    </cfRule>
  </conditionalFormatting>
  <conditionalFormatting sqref="L31">
    <cfRule type="expression" dxfId="10" priority="13">
      <formula>$M$87="mostrar"</formula>
    </cfRule>
  </conditionalFormatting>
  <conditionalFormatting sqref="L47">
    <cfRule type="expression" dxfId="9" priority="12">
      <formula>#REF!="mostrar"</formula>
    </cfRule>
  </conditionalFormatting>
  <conditionalFormatting sqref="L47">
    <cfRule type="expression" dxfId="8" priority="11">
      <formula>$M$87="mostrar"</formula>
    </cfRule>
  </conditionalFormatting>
  <conditionalFormatting sqref="L72">
    <cfRule type="expression" dxfId="7" priority="8">
      <formula>#REF!="mostrar"</formula>
    </cfRule>
  </conditionalFormatting>
  <conditionalFormatting sqref="L72">
    <cfRule type="expression" dxfId="6" priority="7">
      <formula>$M$87="mostrar"</formula>
    </cfRule>
  </conditionalFormatting>
  <conditionalFormatting sqref="L54">
    <cfRule type="expression" dxfId="5" priority="10">
      <formula>#REF!="mostrar"</formula>
    </cfRule>
  </conditionalFormatting>
  <conditionalFormatting sqref="L54">
    <cfRule type="expression" dxfId="4" priority="9">
      <formula>$M$87="mostrar"</formula>
    </cfRule>
  </conditionalFormatting>
  <conditionalFormatting sqref="L79">
    <cfRule type="expression" dxfId="3" priority="6">
      <formula>#REF!="mostrar"</formula>
    </cfRule>
  </conditionalFormatting>
  <conditionalFormatting sqref="L79">
    <cfRule type="expression" dxfId="2" priority="5">
      <formula>$M$87="mostrar"</formula>
    </cfRule>
  </conditionalFormatting>
  <conditionalFormatting sqref="L89">
    <cfRule type="expression" dxfId="1" priority="4">
      <formula>#REF!="mostrar"</formula>
    </cfRule>
  </conditionalFormatting>
  <conditionalFormatting sqref="L89">
    <cfRule type="expression" dxfId="0" priority="3">
      <formula>$M$87="mostrar"</formula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paperSize="9" orientation="portrait" r:id="rId1"/>
  <rowBreaks count="1" manualBreakCount="1">
    <brk id="56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2024-03-05T21:13:41Z</cp:lastPrinted>
  <dcterms:created xsi:type="dcterms:W3CDTF">2018-02-15T01:18:41Z</dcterms:created>
  <dcterms:modified xsi:type="dcterms:W3CDTF">2025-01-22T20:28:45Z</dcterms:modified>
</cp:coreProperties>
</file>