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C:\Users\tobi6\OneDrive\pro5l_der-kunde-ist-koenig\01_administration\0101_informationen\"/>
    </mc:Choice>
  </mc:AlternateContent>
  <xr:revisionPtr revIDLastSave="30" documentId="4B36123552C806280C6B219687A50AAA7397FD2D" xr6:coauthVersionLast="25" xr6:coauthVersionMax="25" xr10:uidLastSave="{90A9FDCE-7966-4FE0-99DE-9F17D00929F3}"/>
  <bookViews>
    <workbookView xWindow="36" yWindow="444" windowWidth="28800" windowHeight="16944" firstSheet="1" activeTab="1" xr2:uid="{00000000-000D-0000-FFFF-FFFF00000000}"/>
  </bookViews>
  <sheets>
    <sheet name="Beurteilungsbogen (Text)" sheetId="2" r:id="rId1"/>
    <sheet name="Bewertungsbogen" sheetId="1" r:id="rId2"/>
  </sheets>
  <definedNames>
    <definedName name="_Toc156968632" localSheetId="0">'Beurteilungsbogen (Text)'!$A$5</definedName>
    <definedName name="_xlnm.Print_Area" localSheetId="1">Bewertungsbogen!$A$1:$G$33</definedName>
  </definedNames>
  <calcPr calcId="171026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A2" i="1"/>
  <c r="A48" i="2"/>
  <c r="C32" i="1"/>
  <c r="D10" i="1"/>
  <c r="D16" i="1"/>
  <c r="D21" i="1"/>
  <c r="D26" i="1"/>
  <c r="A8" i="1"/>
  <c r="A9" i="1"/>
  <c r="A12" i="1"/>
  <c r="A13" i="1"/>
  <c r="A14" i="1"/>
  <c r="A15" i="1"/>
  <c r="A18" i="1"/>
  <c r="A19" i="1"/>
  <c r="A20" i="1"/>
  <c r="A23" i="1"/>
  <c r="A24" i="1"/>
  <c r="A25" i="1"/>
  <c r="D27" i="1"/>
  <c r="C33" i="1"/>
  <c r="E14" i="2"/>
</calcChain>
</file>

<file path=xl/sharedStrings.xml><?xml version="1.0" encoding="utf-8"?>
<sst xmlns="http://schemas.openxmlformats.org/spreadsheetml/2006/main" count="83" uniqueCount="83">
  <si>
    <t>Beurteilungsbogen für Projektarbeiten in der Aus- und Weiterbildung</t>
  </si>
  <si>
    <t>Student /-in:</t>
  </si>
  <si>
    <t>xxxxxxxxxx</t>
  </si>
  <si>
    <t>SG / MRU:</t>
  </si>
  <si>
    <t>www</t>
  </si>
  <si>
    <t>Projekttitel:</t>
  </si>
  <si>
    <t>yyyyyyyyyyy</t>
  </si>
  <si>
    <t>Projektnr.:</t>
  </si>
  <si>
    <t>Projekt: (Px / Thesis)</t>
  </si>
  <si>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P5  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Bachelor -Thesis    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 P7   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 P8   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Master-Thesis
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MAS-Thesis</t>
    </r>
  </si>
  <si>
    <t>Semester:</t>
  </si>
  <si>
    <r>
      <t>Betreuende /-r Dozent /-in:</t>
    </r>
    <r>
      <rPr>
        <sz val="12"/>
        <rFont val="Arial"/>
        <family val="2"/>
      </rPr>
      <t xml:space="preserve"> </t>
    </r>
  </si>
  <si>
    <t>10HS</t>
  </si>
  <si>
    <t>Experte /-in (Thesis):</t>
  </si>
  <si>
    <t>Note, Übertrag vom Bewertungsbogen</t>
  </si>
  <si>
    <t>Nur im MSE:  Erfüllte ergänzenden Veranstaltungen</t>
  </si>
  <si>
    <t>1)</t>
  </si>
  <si>
    <t>2)</t>
  </si>
  <si>
    <t>3)</t>
  </si>
  <si>
    <t>Klassifizierung der Arbeit (Zutreffendes ankreuzen):</t>
  </si>
  <si>
    <r>
      <t xml:space="preserve">o </t>
    </r>
    <r>
      <rPr>
        <sz val="12"/>
        <rFont val="Arial"/>
        <family val="2"/>
      </rPr>
      <t>Grundsätzlich zur Veröffentlichung geeignet (nach Absprache mit dem  Auftraggeber)</t>
    </r>
  </si>
  <si>
    <r>
      <t>o</t>
    </r>
    <r>
      <rPr>
        <sz val="12"/>
        <rFont val="Arial"/>
        <family val="2"/>
      </rPr>
      <t xml:space="preserve">    Aus Gründen der Vertraulichkeit nicht zur Veröffentlichung und Einsichtnahme geeignet</t>
    </r>
  </si>
  <si>
    <t xml:space="preserve"> Würdigung der Arbeit</t>
  </si>
  <si>
    <t xml:space="preserve">Windisch, </t>
  </si>
  <si>
    <t>Betreuender Dozent</t>
  </si>
  <si>
    <t xml:space="preserve">Experte (Thesis) </t>
  </si>
  <si>
    <r>
      <t xml:space="preserve">Grundsatz: </t>
    </r>
    <r>
      <rPr>
        <sz val="10"/>
        <rFont val="Arial"/>
        <family val="2"/>
      </rPr>
      <t xml:space="preserve">Die Note 5.0 ist zu erteilen, wenn für das jeweilige Kriterium die Leistung </t>
    </r>
    <r>
      <rPr>
        <sz val="10"/>
        <rFont val="Arial"/>
        <family val="2"/>
      </rPr>
      <t>in vollem Umfang</t>
    </r>
    <r>
      <rPr>
        <sz val="10"/>
        <rFont val="Arial"/>
        <family val="2"/>
      </rPr>
      <t xml:space="preserve"> die Anforderungen an einen in der Industrie tätigen Ingenieur erfüllt.  </t>
    </r>
  </si>
  <si>
    <t xml:space="preserve">Gewicht
</t>
  </si>
  <si>
    <t>Note</t>
  </si>
  <si>
    <t>Beschreibung</t>
  </si>
  <si>
    <t>Begründung</t>
  </si>
  <si>
    <t>ORGANISATION PROZESS METHODIK</t>
  </si>
  <si>
    <t>Projektvereinbarung &amp; Planung</t>
  </si>
  <si>
    <t xml:space="preserve">6: Überdurchschnittliche, unerwartete Analyse der Aufgabenstellung 
     und wesentlicher eigener  inhaltlicher Beitrag zur Umsetzung
5: Vollständige Durchdringung der Aufgabenstellung und eigenständige 
     kreative Umsetzung
4: Aufgabenstellung eins zu eins umgesetzt
≤3: Umsetzung der Aufgabenstellung nicht erkennbar </t>
  </si>
  <si>
    <t>Uns ist eine klare Aufgabenstellung und das gemeinsame Verständnis mit dem Kunde sehr wichtig. Dies bedingt, dass wir die Aufgabenstellung genau nehmen.</t>
  </si>
  <si>
    <t>Lösungskonzept / Strategie</t>
  </si>
  <si>
    <t>6: Lösungskonzept, die Erwartungen klar übertreffend innovativ, 
     effektive kreative Strategie
5: Lösungskonzept und Strategie umfassend, klar, präzise und effektiv
4: Lösungskonzept und Strategie zielführend, Standardvorgehen
≤3: Lösungskonzept nicht nachvollziehbar, keine Strategie</t>
  </si>
  <si>
    <t>Methodik (ingenieurmässiges. Vorgehen)</t>
  </si>
  <si>
    <t>6: Erfassung und Berücksichtigung aller Einzelfragen in ihrem 
     Zusammenspiel als Teil eines Gesamtsystems
5: Vollständige Berücksichtigung aller Einzelfragen und gesamtheitlicher 
     Lösungsansatz
4: Abgrenzung von Teilaufgaben und deren standardmässige Lösung
≤3: Ungenügende Analyse, falscher Lösungsansatz</t>
  </si>
  <si>
    <t>Zwischennote 1 - Gewicht: 1</t>
  </si>
  <si>
    <t>FACHLICHES</t>
  </si>
  <si>
    <t>Theoretische Arbeit</t>
  </si>
  <si>
    <t>6: Neuartiger Lösungsansatz, der die theoretischen Grundlagen 
     klar übertrifft, sehr gut und umfassend umgesetzt
5: Problem umfassend in allen Aspekten gelöst
4: Problem mit bekannten Konzepten und Tools in seinen 
     wesentlichen Aspekten gelöst
≤3: unzureichender theoretischer Hintergrund, falsche Argumentation</t>
  </si>
  <si>
    <t>Ergebnis als Bericht(Text). Problemstellung, Projektbeschreibung, Sitzungensentscheide, Besprochenes dokumentieren. Verschiedene Prototypes, MockUps. --&gt; DeveloperGuide muss auch rein (klein). (Es muss beschrieben werden, wie man ein Entwicklungssetup aufgrund unserers GitHub Repository aufsetzt).(Auch Android hat eine bestimmte Umgebung, API Level).(Nur Dierk &amp; Dieter brauchen das, wahrscheinlich). Entwicklungsumgebung reproduzierbar für Dierk &amp; Dieter. SAD/DEVELOPERGUIDE was sind die wichtigsten Teile in unserem Projekt. Client &amp; Serverseitig. (Nicht Dolphin, eher Clients). Lösungsansatz beschreiben mit Hinblick auf OpenDolphin (z.b. falls ein anderer Prof das durchlies). (z.B. dass Clients klein bleiben, nur Binding und UI. Hypthese ist: OpenDolphin passt zur Problemstellung). </t>
  </si>
  <si>
    <t>Praktische Arbeit</t>
  </si>
  <si>
    <t>6: Äusserst umfassender und effizienter Einsatz der verfügbaren Mittel 
     und Verfahren; Entwicklung problemspezifischer neuer Methoden
5: Die in Frage kommenden Verfahren werden in korrekter Gewichtung 
     umfassend und effektiv eingesetzt
4: Ausgewählte Standardverfahren und Vorgehensweisen werden 
     zuverlässig eingesetzt
≤3: Eingesetzte Verfahren nicht angemessen, Durchführung 
       unzureichend</t>
  </si>
  <si>
    <t>Schönheit, design, usability. Wireframes kommen in die Projektdokumentation aber fliesst in die Benotung der praktischen Arbeit. Die offensichtliche Benotung hier ist allerdings der Code.</t>
  </si>
  <si>
    <t xml:space="preserve"> Analyse von  Ergebnissen/Durchdringung</t>
  </si>
  <si>
    <t>6: Ergebnisse umfassend und kritisch analysiert, klare Schluss
     folgerungen gezogen und Vorschläge für Umsetzung und Vertiefung 
     erarbeitet
5: Vollständige Analyse der Ergebnisse, ausgerichtet auf deren 
     Umsetzung 
4: Lediglich Vergleich mit Aufgabenstellung, keine weiterführenden 
    Aussagen
≤3: Nicht in der Lage, die Ergebnisse einzuordnen und zu bewerten</t>
  </si>
  <si>
    <t xml:space="preserve">Die Analyse bezieht sich auf die OpenDolphin Nutzen. </t>
  </si>
  <si>
    <t>Zielerreichung</t>
  </si>
  <si>
    <t>6: Ziel übertroffen, zusätzlicher  unerwarteter Kundennutzen und 
     Erkenntnisgewinn
5: Ziel vollumfänglich erreicht
4: Ziel im wesentlichen erreicht, Einzelaspekte ergänzungsbedürftig
≤3: Ziel nicht erreicht, Ergebnisse nicht brauchbar</t>
  </si>
  <si>
    <t>Zwischennote 2 - Gewicht: 3</t>
  </si>
  <si>
    <t>DOKUMENTATION  WISSENSTRANSFER</t>
  </si>
  <si>
    <t>Bericht/Dokumentation</t>
  </si>
  <si>
    <t>6: Bericht vorbildlich; inhaltlich umfassend, sprachlich und gestalterisch
     herausragend
5: Bericht inhaltlich vollständig, sprachlich und gestalterisch ansprechend
4: Alle wesentlichen Aspekte dokumentiert, noch gut lesbar
≤3: Wesentliche Aspekte nicht dokumentiert, Bericht unstrukturiert, 
       Darstellung mangelhaft</t>
  </si>
  <si>
    <t xml:space="preserve">Verteidigung Thesis (P6 / P9) </t>
  </si>
  <si>
    <t>6: Alle Fragen richtig und souverän beantwortet, Frage in Kontext 
     eingeordnet. Ein Venetzung der Fachinhalte ist klar ersichtlich
5: Alle Fragen korrekt und auf die Arbeit bezogen beantwortet
4: Fragen zögernd, aber im wesentlichen korrekt beantwortet; 
     manchmal Probleme bei spezifischen Details
≤3: Überwiegende Mehrzahl der Fragen nicht oder nicht korrekt
       beantwortet, die übrigen nur mangelhaft.</t>
  </si>
  <si>
    <t xml:space="preserve">Präsentation (P5 - P9)
</t>
  </si>
  <si>
    <t>6: Inhaltlich vollständiger, logisch aufgebauter Vortrag; grafisch sehr gut 
    gestaltet und souverän vorgetragen; Fragen korrekt und umfassend 
    beantwortet
5: Vortrag inhaltlich vollständig, Aufbau und Präsentation logisch und  
    ansprechend, Fragen korrekt beantwortet
4: Vortrag inhaltlich vollständig, Einschränkungen in Aufbau und 
    Präsentation, Fragen gut beantwortet
≤3: Vortrag inhaltlich unzureichend, Präsentation mangelhaft; 
       Fragen nicht beantwortet</t>
  </si>
  <si>
    <t>Unsere Stärken liegen in der Präsentation und bietet einem optimalen Einstieg in das Berufsleben.</t>
  </si>
  <si>
    <t>Zwischennote 3 - Gewicht: 2</t>
  </si>
  <si>
    <t>KOMMUNIKATION</t>
  </si>
  <si>
    <t>Zusammenarbeit intern</t>
  </si>
  <si>
    <t>6: Klare Informations- und Kommunikationsregeln; rechtzeitige und 
     vollständige Information; selbstständige Aktivierung des intern 
     vorhandenen Know-how
5: Vollständige Kommunikation und Information nach den üblichen 
     Regeln 
4: Regelmässige Information und Kommunikation; nicht alle potenziellen 
     Partner werden einbezogen, zu wenig proaktiv
≤3: Kommunikation unzureichend, nur bei Aufforderung; 
      Stand der Arbeit bleibt unklar</t>
  </si>
  <si>
    <t>Zusammenarbeit extern</t>
  </si>
  <si>
    <t>6: Klare Informations- und Kommunikationsregeln; rechtzeitige und 
     vollständige Information; selbstständige Aktivierung des intern 
     vorhandenen Know-how
5: Vollständige Kommunikation und Information nach den üblichen 
     Regeln
4: Regelmässige Information und Kommunikation; nicht alle potenziellen 
     Partner werden einbezogen, zu wenig proaktiv
≤3: Kommunikation unzureichend, nur bei Aufforderung; 
       Stand der Arbeit bleibt unklar</t>
  </si>
  <si>
    <t>Das gemeinsame Verständnis zwischen Kunde und Projektteam wird auch nur durch eine gute Zusammenarbeit erreicht.</t>
  </si>
  <si>
    <t>Motivation, pers. Einsatz, Umfang</t>
  </si>
  <si>
    <t>6: Persönlicher Einsatz hervorragend, Arbeitsumfang ausserordentlich 
     hoch
5: Hoher persönlicher Einsatz, überdurchschnittlicher Arbeitsumfang
4: Persönlicher Einsatz gerade noch ausreichend, Arbeitsumfang 
     durchschnittlich
≤3: Nicht motiviert, Einsatz mangelhaft, Arbeitsumfang unzureichend</t>
  </si>
  <si>
    <t>q</t>
  </si>
  <si>
    <t>Zwischennote 4 - Gewicht: 1</t>
  </si>
  <si>
    <t>Zwischennote vor Bonus</t>
  </si>
  <si>
    <t>BONUS</t>
  </si>
  <si>
    <t>Neue Thematik</t>
  </si>
  <si>
    <t>10 - Mit der Thematik noch nie Kontakt gehabt.
5 -   Thematik bekannt (z.B durch Unterricht)
0 -   mit Thema vertraut (z.B durch Sem.arbeit)</t>
  </si>
  <si>
    <t>Schwierigkeitsgrad</t>
  </si>
  <si>
    <t>10 - ausserordentlich hoch
5 -   überdurchschnittlich
0 -   Standard</t>
  </si>
  <si>
    <t>Umfeld</t>
  </si>
  <si>
    <t>10 - ausserordentlich schwierig
5 -   schwierig
0 -   Standard</t>
  </si>
  <si>
    <t>Bonus</t>
  </si>
  <si>
    <t>Absolute Korrektur;
Anwendung z. B. bei mehreren Partnern mit unterschiedlichen Schwerpunkten; komplexer Datenanalyse; neuen, noch nicht erprobten Tools u.ä.</t>
  </si>
  <si>
    <t>Gesamtnote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</si>
</sst>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00"/>
    <numFmt numFmtId="165" formatCode="0.0"/>
    <numFmt numFmtId="166" formatCode="0.0%"/>
  </numFmts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Wingdings"/>
      <charset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Wingdings"/>
      <charset val="2"/>
    </font>
    <font>
      <sz val="10"/>
      <name val="Arial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i/>
      <sz val="10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</fonts>
  <fills count="2">
    <fill>
      <patternFill patternType="none"/>
    </fill>
    <fill>
      <patternFill patternType="gray125"/>
    </fill>
  </fills>
  <borders count="6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7" xfId="0" applyBorder="1"/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36" xfId="0" applyFont="1" applyBorder="1" applyAlignment="1">
      <alignment horizontal="left" vertical="top" wrapText="1"/>
    </xf>
    <xf numFmtId="0" fontId="5" fillId="0" borderId="37" xfId="0" applyFont="1" applyBorder="1" applyAlignment="1">
      <alignment horizontal="left" vertical="top" wrapText="1"/>
    </xf>
    <xf numFmtId="0" fontId="5" fillId="0" borderId="38" xfId="0" applyFont="1" applyBorder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36" xfId="0" applyBorder="1"/>
    <xf numFmtId="0" fontId="0" fillId="0" borderId="3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45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4" fillId="0" borderId="1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righ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49" fontId="2" fillId="0" borderId="50" xfId="0" applyNumberFormat="1" applyFont="1" applyBorder="1" applyAlignment="1">
      <alignment horizontal="left" vertical="center" wrapText="1"/>
    </xf>
    <xf numFmtId="0" fontId="2" fillId="0" borderId="50" xfId="0" applyFont="1" applyBorder="1" applyAlignment="1">
      <alignment horizontal="left" vertical="center"/>
    </xf>
    <xf numFmtId="0" fontId="4" fillId="0" borderId="51" xfId="0" applyFont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49" fontId="4" fillId="0" borderId="5" xfId="0" applyNumberFormat="1" applyFont="1" applyBorder="1" applyAlignment="1">
      <alignment horizontal="right" vertical="center"/>
    </xf>
    <xf numFmtId="0" fontId="4" fillId="0" borderId="63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8" xfId="0" applyFont="1" applyBorder="1" applyAlignment="1">
      <alignment horizontal="center" vertical="top"/>
    </xf>
    <xf numFmtId="0" fontId="14" fillId="0" borderId="40" xfId="0" applyFont="1" applyBorder="1" applyAlignment="1">
      <alignment horizontal="center" vertical="top" wrapText="1"/>
    </xf>
    <xf numFmtId="0" fontId="14" fillId="0" borderId="41" xfId="0" applyFont="1" applyBorder="1" applyAlignment="1">
      <alignment horizontal="center" vertical="top"/>
    </xf>
    <xf numFmtId="0" fontId="10" fillId="0" borderId="42" xfId="0" applyFont="1" applyBorder="1" applyAlignment="1">
      <alignment horizontal="center" vertical="top"/>
    </xf>
    <xf numFmtId="0" fontId="14" fillId="0" borderId="3" xfId="0" applyFont="1" applyBorder="1" applyAlignment="1">
      <alignment horizontal="center"/>
    </xf>
    <xf numFmtId="0" fontId="13" fillId="0" borderId="0" xfId="0" applyFont="1"/>
    <xf numFmtId="0" fontId="15" fillId="0" borderId="12" xfId="0" applyFont="1" applyBorder="1" applyAlignment="1">
      <alignment vertical="top"/>
    </xf>
    <xf numFmtId="0" fontId="16" fillId="0" borderId="13" xfId="0" applyFont="1" applyFill="1" applyBorder="1" applyAlignment="1">
      <alignment horizontal="left" vertical="top" indent="1"/>
    </xf>
    <xf numFmtId="0" fontId="17" fillId="0" borderId="14" xfId="0" applyFont="1" applyBorder="1" applyAlignment="1">
      <alignment horizontal="center" vertical="top"/>
    </xf>
    <xf numFmtId="165" fontId="17" fillId="0" borderId="15" xfId="0" applyNumberFormat="1" applyFont="1" applyBorder="1" applyAlignment="1">
      <alignment horizontal="center" vertical="top"/>
    </xf>
    <xf numFmtId="0" fontId="15" fillId="0" borderId="16" xfId="0" applyFont="1" applyBorder="1" applyAlignment="1">
      <alignment horizontal="center"/>
    </xf>
    <xf numFmtId="0" fontId="15" fillId="0" borderId="17" xfId="0" applyNumberFormat="1" applyFont="1" applyBorder="1" applyAlignment="1">
      <alignment horizontal="left" vertical="top" wrapText="1" readingOrder="1"/>
    </xf>
    <xf numFmtId="0" fontId="15" fillId="0" borderId="18" xfId="0" applyFont="1" applyBorder="1" applyAlignment="1">
      <alignment vertical="top"/>
    </xf>
    <xf numFmtId="0" fontId="16" fillId="0" borderId="19" xfId="0" applyFont="1" applyFill="1" applyBorder="1" applyAlignment="1">
      <alignment horizontal="left" vertical="top" indent="1"/>
    </xf>
    <xf numFmtId="0" fontId="17" fillId="0" borderId="20" xfId="0" applyFont="1" applyBorder="1" applyAlignment="1">
      <alignment horizontal="center" vertical="top"/>
    </xf>
    <xf numFmtId="165" fontId="17" fillId="0" borderId="21" xfId="0" applyNumberFormat="1" applyFont="1" applyBorder="1" applyAlignment="1">
      <alignment horizontal="center" vertical="top"/>
    </xf>
    <xf numFmtId="0" fontId="15" fillId="0" borderId="22" xfId="0" applyFont="1" applyBorder="1" applyAlignment="1">
      <alignment horizontal="center"/>
    </xf>
    <xf numFmtId="0" fontId="15" fillId="0" borderId="30" xfId="0" applyNumberFormat="1" applyFont="1" applyBorder="1" applyAlignment="1">
      <alignment horizontal="left" vertical="top" wrapText="1" readingOrder="1"/>
    </xf>
    <xf numFmtId="0" fontId="15" fillId="0" borderId="9" xfId="0" applyFont="1" applyBorder="1" applyAlignment="1">
      <alignment vertical="top"/>
    </xf>
    <xf numFmtId="0" fontId="16" fillId="0" borderId="2" xfId="0" applyFont="1" applyFill="1" applyBorder="1" applyAlignment="1">
      <alignment horizontal="left" vertical="top" indent="1"/>
    </xf>
    <xf numFmtId="0" fontId="17" fillId="0" borderId="23" xfId="0" applyFont="1" applyBorder="1" applyAlignment="1">
      <alignment horizontal="center" vertical="top"/>
    </xf>
    <xf numFmtId="165" fontId="17" fillId="0" borderId="24" xfId="0" applyNumberFormat="1" applyFont="1" applyBorder="1" applyAlignment="1">
      <alignment horizontal="center" vertical="top"/>
    </xf>
    <xf numFmtId="0" fontId="15" fillId="0" borderId="0" xfId="0" applyFont="1" applyBorder="1" applyAlignment="1">
      <alignment horizontal="center"/>
    </xf>
    <xf numFmtId="0" fontId="15" fillId="0" borderId="4" xfId="0" applyNumberFormat="1" applyFont="1" applyBorder="1" applyAlignment="1">
      <alignment horizontal="left" vertical="top" wrapText="1" readingOrder="1"/>
    </xf>
    <xf numFmtId="0" fontId="15" fillId="0" borderId="10" xfId="0" applyFont="1" applyBorder="1" applyAlignment="1">
      <alignment vertical="top"/>
    </xf>
    <xf numFmtId="0" fontId="16" fillId="0" borderId="25" xfId="0" applyFont="1" applyFill="1" applyBorder="1" applyAlignment="1">
      <alignment vertical="top"/>
    </xf>
    <xf numFmtId="0" fontId="15" fillId="0" borderId="26" xfId="0" applyFont="1" applyBorder="1" applyAlignment="1">
      <alignment horizontal="center"/>
    </xf>
    <xf numFmtId="165" fontId="16" fillId="0" borderId="27" xfId="0" applyNumberFormat="1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5" fillId="0" borderId="29" xfId="0" applyNumberFormat="1" applyFont="1" applyBorder="1" applyAlignment="1">
      <alignment horizontal="left" vertical="top" wrapText="1" readingOrder="1"/>
    </xf>
    <xf numFmtId="0" fontId="10" fillId="0" borderId="9" xfId="0" applyFont="1" applyBorder="1" applyAlignment="1">
      <alignment vertical="top"/>
    </xf>
    <xf numFmtId="0" fontId="19" fillId="0" borderId="3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NumberFormat="1" applyFont="1" applyBorder="1" applyAlignment="1">
      <alignment horizontal="left" vertical="top" wrapText="1" readingOrder="1"/>
    </xf>
    <xf numFmtId="0" fontId="15" fillId="0" borderId="18" xfId="0" applyNumberFormat="1" applyFont="1" applyBorder="1" applyAlignment="1">
      <alignment horizontal="left" vertical="top" wrapText="1" readingOrder="1"/>
    </xf>
    <xf numFmtId="0" fontId="15" fillId="0" borderId="31" xfId="0" applyNumberFormat="1" applyFont="1" applyBorder="1" applyAlignment="1">
      <alignment horizontal="left" vertical="top" wrapText="1" readingOrder="1"/>
    </xf>
    <xf numFmtId="0" fontId="10" fillId="0" borderId="0" xfId="0" applyFont="1" applyBorder="1"/>
    <xf numFmtId="0" fontId="20" fillId="0" borderId="19" xfId="0" applyFont="1" applyFill="1" applyBorder="1" applyAlignment="1">
      <alignment horizontal="left" vertical="top" indent="1"/>
    </xf>
    <xf numFmtId="0" fontId="21" fillId="0" borderId="20" xfId="0" applyFont="1" applyBorder="1" applyAlignment="1">
      <alignment horizontal="center" vertical="top"/>
    </xf>
    <xf numFmtId="0" fontId="15" fillId="0" borderId="9" xfId="0" applyFont="1" applyFill="1" applyBorder="1" applyAlignment="1">
      <alignment vertical="top"/>
    </xf>
    <xf numFmtId="0" fontId="20" fillId="0" borderId="2" xfId="0" applyFont="1" applyFill="1" applyBorder="1" applyAlignment="1">
      <alignment horizontal="left" vertical="top" wrapText="1" indent="1"/>
    </xf>
    <xf numFmtId="0" fontId="21" fillId="0" borderId="23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center"/>
    </xf>
    <xf numFmtId="0" fontId="15" fillId="0" borderId="4" xfId="0" applyNumberFormat="1" applyFont="1" applyFill="1" applyBorder="1" applyAlignment="1">
      <alignment horizontal="left" vertical="top" wrapText="1" readingOrder="1"/>
    </xf>
    <xf numFmtId="0" fontId="10" fillId="0" borderId="0" xfId="0" applyFont="1" applyFill="1" applyBorder="1"/>
    <xf numFmtId="0" fontId="10" fillId="0" borderId="10" xfId="0" applyFont="1" applyBorder="1" applyAlignment="1">
      <alignment vertical="top"/>
    </xf>
    <xf numFmtId="0" fontId="10" fillId="0" borderId="9" xfId="0" applyFont="1" applyFill="1" applyBorder="1" applyAlignment="1">
      <alignment vertical="top"/>
    </xf>
    <xf numFmtId="0" fontId="19" fillId="0" borderId="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NumberFormat="1" applyFont="1" applyFill="1" applyBorder="1" applyAlignment="1">
      <alignment horizontal="left" vertical="top" wrapText="1" readingOrder="1"/>
    </xf>
    <xf numFmtId="0" fontId="10" fillId="0" borderId="0" xfId="0" applyFont="1" applyFill="1"/>
    <xf numFmtId="0" fontId="15" fillId="0" borderId="9" xfId="0" applyNumberFormat="1" applyFont="1" applyBorder="1" applyAlignment="1">
      <alignment horizontal="left" vertical="top" wrapText="1"/>
    </xf>
    <xf numFmtId="0" fontId="15" fillId="0" borderId="20" xfId="0" applyFont="1" applyBorder="1" applyAlignment="1">
      <alignment horizontal="center" vertical="top"/>
    </xf>
    <xf numFmtId="0" fontId="15" fillId="0" borderId="20" xfId="0" applyNumberFormat="1" applyFont="1" applyBorder="1" applyAlignment="1">
      <alignment horizontal="left" vertical="top" wrapText="1" readingOrder="1"/>
    </xf>
    <xf numFmtId="0" fontId="10" fillId="0" borderId="0" xfId="0" applyNumberFormat="1" applyFont="1" applyBorder="1" applyAlignment="1">
      <alignment horizontal="left" vertical="top" wrapText="1" readingOrder="1"/>
    </xf>
    <xf numFmtId="0" fontId="15" fillId="0" borderId="12" xfId="0" applyNumberFormat="1" applyFont="1" applyBorder="1" applyAlignment="1">
      <alignment horizontal="left" vertical="top" wrapText="1"/>
    </xf>
    <xf numFmtId="0" fontId="15" fillId="0" borderId="14" xfId="0" applyFont="1" applyBorder="1" applyAlignment="1">
      <alignment horizontal="center" vertical="top"/>
    </xf>
    <xf numFmtId="0" fontId="15" fillId="0" borderId="14" xfId="0" applyNumberFormat="1" applyFont="1" applyBorder="1" applyAlignment="1">
      <alignment horizontal="left" vertical="top" wrapText="1" readingOrder="1"/>
    </xf>
    <xf numFmtId="0" fontId="15" fillId="0" borderId="23" xfId="0" applyFont="1" applyBorder="1" applyAlignment="1">
      <alignment horizontal="center" vertical="top"/>
    </xf>
    <xf numFmtId="0" fontId="10" fillId="0" borderId="11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5" fillId="0" borderId="23" xfId="0" applyFont="1" applyBorder="1" applyAlignment="1">
      <alignment horizontal="center"/>
    </xf>
    <xf numFmtId="165" fontId="16" fillId="0" borderId="24" xfId="0" applyNumberFormat="1" applyFont="1" applyBorder="1" applyAlignment="1">
      <alignment horizontal="center"/>
    </xf>
    <xf numFmtId="0" fontId="22" fillId="0" borderId="2" xfId="0" applyFont="1" applyFill="1" applyBorder="1" applyAlignment="1">
      <alignment horizontal="left" vertical="top" indent="1"/>
    </xf>
    <xf numFmtId="0" fontId="10" fillId="0" borderId="4" xfId="0" applyNumberFormat="1" applyFont="1" applyFill="1" applyBorder="1" applyAlignment="1">
      <alignment horizontal="left" vertical="top" wrapText="1" readingOrder="1"/>
    </xf>
    <xf numFmtId="0" fontId="18" fillId="0" borderId="0" xfId="0" applyFont="1" applyFill="1"/>
    <xf numFmtId="0" fontId="10" fillId="0" borderId="4" xfId="0" applyFont="1" applyBorder="1" applyAlignment="1">
      <alignment vertical="top" wrapText="1"/>
    </xf>
    <xf numFmtId="0" fontId="10" fillId="0" borderId="35" xfId="0" applyFont="1" applyFill="1" applyBorder="1" applyAlignment="1">
      <alignment vertical="top"/>
    </xf>
    <xf numFmtId="0" fontId="22" fillId="0" borderId="36" xfId="0" applyFont="1" applyFill="1" applyBorder="1" applyAlignment="1">
      <alignment horizontal="left" vertical="top" indent="1"/>
    </xf>
    <xf numFmtId="0" fontId="10" fillId="0" borderId="38" xfId="0" applyFont="1" applyBorder="1" applyAlignment="1">
      <alignment vertical="top" wrapText="1"/>
    </xf>
    <xf numFmtId="0" fontId="23" fillId="0" borderId="2" xfId="0" applyFont="1" applyFill="1" applyBorder="1" applyAlignment="1">
      <alignment horizontal="left" vertical="center" indent="1"/>
    </xf>
    <xf numFmtId="0" fontId="15" fillId="0" borderId="11" xfId="0" applyFont="1" applyBorder="1"/>
    <xf numFmtId="0" fontId="24" fillId="0" borderId="32" xfId="0" applyFont="1" applyBorder="1"/>
    <xf numFmtId="0" fontId="15" fillId="0" borderId="33" xfId="0" applyFont="1" applyBorder="1" applyAlignment="1">
      <alignment horizontal="center"/>
    </xf>
    <xf numFmtId="0" fontId="24" fillId="0" borderId="34" xfId="0" applyFont="1" applyBorder="1"/>
    <xf numFmtId="0" fontId="24" fillId="0" borderId="34" xfId="0" applyFont="1" applyBorder="1" applyAlignment="1">
      <alignment vertical="top"/>
    </xf>
    <xf numFmtId="0" fontId="18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right"/>
    </xf>
    <xf numFmtId="0" fontId="18" fillId="0" borderId="0" xfId="0" applyFont="1"/>
    <xf numFmtId="0" fontId="14" fillId="0" borderId="0" xfId="0" applyFont="1" applyBorder="1"/>
    <xf numFmtId="166" fontId="19" fillId="0" borderId="0" xfId="2" applyNumberFormat="1" applyFont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/>
    <xf numFmtId="0" fontId="25" fillId="0" borderId="0" xfId="0" applyFont="1" applyBorder="1"/>
    <xf numFmtId="0" fontId="26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6" fillId="0" borderId="0" xfId="0" applyFont="1"/>
    <xf numFmtId="0" fontId="14" fillId="0" borderId="0" xfId="0" applyFont="1" applyFill="1" applyBorder="1"/>
    <xf numFmtId="0" fontId="25" fillId="0" borderId="0" xfId="0" applyFont="1" applyFill="1" applyBorder="1"/>
    <xf numFmtId="0" fontId="14" fillId="0" borderId="0" xfId="0" applyFont="1"/>
    <xf numFmtId="0" fontId="25" fillId="0" borderId="0" xfId="0" applyFont="1"/>
    <xf numFmtId="0" fontId="19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14" fontId="5" fillId="0" borderId="7" xfId="0" applyNumberFormat="1" applyFont="1" applyBorder="1" applyAlignment="1">
      <alignment horizontal="left" vertical="center"/>
    </xf>
    <xf numFmtId="14" fontId="5" fillId="0" borderId="2" xfId="0" applyNumberFormat="1" applyFont="1" applyBorder="1" applyAlignment="1">
      <alignment horizontal="left"/>
    </xf>
    <xf numFmtId="0" fontId="2" fillId="0" borderId="39" xfId="0" applyFont="1" applyBorder="1" applyAlignment="1">
      <alignment horizontal="center" vertical="top"/>
    </xf>
    <xf numFmtId="0" fontId="4" fillId="0" borderId="43" xfId="0" applyFont="1" applyBorder="1" applyAlignment="1">
      <alignment horizontal="center" vertical="top"/>
    </xf>
    <xf numFmtId="0" fontId="2" fillId="0" borderId="8" xfId="0" applyFont="1" applyBorder="1"/>
    <xf numFmtId="0" fontId="4" fillId="0" borderId="1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1" xfId="0" applyFont="1" applyFill="1" applyBorder="1"/>
    <xf numFmtId="0" fontId="1" fillId="0" borderId="5" xfId="0" applyFont="1" applyFill="1" applyBorder="1" applyAlignment="1">
      <alignment horizontal="center"/>
    </xf>
    <xf numFmtId="49" fontId="1" fillId="0" borderId="7" xfId="0" applyNumberFormat="1" applyFont="1" applyBorder="1" applyAlignment="1">
      <alignment horizontal="left" vertical="top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2" fontId="2" fillId="0" borderId="0" xfId="0" applyNumberFormat="1" applyFont="1" applyBorder="1" applyAlignment="1">
      <alignment horizontal="center"/>
    </xf>
    <xf numFmtId="0" fontId="2" fillId="0" borderId="37" xfId="0" applyFont="1" applyBorder="1"/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3" fontId="2" fillId="0" borderId="0" xfId="1" applyFont="1" applyBorder="1" applyAlignment="1">
      <alignment horizontal="center"/>
    </xf>
    <xf numFmtId="43" fontId="2" fillId="0" borderId="0" xfId="1" applyNumberFormat="1" applyFont="1" applyBorder="1" applyAlignment="1">
      <alignment horizontal="center"/>
    </xf>
    <xf numFmtId="43" fontId="2" fillId="0" borderId="0" xfId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/>
    <xf numFmtId="166" fontId="1" fillId="0" borderId="0" xfId="2" applyNumberFormat="1" applyFont="1" applyAlignment="1">
      <alignment horizontal="center"/>
    </xf>
    <xf numFmtId="0" fontId="4" fillId="0" borderId="47" xfId="0" applyFont="1" applyBorder="1" applyAlignment="1">
      <alignment horizontal="left" vertical="top"/>
    </xf>
    <xf numFmtId="0" fontId="4" fillId="0" borderId="52" xfId="0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4" fillId="0" borderId="53" xfId="0" applyNumberFormat="1" applyFont="1" applyBorder="1" applyAlignment="1">
      <alignment horizontal="left" vertical="top"/>
    </xf>
    <xf numFmtId="0" fontId="0" fillId="0" borderId="5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6" fillId="0" borderId="25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49" fontId="4" fillId="0" borderId="40" xfId="0" applyNumberFormat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49" fontId="4" fillId="0" borderId="20" xfId="0" applyNumberFormat="1" applyFont="1" applyBorder="1" applyAlignment="1">
      <alignment horizontal="left" vertical="center" wrapText="1"/>
    </xf>
    <xf numFmtId="49" fontId="4" fillId="0" borderId="22" xfId="0" applyNumberFormat="1" applyFont="1" applyBorder="1" applyAlignment="1">
      <alignment horizontal="left" vertical="center" wrapText="1"/>
    </xf>
    <xf numFmtId="49" fontId="4" fillId="0" borderId="21" xfId="0" applyNumberFormat="1" applyFont="1" applyBorder="1" applyAlignment="1">
      <alignment horizontal="left" vertical="center" wrapText="1"/>
    </xf>
    <xf numFmtId="0" fontId="4" fillId="0" borderId="55" xfId="0" applyFont="1" applyBorder="1" applyAlignment="1">
      <alignment horizontal="left" vertical="center"/>
    </xf>
    <xf numFmtId="0" fontId="4" fillId="0" borderId="56" xfId="0" applyFont="1" applyBorder="1" applyAlignment="1">
      <alignment horizontal="left" vertical="center"/>
    </xf>
    <xf numFmtId="0" fontId="4" fillId="0" borderId="57" xfId="0" applyFont="1" applyBorder="1" applyAlignment="1">
      <alignment horizontal="left" vertical="center"/>
    </xf>
    <xf numFmtId="0" fontId="4" fillId="0" borderId="58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0" borderId="60" xfId="0" applyFont="1" applyBorder="1" applyAlignment="1">
      <alignment horizontal="left" vertical="center"/>
    </xf>
    <xf numFmtId="165" fontId="24" fillId="0" borderId="40" xfId="0" applyNumberFormat="1" applyFont="1" applyBorder="1" applyAlignment="1">
      <alignment horizontal="center"/>
    </xf>
    <xf numFmtId="165" fontId="24" fillId="0" borderId="41" xfId="0" applyNumberFormat="1" applyFont="1" applyBorder="1" applyAlignment="1">
      <alignment horizontal="center"/>
    </xf>
    <xf numFmtId="0" fontId="19" fillId="0" borderId="53" xfId="0" applyFont="1" applyFill="1" applyBorder="1" applyAlignment="1">
      <alignment horizontal="center" vertical="top"/>
    </xf>
    <xf numFmtId="0" fontId="19" fillId="0" borderId="61" xfId="0" applyFont="1" applyFill="1" applyBorder="1" applyAlignment="1">
      <alignment horizontal="center" vertical="top"/>
    </xf>
    <xf numFmtId="0" fontId="19" fillId="0" borderId="23" xfId="0" applyFont="1" applyBorder="1" applyAlignment="1">
      <alignment horizontal="center" vertical="top"/>
    </xf>
    <xf numFmtId="0" fontId="19" fillId="0" borderId="24" xfId="0" applyFont="1" applyBorder="1" applyAlignment="1">
      <alignment horizontal="center" vertical="top"/>
    </xf>
    <xf numFmtId="0" fontId="19" fillId="0" borderId="44" xfId="0" applyFont="1" applyBorder="1" applyAlignment="1">
      <alignment horizontal="center" vertical="top"/>
    </xf>
    <xf numFmtId="0" fontId="19" fillId="0" borderId="62" xfId="0" applyFont="1" applyBorder="1" applyAlignment="1">
      <alignment horizontal="center" vertical="top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2" fontId="23" fillId="0" borderId="40" xfId="2" applyNumberFormat="1" applyFont="1" applyBorder="1" applyAlignment="1">
      <alignment horizontal="center" vertical="center"/>
    </xf>
    <xf numFmtId="2" fontId="23" fillId="0" borderId="41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</xdr:col>
      <xdr:colOff>666750</xdr:colOff>
      <xdr:row>2</xdr:row>
      <xdr:rowOff>114300</xdr:rowOff>
    </xdr:to>
    <xdr:pic>
      <xdr:nvPicPr>
        <xdr:cNvPr id="1025" name="Picture 3" descr="FHNW_HT_10mm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47650"/>
          <a:ext cx="23241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E49"/>
  <sheetViews>
    <sheetView topLeftCell="A46" zoomScale="75" zoomScaleNormal="75" zoomScaleSheetLayoutView="100" zoomScalePageLayoutView="75" workbookViewId="0">
      <selection activeCell="A5" sqref="A5"/>
    </sheetView>
  </sheetViews>
  <sheetFormatPr defaultColWidth="10.6640625" defaultRowHeight="19.95" customHeight="1" x14ac:dyDescent="0.25"/>
  <cols>
    <col min="1" max="1" width="28.6640625" customWidth="1"/>
    <col min="2" max="2" width="37.33203125" style="2" customWidth="1"/>
    <col min="3" max="3" width="26.44140625" style="1" customWidth="1"/>
    <col min="4" max="4" width="11.33203125" customWidth="1"/>
    <col min="5" max="5" width="14" customWidth="1"/>
  </cols>
  <sheetData>
    <row r="5" spans="1:5" s="45" customFormat="1" ht="19.95" customHeight="1" x14ac:dyDescent="0.3">
      <c r="A5" s="42" t="s">
        <v>0</v>
      </c>
      <c r="B5" s="43"/>
      <c r="C5" s="44"/>
    </row>
    <row r="6" spans="1:5" ht="19.95" customHeight="1" thickBot="1" x14ac:dyDescent="0.3">
      <c r="D6" s="9"/>
    </row>
    <row r="7" spans="1:5" s="21" customFormat="1" ht="26.25" customHeight="1" x14ac:dyDescent="0.25">
      <c r="A7" s="20" t="s">
        <v>1</v>
      </c>
      <c r="B7" s="183" t="s">
        <v>2</v>
      </c>
      <c r="C7" s="184"/>
      <c r="D7" s="51" t="s">
        <v>3</v>
      </c>
      <c r="E7" s="52" t="s">
        <v>4</v>
      </c>
    </row>
    <row r="8" spans="1:5" ht="26.25" customHeight="1" x14ac:dyDescent="0.25">
      <c r="A8" s="181" t="s">
        <v>5</v>
      </c>
      <c r="B8" s="185" t="s">
        <v>6</v>
      </c>
      <c r="C8" s="186"/>
      <c r="D8" s="187"/>
      <c r="E8" s="46" t="s">
        <v>7</v>
      </c>
    </row>
    <row r="9" spans="1:5" s="21" customFormat="1" ht="26.25" customHeight="1" x14ac:dyDescent="0.25">
      <c r="A9" s="182"/>
      <c r="B9" s="188"/>
      <c r="C9" s="189"/>
      <c r="D9" s="189"/>
      <c r="E9" s="25">
        <v>12345</v>
      </c>
    </row>
    <row r="10" spans="1:5" s="21" customFormat="1" ht="50.25" customHeight="1" x14ac:dyDescent="0.25">
      <c r="A10" s="22" t="s">
        <v>8</v>
      </c>
      <c r="B10" s="207" t="s">
        <v>9</v>
      </c>
      <c r="C10" s="208"/>
      <c r="D10" s="209"/>
      <c r="E10" s="47" t="s">
        <v>10</v>
      </c>
    </row>
    <row r="11" spans="1:5" s="21" customFormat="1" ht="26.25" customHeight="1" thickBot="1" x14ac:dyDescent="0.3">
      <c r="A11" s="23" t="s">
        <v>11</v>
      </c>
      <c r="B11" s="49"/>
      <c r="C11" s="50"/>
      <c r="D11" s="50"/>
      <c r="E11" s="48" t="s">
        <v>12</v>
      </c>
    </row>
    <row r="12" spans="1:5" s="21" customFormat="1" ht="26.25" customHeight="1" thickBot="1" x14ac:dyDescent="0.3">
      <c r="A12" s="24" t="s">
        <v>13</v>
      </c>
      <c r="B12" s="193"/>
      <c r="C12" s="194"/>
      <c r="D12" s="194"/>
      <c r="E12" s="195"/>
    </row>
    <row r="13" spans="1:5" ht="19.95" customHeight="1" thickBot="1" x14ac:dyDescent="0.3">
      <c r="A13" s="150"/>
      <c r="B13" s="151"/>
      <c r="E13" s="1"/>
    </row>
    <row r="14" spans="1:5" s="21" customFormat="1" ht="19.95" customHeight="1" thickBot="1" x14ac:dyDescent="0.3">
      <c r="A14" s="196" t="s">
        <v>14</v>
      </c>
      <c r="B14" s="197"/>
      <c r="C14" s="30"/>
      <c r="D14" s="31"/>
      <c r="E14" s="32">
        <f>Bewertungsbogen!C33</f>
        <v>0.1</v>
      </c>
    </row>
    <row r="15" spans="1:5" ht="19.95" customHeight="1" thickBot="1" x14ac:dyDescent="0.35">
      <c r="A15" s="5"/>
      <c r="B15" s="5"/>
      <c r="C15" s="6"/>
      <c r="D15" s="3"/>
      <c r="E15" s="7"/>
    </row>
    <row r="16" spans="1:5" s="21" customFormat="1" ht="27.75" customHeight="1" x14ac:dyDescent="0.25">
      <c r="A16" s="38" t="s">
        <v>15</v>
      </c>
      <c r="B16" s="39"/>
      <c r="C16" s="35"/>
      <c r="D16" s="36"/>
      <c r="E16" s="41"/>
    </row>
    <row r="17" spans="1:5" s="21" customFormat="1" ht="27.75" customHeight="1" x14ac:dyDescent="0.25">
      <c r="A17" s="198" t="s">
        <v>16</v>
      </c>
      <c r="B17" s="199"/>
      <c r="C17" s="199"/>
      <c r="D17" s="199"/>
      <c r="E17" s="200"/>
    </row>
    <row r="18" spans="1:5" s="21" customFormat="1" ht="27.75" customHeight="1" x14ac:dyDescent="0.25">
      <c r="A18" s="198" t="s">
        <v>17</v>
      </c>
      <c r="B18" s="199"/>
      <c r="C18" s="199"/>
      <c r="D18" s="199"/>
      <c r="E18" s="200"/>
    </row>
    <row r="19" spans="1:5" s="21" customFormat="1" ht="27.75" customHeight="1" thickBot="1" x14ac:dyDescent="0.3">
      <c r="A19" s="201" t="s">
        <v>18</v>
      </c>
      <c r="B19" s="202"/>
      <c r="C19" s="202"/>
      <c r="D19" s="202"/>
      <c r="E19" s="203"/>
    </row>
    <row r="20" spans="1:5" ht="19.95" customHeight="1" thickBot="1" x14ac:dyDescent="0.3">
      <c r="A20" s="150"/>
      <c r="B20" s="151"/>
      <c r="E20" s="1"/>
    </row>
    <row r="21" spans="1:5" s="21" customFormat="1" ht="19.95" customHeight="1" x14ac:dyDescent="0.25">
      <c r="A21" s="38" t="s">
        <v>19</v>
      </c>
      <c r="B21" s="39"/>
      <c r="C21" s="35"/>
      <c r="D21" s="36"/>
      <c r="E21" s="40"/>
    </row>
    <row r="22" spans="1:5" s="21" customFormat="1" ht="19.95" customHeight="1" x14ac:dyDescent="0.25">
      <c r="A22" s="204" t="s">
        <v>20</v>
      </c>
      <c r="B22" s="205"/>
      <c r="C22" s="205"/>
      <c r="D22" s="205"/>
      <c r="E22" s="206"/>
    </row>
    <row r="23" spans="1:5" s="21" customFormat="1" ht="19.95" customHeight="1" thickBot="1" x14ac:dyDescent="0.3">
      <c r="A23" s="190" t="s">
        <v>21</v>
      </c>
      <c r="B23" s="191"/>
      <c r="C23" s="191"/>
      <c r="D23" s="191"/>
      <c r="E23" s="192"/>
    </row>
    <row r="24" spans="1:5" ht="19.95" customHeight="1" thickBot="1" x14ac:dyDescent="0.3"/>
    <row r="25" spans="1:5" s="21" customFormat="1" ht="19.95" customHeight="1" x14ac:dyDescent="0.25">
      <c r="A25" s="33" t="s">
        <v>22</v>
      </c>
      <c r="B25" s="34"/>
      <c r="C25" s="35"/>
      <c r="D25" s="36"/>
      <c r="E25" s="37"/>
    </row>
    <row r="26" spans="1:5" ht="19.95" customHeight="1" x14ac:dyDescent="0.25">
      <c r="A26" s="10"/>
      <c r="B26" s="4"/>
      <c r="C26" s="6"/>
      <c r="D26" s="3"/>
      <c r="E26" s="11"/>
    </row>
    <row r="27" spans="1:5" ht="19.95" customHeight="1" x14ac:dyDescent="0.25">
      <c r="A27" s="10"/>
      <c r="B27" s="4"/>
      <c r="C27" s="6"/>
      <c r="D27" s="3"/>
      <c r="E27" s="11"/>
    </row>
    <row r="28" spans="1:5" ht="19.5" customHeight="1" x14ac:dyDescent="0.25">
      <c r="A28" s="10"/>
      <c r="B28" s="4"/>
      <c r="C28" s="6"/>
      <c r="D28" s="3"/>
      <c r="E28" s="11"/>
    </row>
    <row r="29" spans="1:5" ht="19.5" customHeight="1" x14ac:dyDescent="0.25">
      <c r="A29" s="10"/>
      <c r="B29" s="4"/>
      <c r="C29" s="6"/>
      <c r="D29" s="3"/>
      <c r="E29" s="11"/>
    </row>
    <row r="30" spans="1:5" ht="19.5" customHeight="1" x14ac:dyDescent="0.25">
      <c r="A30" s="10"/>
      <c r="B30" s="4"/>
      <c r="C30" s="6"/>
      <c r="D30" s="3"/>
      <c r="E30" s="11"/>
    </row>
    <row r="31" spans="1:5" ht="19.5" customHeight="1" x14ac:dyDescent="0.25">
      <c r="A31" s="10"/>
      <c r="B31" s="4"/>
      <c r="C31" s="6"/>
      <c r="D31" s="3"/>
      <c r="E31" s="11"/>
    </row>
    <row r="32" spans="1:5" ht="19.95" customHeight="1" x14ac:dyDescent="0.25">
      <c r="A32" s="10"/>
      <c r="B32" s="4"/>
      <c r="C32" s="6"/>
      <c r="D32" s="3"/>
      <c r="E32" s="11"/>
    </row>
    <row r="33" spans="1:5" ht="19.95" customHeight="1" x14ac:dyDescent="0.25">
      <c r="A33" s="10"/>
      <c r="B33" s="4"/>
      <c r="C33" s="6"/>
      <c r="D33" s="3"/>
      <c r="E33" s="11"/>
    </row>
    <row r="34" spans="1:5" ht="19.95" customHeight="1" x14ac:dyDescent="0.25">
      <c r="A34" s="10"/>
      <c r="B34" s="4"/>
      <c r="C34" s="6"/>
      <c r="D34" s="3"/>
      <c r="E34" s="11"/>
    </row>
    <row r="35" spans="1:5" ht="19.95" customHeight="1" x14ac:dyDescent="0.25">
      <c r="A35" s="10"/>
      <c r="B35" s="4"/>
      <c r="C35" s="6"/>
      <c r="D35" s="3"/>
      <c r="E35" s="11"/>
    </row>
    <row r="36" spans="1:5" ht="19.95" customHeight="1" x14ac:dyDescent="0.25">
      <c r="A36" s="10"/>
      <c r="B36" s="4"/>
      <c r="C36" s="6"/>
      <c r="D36" s="3"/>
      <c r="E36" s="11"/>
    </row>
    <row r="37" spans="1:5" ht="19.95" customHeight="1" x14ac:dyDescent="0.25">
      <c r="A37" s="10"/>
      <c r="B37" s="4"/>
      <c r="C37" s="6"/>
      <c r="D37" s="3"/>
      <c r="E37" s="11"/>
    </row>
    <row r="38" spans="1:5" ht="19.95" customHeight="1" x14ac:dyDescent="0.25">
      <c r="A38" s="10"/>
      <c r="B38" s="4"/>
      <c r="C38" s="6"/>
      <c r="D38" s="3"/>
      <c r="E38" s="11"/>
    </row>
    <row r="39" spans="1:5" ht="19.95" customHeight="1" x14ac:dyDescent="0.25">
      <c r="A39" s="10"/>
      <c r="B39" s="4"/>
      <c r="C39" s="6"/>
      <c r="D39" s="3"/>
      <c r="E39" s="11"/>
    </row>
    <row r="40" spans="1:5" ht="19.95" customHeight="1" x14ac:dyDescent="0.25">
      <c r="A40" s="10"/>
      <c r="B40" s="4"/>
      <c r="C40" s="6"/>
      <c r="D40" s="3"/>
      <c r="E40" s="11"/>
    </row>
    <row r="41" spans="1:5" ht="19.95" customHeight="1" x14ac:dyDescent="0.25">
      <c r="A41" s="10"/>
      <c r="B41" s="4"/>
      <c r="C41" s="6"/>
      <c r="D41" s="3"/>
      <c r="E41" s="11"/>
    </row>
    <row r="42" spans="1:5" ht="19.95" customHeight="1" x14ac:dyDescent="0.25">
      <c r="A42" s="10"/>
      <c r="B42" s="4"/>
      <c r="C42" s="6"/>
      <c r="D42" s="3"/>
      <c r="E42" s="11"/>
    </row>
    <row r="43" spans="1:5" ht="19.95" customHeight="1" x14ac:dyDescent="0.25">
      <c r="A43" s="10"/>
      <c r="B43" s="4"/>
      <c r="C43" s="6"/>
      <c r="D43" s="3"/>
      <c r="E43" s="11"/>
    </row>
    <row r="44" spans="1:5" ht="19.95" customHeight="1" x14ac:dyDescent="0.25">
      <c r="A44" s="10"/>
      <c r="B44" s="4"/>
      <c r="C44" s="6"/>
      <c r="D44" s="3"/>
      <c r="E44" s="11"/>
    </row>
    <row r="45" spans="1:5" ht="19.95" customHeight="1" thickBot="1" x14ac:dyDescent="0.3">
      <c r="A45" s="12"/>
      <c r="B45" s="13"/>
      <c r="C45" s="8"/>
      <c r="D45" s="9"/>
      <c r="E45" s="14"/>
    </row>
    <row r="46" spans="1:5" ht="19.95" customHeight="1" thickBot="1" x14ac:dyDescent="0.3"/>
    <row r="47" spans="1:5" s="21" customFormat="1" ht="19.95" customHeight="1" x14ac:dyDescent="0.25">
      <c r="A47" s="26" t="s">
        <v>23</v>
      </c>
      <c r="B47" s="27" t="s">
        <v>24</v>
      </c>
      <c r="C47" s="28"/>
      <c r="D47" s="29" t="s">
        <v>25</v>
      </c>
      <c r="E47" s="152"/>
    </row>
    <row r="48" spans="1:5" ht="19.95" customHeight="1" x14ac:dyDescent="0.25">
      <c r="A48" s="153">
        <f ca="1">TODAY()</f>
        <v>43111</v>
      </c>
      <c r="B48" s="18"/>
      <c r="C48" s="18"/>
      <c r="D48" s="3"/>
      <c r="E48" s="15"/>
    </row>
    <row r="49" spans="1:5" ht="19.95" customHeight="1" thickBot="1" x14ac:dyDescent="0.3">
      <c r="A49" s="16"/>
      <c r="B49" s="19"/>
      <c r="C49" s="19"/>
      <c r="D49" s="9"/>
      <c r="E49" s="17"/>
    </row>
  </sheetData>
  <mergeCells count="11">
    <mergeCell ref="A8:A9"/>
    <mergeCell ref="B7:C7"/>
    <mergeCell ref="B8:D9"/>
    <mergeCell ref="A23:E23"/>
    <mergeCell ref="B12:E12"/>
    <mergeCell ref="A14:B14"/>
    <mergeCell ref="A17:E17"/>
    <mergeCell ref="A18:E18"/>
    <mergeCell ref="A19:E19"/>
    <mergeCell ref="A22:E22"/>
    <mergeCell ref="B10:D10"/>
  </mergeCells>
  <phoneticPr fontId="3" type="noConversion"/>
  <pageMargins left="0.68" right="0.19" top="0.25" bottom="0.97" header="0.96" footer="0.4921259845"/>
  <pageSetup paperSize="9" scale="7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tabSelected="1" view="pageBreakPreview" topLeftCell="B9" zoomScale="85" zoomScaleNormal="120" zoomScaleSheetLayoutView="85" zoomScalePageLayoutView="120" workbookViewId="0">
      <selection activeCell="G12" sqref="G12"/>
    </sheetView>
  </sheetViews>
  <sheetFormatPr defaultColWidth="11.44140625" defaultRowHeight="13.2" x14ac:dyDescent="0.25"/>
  <cols>
    <col min="1" max="1" width="4" style="53" bestFit="1" customWidth="1"/>
    <col min="2" max="2" width="45.6640625" style="53" customWidth="1"/>
    <col min="3" max="3" width="10.33203125" style="54" customWidth="1"/>
    <col min="4" max="4" width="7.44140625" style="55" customWidth="1"/>
    <col min="5" max="5" width="2.6640625" style="53" customWidth="1"/>
    <col min="6" max="6" width="68.6640625" style="53" customWidth="1"/>
    <col min="7" max="7" width="66.6640625" style="53" customWidth="1"/>
    <col min="8" max="16384" width="11.44140625" style="53"/>
  </cols>
  <sheetData>
    <row r="1" spans="1:7" ht="30" customHeight="1" thickBot="1" x14ac:dyDescent="0.3"/>
    <row r="2" spans="1:7" ht="19.5" customHeight="1" thickTop="1" x14ac:dyDescent="0.25">
      <c r="A2" s="210" t="str">
        <f xml:space="preserve"> "Student: " &amp; 'Beurteilungsbogen (Text)'!B7</f>
        <v>Student: xxxxxxxxxx</v>
      </c>
      <c r="B2" s="211"/>
      <c r="C2" s="212"/>
      <c r="D2" s="210" t="str">
        <f xml:space="preserve"> "Projekttitel: " &amp; 'Beurteilungsbogen (Text)'!B8</f>
        <v>Projekttitel: yyyyyyyyyyy</v>
      </c>
      <c r="E2" s="211"/>
      <c r="F2" s="211"/>
      <c r="G2" s="212"/>
    </row>
    <row r="3" spans="1:7" ht="21.75" customHeight="1" thickBot="1" x14ac:dyDescent="0.3">
      <c r="A3" s="213"/>
      <c r="B3" s="214"/>
      <c r="C3" s="215"/>
      <c r="D3" s="213"/>
      <c r="E3" s="214"/>
      <c r="F3" s="214"/>
      <c r="G3" s="215"/>
    </row>
    <row r="4" spans="1:7" ht="36.75" customHeight="1" thickTop="1" thickBot="1" x14ac:dyDescent="0.3">
      <c r="B4" s="224" t="s">
        <v>26</v>
      </c>
      <c r="C4" s="225"/>
      <c r="D4" s="225"/>
      <c r="E4" s="225"/>
      <c r="F4" s="225"/>
      <c r="G4" s="225"/>
    </row>
    <row r="5" spans="1:7" ht="18.75" customHeight="1" thickBot="1" x14ac:dyDescent="0.3">
      <c r="A5" s="56"/>
      <c r="B5" s="154"/>
      <c r="C5" s="57" t="s">
        <v>27</v>
      </c>
      <c r="D5" s="58" t="s">
        <v>28</v>
      </c>
      <c r="E5" s="59"/>
      <c r="F5" s="155" t="s">
        <v>29</v>
      </c>
      <c r="G5" s="155" t="s">
        <v>30</v>
      </c>
    </row>
    <row r="6" spans="1:7" s="61" customFormat="1" ht="15.6" x14ac:dyDescent="0.3">
      <c r="A6" s="156"/>
      <c r="B6" s="157" t="s">
        <v>31</v>
      </c>
      <c r="C6" s="158"/>
      <c r="D6" s="60"/>
      <c r="E6" s="159"/>
      <c r="F6" s="160"/>
      <c r="G6" s="160"/>
    </row>
    <row r="7" spans="1:7" ht="87" customHeight="1" x14ac:dyDescent="0.25">
      <c r="A7" s="62">
        <v>1</v>
      </c>
      <c r="B7" s="63" t="s">
        <v>32</v>
      </c>
      <c r="C7" s="64">
        <v>1</v>
      </c>
      <c r="D7" s="65">
        <v>0</v>
      </c>
      <c r="E7" s="66"/>
      <c r="F7" s="67" t="s">
        <v>33</v>
      </c>
      <c r="G7" s="67" t="s">
        <v>34</v>
      </c>
    </row>
    <row r="8" spans="1:7" ht="72.75" customHeight="1" x14ac:dyDescent="0.25">
      <c r="A8" s="68">
        <f>A7+1</f>
        <v>2</v>
      </c>
      <c r="B8" s="69" t="s">
        <v>35</v>
      </c>
      <c r="C8" s="70">
        <v>1</v>
      </c>
      <c r="D8" s="71">
        <v>0</v>
      </c>
      <c r="E8" s="72"/>
      <c r="F8" s="73" t="s">
        <v>36</v>
      </c>
      <c r="G8" s="73"/>
    </row>
    <row r="9" spans="1:7" ht="87" customHeight="1" x14ac:dyDescent="0.25">
      <c r="A9" s="74">
        <f>A8+1</f>
        <v>3</v>
      </c>
      <c r="B9" s="75" t="s">
        <v>37</v>
      </c>
      <c r="C9" s="76">
        <v>1</v>
      </c>
      <c r="D9" s="77">
        <v>0</v>
      </c>
      <c r="E9" s="78"/>
      <c r="F9" s="79" t="s">
        <v>38</v>
      </c>
      <c r="G9" s="79"/>
    </row>
    <row r="10" spans="1:7" ht="18" customHeight="1" thickBot="1" x14ac:dyDescent="0.3">
      <c r="A10" s="80"/>
      <c r="B10" s="81" t="s">
        <v>39</v>
      </c>
      <c r="C10" s="82"/>
      <c r="D10" s="83">
        <f>(C7*D7+C8*D8+C9*D9)/(C7+C8+C9)</f>
        <v>0</v>
      </c>
      <c r="E10" s="84"/>
      <c r="F10" s="85"/>
      <c r="G10" s="85"/>
    </row>
    <row r="11" spans="1:7" ht="16.5" customHeight="1" x14ac:dyDescent="0.3">
      <c r="A11" s="86"/>
      <c r="B11" s="157" t="s">
        <v>40</v>
      </c>
      <c r="C11" s="161"/>
      <c r="D11" s="87"/>
      <c r="E11" s="88"/>
      <c r="F11" s="89"/>
      <c r="G11" s="89"/>
    </row>
    <row r="12" spans="1:7" ht="198" customHeight="1" x14ac:dyDescent="0.25">
      <c r="A12" s="62">
        <f>A9+1</f>
        <v>4</v>
      </c>
      <c r="B12" s="63" t="s">
        <v>41</v>
      </c>
      <c r="C12" s="64">
        <v>1</v>
      </c>
      <c r="D12" s="65">
        <v>0</v>
      </c>
      <c r="E12" s="66"/>
      <c r="F12" s="67" t="s">
        <v>42</v>
      </c>
      <c r="G12" s="90" t="s">
        <v>43</v>
      </c>
    </row>
    <row r="13" spans="1:7" ht="110.4" x14ac:dyDescent="0.25">
      <c r="A13" s="68">
        <f>A12+1</f>
        <v>5</v>
      </c>
      <c r="B13" s="69" t="s">
        <v>44</v>
      </c>
      <c r="C13" s="70">
        <v>2</v>
      </c>
      <c r="D13" s="71">
        <v>0</v>
      </c>
      <c r="E13" s="72"/>
      <c r="F13" s="73" t="s">
        <v>45</v>
      </c>
      <c r="G13" s="91" t="s">
        <v>46</v>
      </c>
    </row>
    <row r="14" spans="1:7" ht="114" customHeight="1" x14ac:dyDescent="0.25">
      <c r="A14" s="68">
        <f>A13+1</f>
        <v>6</v>
      </c>
      <c r="B14" s="69" t="s">
        <v>47</v>
      </c>
      <c r="C14" s="70">
        <v>0</v>
      </c>
      <c r="D14" s="71">
        <v>0</v>
      </c>
      <c r="E14" s="72"/>
      <c r="F14" s="73" t="s">
        <v>48</v>
      </c>
      <c r="G14" s="90" t="s">
        <v>49</v>
      </c>
    </row>
    <row r="15" spans="1:7" ht="72" customHeight="1" x14ac:dyDescent="0.25">
      <c r="A15" s="68">
        <f>A14+1</f>
        <v>7</v>
      </c>
      <c r="B15" s="69" t="s">
        <v>50</v>
      </c>
      <c r="C15" s="70">
        <v>1</v>
      </c>
      <c r="D15" s="71">
        <v>0</v>
      </c>
      <c r="E15" s="72"/>
      <c r="F15" s="73" t="s">
        <v>51</v>
      </c>
      <c r="G15" s="73"/>
    </row>
    <row r="16" spans="1:7" ht="18" customHeight="1" thickBot="1" x14ac:dyDescent="0.3">
      <c r="A16" s="80"/>
      <c r="B16" s="81" t="s">
        <v>52</v>
      </c>
      <c r="C16" s="82"/>
      <c r="D16" s="83">
        <f>(C12*D12+C13*D13+C14*D14+C15*D15)/(C12+C13+C14+C15)</f>
        <v>0</v>
      </c>
      <c r="E16" s="84"/>
      <c r="F16" s="85"/>
      <c r="G16" s="85"/>
    </row>
    <row r="17" spans="1:11" ht="18" customHeight="1" x14ac:dyDescent="0.3">
      <c r="A17" s="86"/>
      <c r="B17" s="157" t="s">
        <v>53</v>
      </c>
      <c r="C17" s="161"/>
      <c r="D17" s="87"/>
      <c r="E17" s="88"/>
      <c r="F17" s="89"/>
      <c r="G17" s="89"/>
    </row>
    <row r="18" spans="1:11" s="92" customFormat="1" ht="82.8" x14ac:dyDescent="0.25">
      <c r="A18" s="62">
        <f>A15+1</f>
        <v>8</v>
      </c>
      <c r="B18" s="63" t="s">
        <v>54</v>
      </c>
      <c r="C18" s="64">
        <v>1</v>
      </c>
      <c r="D18" s="65">
        <v>0</v>
      </c>
      <c r="E18" s="66"/>
      <c r="F18" s="67" t="s">
        <v>55</v>
      </c>
      <c r="G18" s="67"/>
    </row>
    <row r="19" spans="1:11" s="92" customFormat="1" ht="96.6" x14ac:dyDescent="0.25">
      <c r="A19" s="68">
        <f>A18+1</f>
        <v>9</v>
      </c>
      <c r="B19" s="93" t="s">
        <v>56</v>
      </c>
      <c r="C19" s="94">
        <v>0</v>
      </c>
      <c r="D19" s="71">
        <v>0</v>
      </c>
      <c r="E19" s="72"/>
      <c r="F19" s="73" t="s">
        <v>57</v>
      </c>
      <c r="G19" s="73"/>
    </row>
    <row r="20" spans="1:11" s="100" customFormat="1" ht="126" customHeight="1" x14ac:dyDescent="0.25">
      <c r="A20" s="95">
        <f>A19+1</f>
        <v>10</v>
      </c>
      <c r="B20" s="96" t="s">
        <v>58</v>
      </c>
      <c r="C20" s="97">
        <v>2</v>
      </c>
      <c r="D20" s="77">
        <v>0</v>
      </c>
      <c r="E20" s="98"/>
      <c r="F20" s="99" t="s">
        <v>59</v>
      </c>
      <c r="G20" s="99" t="s">
        <v>60</v>
      </c>
    </row>
    <row r="21" spans="1:11" ht="18" customHeight="1" thickBot="1" x14ac:dyDescent="0.3">
      <c r="A21" s="101"/>
      <c r="B21" s="81" t="s">
        <v>61</v>
      </c>
      <c r="C21" s="82"/>
      <c r="D21" s="83">
        <f>(C18*D18+C19*D19+C20*D20)/(C18+C19+C20)</f>
        <v>0</v>
      </c>
      <c r="E21" s="84"/>
      <c r="F21" s="85"/>
      <c r="G21" s="85"/>
    </row>
    <row r="22" spans="1:11" s="106" customFormat="1" ht="15.6" x14ac:dyDescent="0.3">
      <c r="A22" s="102"/>
      <c r="B22" s="162" t="s">
        <v>62</v>
      </c>
      <c r="C22" s="163"/>
      <c r="D22" s="103"/>
      <c r="E22" s="104"/>
      <c r="F22" s="105"/>
      <c r="G22" s="105"/>
    </row>
    <row r="23" spans="1:11" ht="127.5" customHeight="1" x14ac:dyDescent="0.25">
      <c r="A23" s="107">
        <f>A20+1</f>
        <v>11</v>
      </c>
      <c r="B23" s="69" t="s">
        <v>63</v>
      </c>
      <c r="C23" s="108">
        <v>1</v>
      </c>
      <c r="D23" s="71">
        <v>0</v>
      </c>
      <c r="E23" s="109"/>
      <c r="F23" s="73" t="s">
        <v>64</v>
      </c>
      <c r="G23" s="73"/>
      <c r="H23" s="110"/>
    </row>
    <row r="24" spans="1:11" ht="125.25" customHeight="1" x14ac:dyDescent="0.25">
      <c r="A24" s="111">
        <f>A23+1</f>
        <v>12</v>
      </c>
      <c r="B24" s="63" t="s">
        <v>65</v>
      </c>
      <c r="C24" s="112">
        <v>2</v>
      </c>
      <c r="D24" s="65">
        <v>0</v>
      </c>
      <c r="E24" s="113"/>
      <c r="F24" s="67" t="s">
        <v>66</v>
      </c>
      <c r="G24" s="67" t="s">
        <v>67</v>
      </c>
      <c r="H24" s="110"/>
    </row>
    <row r="25" spans="1:11" s="106" customFormat="1" ht="84" customHeight="1" x14ac:dyDescent="0.25">
      <c r="A25" s="95">
        <f>A24+1</f>
        <v>13</v>
      </c>
      <c r="B25" s="75" t="s">
        <v>68</v>
      </c>
      <c r="C25" s="114">
        <v>1</v>
      </c>
      <c r="D25" s="77">
        <v>0</v>
      </c>
      <c r="E25" s="98"/>
      <c r="F25" s="99" t="s">
        <v>69</v>
      </c>
      <c r="G25" s="99"/>
      <c r="K25" s="106" t="s">
        <v>70</v>
      </c>
    </row>
    <row r="26" spans="1:11" ht="18" customHeight="1" thickBot="1" x14ac:dyDescent="0.3">
      <c r="A26" s="101"/>
      <c r="B26" s="81" t="s">
        <v>71</v>
      </c>
      <c r="C26" s="82"/>
      <c r="D26" s="83">
        <f>(C23*D23+C24*D24+C25*D25)/(C23+C24+C25)</f>
        <v>0</v>
      </c>
      <c r="E26" s="84"/>
      <c r="F26" s="85"/>
      <c r="G26" s="85"/>
    </row>
    <row r="27" spans="1:11" ht="18" customHeight="1" thickBot="1" x14ac:dyDescent="0.3">
      <c r="A27" s="115"/>
      <c r="B27" s="116" t="s">
        <v>72</v>
      </c>
      <c r="C27" s="117"/>
      <c r="D27" s="118">
        <f>(D10+3*D16+2*D21+D26)/7</f>
        <v>0</v>
      </c>
      <c r="E27" s="78"/>
      <c r="F27" s="79"/>
      <c r="G27" s="79"/>
    </row>
    <row r="28" spans="1:11" ht="15.6" x14ac:dyDescent="0.3">
      <c r="A28" s="86"/>
      <c r="B28" s="157" t="s">
        <v>73</v>
      </c>
      <c r="C28" s="158"/>
      <c r="D28" s="87"/>
      <c r="E28" s="88"/>
      <c r="F28" s="164"/>
      <c r="G28" s="164"/>
    </row>
    <row r="29" spans="1:11" s="121" customFormat="1" ht="39.6" x14ac:dyDescent="0.25">
      <c r="A29" s="102">
        <v>14</v>
      </c>
      <c r="B29" s="119" t="s">
        <v>74</v>
      </c>
      <c r="C29" s="218">
        <v>7.5</v>
      </c>
      <c r="D29" s="219"/>
      <c r="E29" s="165"/>
      <c r="F29" s="120" t="s">
        <v>75</v>
      </c>
      <c r="G29" s="120"/>
      <c r="H29" s="166"/>
      <c r="I29" s="166"/>
      <c r="J29" s="166"/>
      <c r="K29" s="166"/>
    </row>
    <row r="30" spans="1:11" ht="39.6" x14ac:dyDescent="0.25">
      <c r="A30" s="102">
        <v>15</v>
      </c>
      <c r="B30" s="119" t="s">
        <v>76</v>
      </c>
      <c r="C30" s="220">
        <v>5</v>
      </c>
      <c r="D30" s="221"/>
      <c r="E30" s="167"/>
      <c r="F30" s="122" t="s">
        <v>77</v>
      </c>
      <c r="G30" s="122"/>
    </row>
    <row r="31" spans="1:11" s="61" customFormat="1" ht="40.200000000000003" thickBot="1" x14ac:dyDescent="0.3">
      <c r="A31" s="123">
        <v>16</v>
      </c>
      <c r="B31" s="124" t="s">
        <v>78</v>
      </c>
      <c r="C31" s="222">
        <v>0</v>
      </c>
      <c r="D31" s="223"/>
      <c r="E31" s="168"/>
      <c r="F31" s="125" t="s">
        <v>79</v>
      </c>
      <c r="G31" s="125"/>
      <c r="H31" s="169"/>
      <c r="I31" s="169"/>
      <c r="J31" s="169"/>
      <c r="K31" s="169"/>
    </row>
    <row r="32" spans="1:11" s="61" customFormat="1" ht="38.25" customHeight="1" thickBot="1" x14ac:dyDescent="0.3">
      <c r="A32" s="102"/>
      <c r="B32" s="126" t="s">
        <v>80</v>
      </c>
      <c r="C32" s="226">
        <f>0.25*SUM(C29:D31)/30</f>
        <v>0.10416666666666667</v>
      </c>
      <c r="D32" s="227"/>
      <c r="E32" s="170"/>
      <c r="F32" s="122" t="s">
        <v>81</v>
      </c>
      <c r="G32" s="122"/>
      <c r="H32" s="169"/>
      <c r="I32" s="169"/>
      <c r="J32" s="169"/>
      <c r="K32" s="169"/>
    </row>
    <row r="33" spans="1:7" ht="14.4" thickBot="1" x14ac:dyDescent="0.3">
      <c r="A33" s="127"/>
      <c r="B33" s="128" t="s">
        <v>82</v>
      </c>
      <c r="C33" s="216">
        <f>ROUND(D27+C32,1)</f>
        <v>0.1</v>
      </c>
      <c r="D33" s="217"/>
      <c r="E33" s="129"/>
      <c r="F33" s="130"/>
      <c r="G33" s="131"/>
    </row>
    <row r="34" spans="1:7" ht="26.25" customHeight="1" x14ac:dyDescent="0.25">
      <c r="C34" s="53"/>
      <c r="D34" s="53"/>
    </row>
    <row r="35" spans="1:7" s="132" customFormat="1" x14ac:dyDescent="0.25">
      <c r="A35" s="171"/>
      <c r="B35" s="172"/>
      <c r="C35" s="173"/>
      <c r="D35" s="174"/>
      <c r="E35" s="175"/>
      <c r="F35" s="175"/>
      <c r="G35" s="171"/>
    </row>
    <row r="36" spans="1:7" s="61" customFormat="1" x14ac:dyDescent="0.25">
      <c r="A36" s="169"/>
      <c r="B36" s="176"/>
      <c r="C36" s="177"/>
      <c r="D36" s="133"/>
      <c r="E36" s="178"/>
      <c r="F36" s="178"/>
      <c r="G36" s="169"/>
    </row>
    <row r="37" spans="1:7" x14ac:dyDescent="0.25">
      <c r="C37" s="134"/>
    </row>
    <row r="38" spans="1:7" s="135" customFormat="1" x14ac:dyDescent="0.25">
      <c r="A38" s="179"/>
      <c r="B38" s="136"/>
      <c r="C38" s="180"/>
      <c r="D38" s="171"/>
      <c r="E38" s="179"/>
      <c r="F38" s="179"/>
      <c r="G38" s="179"/>
    </row>
    <row r="39" spans="1:7" s="135" customFormat="1" x14ac:dyDescent="0.25">
      <c r="A39" s="179"/>
      <c r="B39" s="136"/>
      <c r="C39" s="137"/>
      <c r="D39" s="138"/>
      <c r="E39" s="139"/>
      <c r="F39" s="179"/>
      <c r="G39" s="179"/>
    </row>
    <row r="40" spans="1:7" x14ac:dyDescent="0.25">
      <c r="B40" s="140"/>
      <c r="C40" s="141"/>
      <c r="D40" s="142"/>
      <c r="E40" s="143"/>
    </row>
    <row r="41" spans="1:7" x14ac:dyDescent="0.25">
      <c r="B41" s="140"/>
      <c r="E41" s="143"/>
    </row>
    <row r="42" spans="1:7" x14ac:dyDescent="0.25">
      <c r="B42" s="144"/>
      <c r="E42" s="139"/>
    </row>
    <row r="43" spans="1:7" x14ac:dyDescent="0.25">
      <c r="B43" s="144"/>
      <c r="E43" s="139"/>
    </row>
    <row r="44" spans="1:7" x14ac:dyDescent="0.25">
      <c r="B44" s="144"/>
      <c r="E44" s="139"/>
    </row>
    <row r="45" spans="1:7" x14ac:dyDescent="0.25">
      <c r="B45" s="144"/>
      <c r="E45" s="139"/>
    </row>
    <row r="46" spans="1:7" x14ac:dyDescent="0.25">
      <c r="B46" s="145"/>
      <c r="E46" s="143"/>
    </row>
    <row r="47" spans="1:7" x14ac:dyDescent="0.25">
      <c r="B47" s="145"/>
      <c r="E47" s="143"/>
    </row>
    <row r="48" spans="1:7" x14ac:dyDescent="0.25">
      <c r="B48" s="145"/>
      <c r="E48" s="143"/>
    </row>
    <row r="49" spans="2:5" x14ac:dyDescent="0.25">
      <c r="B49" s="145"/>
      <c r="E49" s="143"/>
    </row>
    <row r="50" spans="2:5" x14ac:dyDescent="0.25">
      <c r="B50" s="144"/>
      <c r="E50" s="139"/>
    </row>
    <row r="51" spans="2:5" x14ac:dyDescent="0.25">
      <c r="B51" s="144"/>
      <c r="E51" s="139"/>
    </row>
    <row r="52" spans="2:5" x14ac:dyDescent="0.25">
      <c r="B52" s="145"/>
      <c r="E52" s="143"/>
    </row>
    <row r="53" spans="2:5" x14ac:dyDescent="0.25">
      <c r="B53" s="146"/>
      <c r="E53" s="139"/>
    </row>
    <row r="54" spans="2:5" x14ac:dyDescent="0.25">
      <c r="B54" s="147"/>
      <c r="E54" s="143"/>
    </row>
    <row r="55" spans="2:5" x14ac:dyDescent="0.25">
      <c r="B55" s="147"/>
      <c r="E55" s="143"/>
    </row>
    <row r="56" spans="2:5" x14ac:dyDescent="0.25">
      <c r="B56" s="146"/>
      <c r="C56" s="148"/>
      <c r="D56" s="149"/>
      <c r="E56" s="139"/>
    </row>
  </sheetData>
  <mergeCells count="8">
    <mergeCell ref="A2:C3"/>
    <mergeCell ref="D2:G3"/>
    <mergeCell ref="C33:D33"/>
    <mergeCell ref="C29:D29"/>
    <mergeCell ref="C30:D30"/>
    <mergeCell ref="C31:D31"/>
    <mergeCell ref="B4:G4"/>
    <mergeCell ref="C32:D32"/>
  </mergeCells>
  <phoneticPr fontId="3" type="noConversion"/>
  <pageMargins left="0.68" right="0.19" top="0.25" bottom="0.97" header="0.96" footer="0.4921259845"/>
  <pageSetup paperSize="9" scale="43" fitToWidth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Beurteilungsbogen (Text)</vt:lpstr>
      <vt:lpstr>Bewertungsbogen</vt:lpstr>
      <vt:lpstr>'Beurteilungsbogen (Text)'!_Toc156968632</vt:lpstr>
      <vt:lpstr>Bewertungsbogen!Print_Area</vt:lpstr>
    </vt:vector>
  </TitlesOfParts>
  <Manager/>
  <Company>Fachhochschule Aargau, Nordwestschweiz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Kurt C. Heiniger</dc:creator>
  <cp:keywords/>
  <dc:description/>
  <cp:lastModifiedBy>Tobias Sigel</cp:lastModifiedBy>
  <cp:revision/>
  <dcterms:created xsi:type="dcterms:W3CDTF">2005-12-11T12:27:27Z</dcterms:created>
  <dcterms:modified xsi:type="dcterms:W3CDTF">2018-01-11T08:24:13Z</dcterms:modified>
  <cp:category/>
  <cp:contentStatus/>
</cp:coreProperties>
</file>