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obias/Desktop/"/>
    </mc:Choice>
  </mc:AlternateContent>
  <bookViews>
    <workbookView xWindow="0" yWindow="500" windowWidth="33600" windowHeight="18540" tabRatio="500"/>
  </bookViews>
  <sheets>
    <sheet name="Ark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4" i="1" l="1"/>
  <c r="W23" i="1"/>
  <c r="K26" i="1"/>
  <c r="O32" i="1"/>
  <c r="K22" i="1"/>
  <c r="O33" i="1"/>
  <c r="K33" i="1"/>
  <c r="L22" i="1"/>
  <c r="O22" i="1"/>
  <c r="P22" i="1"/>
  <c r="K3" i="1"/>
  <c r="K27" i="1"/>
  <c r="L27" i="1"/>
  <c r="K13" i="1"/>
  <c r="L26" i="1"/>
  <c r="O26" i="1"/>
  <c r="P26" i="1"/>
  <c r="O11" i="1"/>
  <c r="K23" i="1"/>
  <c r="L23" i="1"/>
  <c r="O23" i="1"/>
  <c r="P23" i="1"/>
  <c r="L5" i="1"/>
  <c r="K24" i="1"/>
  <c r="L3" i="1"/>
  <c r="O28" i="1"/>
  <c r="P28" i="1"/>
  <c r="Q11" i="1"/>
  <c r="K5" i="1"/>
  <c r="K29" i="1"/>
  <c r="L29" i="1"/>
  <c r="L24" i="1"/>
  <c r="L7" i="1"/>
  <c r="L17" i="1"/>
  <c r="K17" i="1"/>
  <c r="K28" i="1"/>
  <c r="L28" i="1"/>
  <c r="K15" i="1"/>
  <c r="K11" i="1"/>
  <c r="K25" i="1"/>
  <c r="L25" i="1"/>
  <c r="K9" i="1"/>
  <c r="K7" i="1"/>
  <c r="O24" i="1"/>
  <c r="P24" i="1"/>
  <c r="O25" i="1"/>
  <c r="P25" i="1"/>
  <c r="O27" i="1"/>
  <c r="P27" i="1"/>
  <c r="O29" i="1"/>
  <c r="P29" i="1"/>
  <c r="O30" i="1"/>
  <c r="P30" i="1"/>
  <c r="O31" i="1"/>
  <c r="P31" i="1"/>
  <c r="P32" i="1"/>
  <c r="P33" i="1"/>
  <c r="V17" i="1"/>
  <c r="U17" i="1"/>
  <c r="T17" i="1"/>
  <c r="S17" i="1"/>
  <c r="R17" i="1"/>
  <c r="Q17" i="1"/>
  <c r="P17" i="1"/>
  <c r="O17" i="1"/>
  <c r="N17" i="1"/>
  <c r="M17" i="1"/>
  <c r="V15" i="1"/>
  <c r="L15" i="1"/>
  <c r="U15" i="1"/>
  <c r="T15" i="1"/>
  <c r="S15" i="1"/>
  <c r="R15" i="1"/>
  <c r="Q15" i="1"/>
  <c r="O15" i="1"/>
  <c r="P15" i="1"/>
  <c r="N15" i="1"/>
  <c r="M15" i="1"/>
  <c r="V13" i="1"/>
  <c r="U13" i="1"/>
  <c r="T13" i="1"/>
  <c r="S13" i="1"/>
  <c r="R13" i="1"/>
  <c r="Q13" i="1"/>
  <c r="P13" i="1"/>
  <c r="O13" i="1"/>
  <c r="N13" i="1"/>
  <c r="M13" i="1"/>
  <c r="L13" i="1"/>
  <c r="V11" i="1"/>
  <c r="U11" i="1"/>
  <c r="T11" i="1"/>
  <c r="S11" i="1"/>
  <c r="R11" i="1"/>
  <c r="P11" i="1"/>
  <c r="N11" i="1"/>
  <c r="M11" i="1"/>
  <c r="L11" i="1"/>
  <c r="V9" i="1"/>
  <c r="U9" i="1"/>
  <c r="T9" i="1"/>
  <c r="S9" i="1"/>
  <c r="R9" i="1"/>
  <c r="Q9" i="1"/>
  <c r="P9" i="1"/>
  <c r="O9" i="1"/>
  <c r="N9" i="1"/>
  <c r="M9" i="1"/>
  <c r="L9" i="1"/>
  <c r="V7" i="1"/>
  <c r="U7" i="1"/>
  <c r="T7" i="1"/>
  <c r="S7" i="1"/>
  <c r="R7" i="1"/>
  <c r="Q7" i="1"/>
  <c r="P7" i="1"/>
  <c r="O7" i="1"/>
  <c r="N7" i="1"/>
  <c r="M7" i="1"/>
  <c r="V5" i="1"/>
  <c r="U5" i="1"/>
  <c r="T5" i="1"/>
  <c r="S5" i="1"/>
  <c r="R5" i="1"/>
  <c r="Q5" i="1"/>
  <c r="P5" i="1"/>
  <c r="O5" i="1"/>
  <c r="N5" i="1"/>
  <c r="M5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<sst xmlns="http://schemas.openxmlformats.org/spreadsheetml/2006/main" count="26" uniqueCount="17">
  <si>
    <t>BSA</t>
  </si>
  <si>
    <t>PEG</t>
  </si>
  <si>
    <t>H20</t>
  </si>
  <si>
    <t>Remaining H20</t>
  </si>
  <si>
    <t>Total volume(ul)</t>
  </si>
  <si>
    <t>Volume</t>
  </si>
  <si>
    <t>mM</t>
  </si>
  <si>
    <t>KCl</t>
  </si>
  <si>
    <t>Target concentration:</t>
  </si>
  <si>
    <t xml:space="preserve"> mM</t>
  </si>
  <si>
    <t>KP</t>
  </si>
  <si>
    <t>Volume req.</t>
  </si>
  <si>
    <t>mg/ml</t>
  </si>
  <si>
    <t>uL</t>
  </si>
  <si>
    <t>Name:</t>
  </si>
  <si>
    <t>Stock solution:</t>
  </si>
  <si>
    <t>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</si>
</sst>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1" fontId="3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1" fontId="1" fillId="2" borderId="2" xfId="1" applyNumberFormat="1" applyFont="1" applyBorder="1" applyAlignment="1">
      <alignment horizontal="center"/>
    </xf>
    <xf numFmtId="1" fontId="1" fillId="2" borderId="1" xfId="1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left"/>
    </xf>
    <xf numFmtId="1" fontId="0" fillId="0" borderId="1" xfId="2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  <xf numFmtId="0" fontId="0" fillId="0" borderId="1" xfId="0" applyFont="1" applyBorder="1"/>
    <xf numFmtId="0" fontId="1" fillId="2" borderId="1" xfId="1" applyFont="1" applyBorder="1" applyAlignment="1">
      <alignment horizontal="left"/>
    </xf>
    <xf numFmtId="0" fontId="1" fillId="2" borderId="1" xfId="1" applyFont="1" applyBorder="1"/>
    <xf numFmtId="2" fontId="0" fillId="0" borderId="1" xfId="0" applyNumberFormat="1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 applyFont="1"/>
  </cellXfs>
  <cellStyles count="3">
    <cellStyle name="Neutral" xfId="1" builtinId="28"/>
    <cellStyle name="Normal" xfId="0" builtinId="0"/>
    <cellStyle name="Ugyldig" xfId="2" builtinId="2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J1:X42"/>
  <sheetViews>
    <sheetView tabSelected="1" workbookViewId="0">
      <selection activeCell="O35" sqref="O35"/>
    </sheetView>
  </sheetViews>
  <sheetFormatPr baseColWidth="10" defaultRowHeight="16" x14ac:dyDescent="0.2"/>
  <cols>
    <col min="2" max="2" width="14.33203125" customWidth="1"/>
    <col min="3" max="3" width="12.83203125" customWidth="1"/>
    <col min="4" max="4" width="19.5" customWidth="1"/>
    <col min="6" max="6" width="10.83203125" customWidth="1"/>
    <col min="7" max="7" width="13" customWidth="1"/>
    <col min="8" max="8" width="10.83203125" customWidth="1"/>
    <col min="10" max="10" width="11" bestFit="1" customWidth="1"/>
    <col min="11" max="11" width="12.33203125" customWidth="1"/>
    <col min="12" max="14" width="11" bestFit="1" customWidth="1"/>
    <col min="15" max="15" width="11.1640625" bestFit="1" customWidth="1"/>
    <col min="16" max="16" width="11.33203125" customWidth="1"/>
    <col min="17" max="23" width="11" bestFit="1" customWidth="1"/>
  </cols>
  <sheetData>
    <row r="1" spans="10:24" x14ac:dyDescent="0.2">
      <c r="J1" s="3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2"/>
      <c r="X1" s="2"/>
    </row>
    <row r="2" spans="10:24" x14ac:dyDescent="0.2">
      <c r="J2" s="3"/>
      <c r="K2" s="4">
        <v>110</v>
      </c>
      <c r="L2" s="4">
        <v>105</v>
      </c>
      <c r="M2" s="4">
        <v>110</v>
      </c>
      <c r="N2" s="4">
        <v>115</v>
      </c>
      <c r="O2" s="4">
        <v>120</v>
      </c>
      <c r="P2" s="4">
        <v>125</v>
      </c>
      <c r="Q2" s="4">
        <v>130</v>
      </c>
      <c r="R2" s="4">
        <v>135</v>
      </c>
      <c r="S2" s="4">
        <v>140</v>
      </c>
      <c r="T2" s="4">
        <v>145</v>
      </c>
      <c r="U2" s="4">
        <v>150</v>
      </c>
      <c r="V2" s="4">
        <v>155</v>
      </c>
      <c r="W2" s="2"/>
      <c r="X2" s="2"/>
    </row>
    <row r="3" spans="10:24" x14ac:dyDescent="0.2">
      <c r="J3" s="5">
        <v>80</v>
      </c>
      <c r="K3" s="6">
        <f>K33+L22+P22</f>
        <v>40.874487711939921</v>
      </c>
      <c r="L3" s="6">
        <f>$L22+$K33+P23</f>
        <v>39.207821045273256</v>
      </c>
      <c r="M3" s="6">
        <f>$L22+$K33+P24</f>
        <v>37.541154378606592</v>
      </c>
      <c r="N3" s="6">
        <f>$L22+$K33+P25</f>
        <v>35.874487711939921</v>
      </c>
      <c r="O3" s="6">
        <f>$L22+$K33+P26</f>
        <v>34.207821045273256</v>
      </c>
      <c r="P3" s="6">
        <f>$L22+$K33+P27</f>
        <v>32.541154378606592</v>
      </c>
      <c r="Q3" s="6">
        <f>$L22+$K33+P28</f>
        <v>30.874487711939921</v>
      </c>
      <c r="R3" s="6">
        <f>$L22+$K33+P29</f>
        <v>29.207821045273256</v>
      </c>
      <c r="S3" s="6">
        <f>$L22+$K33+P30</f>
        <v>27.541154378606592</v>
      </c>
      <c r="T3" s="6">
        <f>$L22+$K33+P31</f>
        <v>25.874487711939921</v>
      </c>
      <c r="U3" s="6">
        <f>$L22+$K33+P32</f>
        <v>24.207821045273256</v>
      </c>
      <c r="V3" s="7">
        <f>$L22+$K33+P33</f>
        <v>22.541154378606592</v>
      </c>
      <c r="W3" s="5">
        <v>80</v>
      </c>
      <c r="X3" s="2"/>
    </row>
    <row r="4" spans="10:24" x14ac:dyDescent="0.2"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8"/>
      <c r="X4" s="2"/>
    </row>
    <row r="5" spans="10:24" x14ac:dyDescent="0.2">
      <c r="J5" s="5">
        <v>70</v>
      </c>
      <c r="K5" s="6">
        <f>L23+P$22+K$33</f>
        <v>49.098510081280757</v>
      </c>
      <c r="L5" s="6">
        <f>$L23+$K33+P23</f>
        <v>47.431843414614093</v>
      </c>
      <c r="M5" s="6">
        <f>$L23+$K33+P24</f>
        <v>45.765176747947429</v>
      </c>
      <c r="N5" s="6">
        <f>$L23+$K33+P25</f>
        <v>44.098510081280757</v>
      </c>
      <c r="O5" s="6">
        <f>$L23+$K33+P26</f>
        <v>42.431843414614093</v>
      </c>
      <c r="P5" s="6">
        <f>$L23+$K33+P27</f>
        <v>40.765176747947429</v>
      </c>
      <c r="Q5" s="6">
        <f>$L23+$K33+P28</f>
        <v>39.098510081280757</v>
      </c>
      <c r="R5" s="6">
        <f>$L23+$K33+P29</f>
        <v>37.431843414614093</v>
      </c>
      <c r="S5" s="6">
        <f>$L23+$K33+P30</f>
        <v>35.765176747947429</v>
      </c>
      <c r="T5" s="6">
        <f>$L23+$K33+P31</f>
        <v>34.098510081280757</v>
      </c>
      <c r="U5" s="6">
        <f>$L23+$K33+P32</f>
        <v>32.431843414614093</v>
      </c>
      <c r="V5" s="6">
        <f>$L23+$K33+P33</f>
        <v>30.765176747947429</v>
      </c>
      <c r="W5" s="5">
        <v>70</v>
      </c>
      <c r="X5" s="2"/>
    </row>
    <row r="6" spans="10:24" x14ac:dyDescent="0.2"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2"/>
    </row>
    <row r="7" spans="10:24" x14ac:dyDescent="0.2">
      <c r="J7" s="5">
        <v>60</v>
      </c>
      <c r="K7" s="6">
        <f>L24+P$22+K$33</f>
        <v>57.322532450621601</v>
      </c>
      <c r="L7" s="6">
        <f>$L24+$K33+P23</f>
        <v>55.655865783954937</v>
      </c>
      <c r="M7" s="6">
        <f>$L24+$K33+P24</f>
        <v>53.989199117288273</v>
      </c>
      <c r="N7" s="6">
        <f>$L24+$K33+P25</f>
        <v>52.322532450621601</v>
      </c>
      <c r="O7" s="6">
        <f>$L24+$K33+P26</f>
        <v>50.655865783954937</v>
      </c>
      <c r="P7" s="6">
        <f>$L24+$K33+P27</f>
        <v>48.989199117288273</v>
      </c>
      <c r="Q7" s="6">
        <f>$L24+$K33+P28</f>
        <v>47.322532450621601</v>
      </c>
      <c r="R7" s="6">
        <f>$L24+$K33+P29</f>
        <v>45.655865783954937</v>
      </c>
      <c r="S7" s="7">
        <f>$L24+$K33+P30</f>
        <v>43.989199117288273</v>
      </c>
      <c r="T7" s="6">
        <f>$L24+$K33+P31</f>
        <v>42.322532450621601</v>
      </c>
      <c r="U7" s="6">
        <f>$L24+$K33+P32</f>
        <v>40.655865783954937</v>
      </c>
      <c r="V7" s="6">
        <f>$L24+$K33+P33</f>
        <v>38.989199117288273</v>
      </c>
      <c r="W7" s="5">
        <v>60</v>
      </c>
      <c r="X7" s="2"/>
    </row>
    <row r="8" spans="10:24" x14ac:dyDescent="0.2"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2"/>
    </row>
    <row r="9" spans="10:24" x14ac:dyDescent="0.2">
      <c r="J9" s="5">
        <v>50</v>
      </c>
      <c r="K9" s="6">
        <f>L25+P$22+K$33</f>
        <v>65.546554819962438</v>
      </c>
      <c r="L9" s="6">
        <f>$L25+$K33+P23</f>
        <v>63.879888153295781</v>
      </c>
      <c r="M9" s="6">
        <f>$L25+$K33+P24</f>
        <v>62.213221486629116</v>
      </c>
      <c r="N9" s="6">
        <f>$L25+$K33+P25</f>
        <v>60.546554819962445</v>
      </c>
      <c r="O9" s="6">
        <f>$L25+$K33+P26</f>
        <v>58.879888153295781</v>
      </c>
      <c r="P9" s="6">
        <f>$L25+$K33+P27</f>
        <v>57.213221486629116</v>
      </c>
      <c r="Q9" s="6">
        <f>$L25+$K33+P28</f>
        <v>55.546554819962445</v>
      </c>
      <c r="R9" s="6">
        <f>$L25+$K33+P29</f>
        <v>53.879888153295781</v>
      </c>
      <c r="S9" s="6">
        <f>$L25+$K33+P30</f>
        <v>52.213221486629116</v>
      </c>
      <c r="T9" s="6">
        <f>$L25+$K33+P31</f>
        <v>50.546554819962445</v>
      </c>
      <c r="U9" s="6">
        <f>$L25+$K33+P32</f>
        <v>48.879888153295781</v>
      </c>
      <c r="V9" s="6">
        <f>$L25+$K33+P33</f>
        <v>47.213221486629116</v>
      </c>
      <c r="W9" s="5">
        <v>50</v>
      </c>
      <c r="X9" s="2"/>
    </row>
    <row r="10" spans="10:24" x14ac:dyDescent="0.2"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8"/>
      <c r="X10" s="2"/>
    </row>
    <row r="11" spans="10:24" x14ac:dyDescent="0.2">
      <c r="J11" s="5">
        <v>40</v>
      </c>
      <c r="K11" s="6">
        <f>L26+P$22+K$33</f>
        <v>73.770577189303296</v>
      </c>
      <c r="L11" s="6">
        <f>$L26+$K33+P23</f>
        <v>72.103910522636625</v>
      </c>
      <c r="M11" s="6">
        <f>$L26+$K33+P24</f>
        <v>70.437243855969967</v>
      </c>
      <c r="N11" s="6">
        <f>$L26+$K33+P25</f>
        <v>68.770577189303296</v>
      </c>
      <c r="O11" s="6">
        <f>$L26+$K33+P26</f>
        <v>67.103910522636625</v>
      </c>
      <c r="P11" s="6">
        <f>$L26+$K33+P27</f>
        <v>65.437243855969967</v>
      </c>
      <c r="Q11" s="6">
        <f>$L26+$K33+P28</f>
        <v>63.770577189303296</v>
      </c>
      <c r="R11" s="6">
        <f>$L26+$K33+P29</f>
        <v>62.103910522636632</v>
      </c>
      <c r="S11" s="6">
        <f>$L26+$K33+P30</f>
        <v>60.437243855969967</v>
      </c>
      <c r="T11" s="6">
        <f>$L26+$K33+P31</f>
        <v>58.770577189303296</v>
      </c>
      <c r="U11" s="6">
        <f>$L26+$K33+P32</f>
        <v>57.103910522636632</v>
      </c>
      <c r="V11" s="6">
        <f>$L26+$K33+P33</f>
        <v>55.437243855969967</v>
      </c>
      <c r="W11" s="5">
        <v>40</v>
      </c>
      <c r="X11" s="2"/>
    </row>
    <row r="12" spans="10:24" x14ac:dyDescent="0.2"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2"/>
    </row>
    <row r="13" spans="10:24" x14ac:dyDescent="0.2">
      <c r="J13" s="5">
        <v>30</v>
      </c>
      <c r="K13" s="6">
        <f>L27+P$22+K$33</f>
        <v>81.99459955864414</v>
      </c>
      <c r="L13" s="6">
        <f>$L27+$K33+P23</f>
        <v>80.327932891977468</v>
      </c>
      <c r="M13" s="6">
        <f>$L27+$K33+P24</f>
        <v>78.661266225310811</v>
      </c>
      <c r="N13" s="6">
        <f>$L27+$K33+P25</f>
        <v>76.99459955864414</v>
      </c>
      <c r="O13" s="6">
        <f>$L27+$K33+P26</f>
        <v>75.327932891977468</v>
      </c>
      <c r="P13" s="6">
        <f>$L27+$K33+P27</f>
        <v>73.661266225310811</v>
      </c>
      <c r="Q13" s="6">
        <f>$L27+$K33+P28</f>
        <v>71.99459955864414</v>
      </c>
      <c r="R13" s="6">
        <f>$L27+$K33+P29</f>
        <v>70.327932891977468</v>
      </c>
      <c r="S13" s="6">
        <f>$L27+$K33+P30</f>
        <v>68.661266225310811</v>
      </c>
      <c r="T13" s="6">
        <f>$L27+$K33+P31</f>
        <v>66.99459955864414</v>
      </c>
      <c r="U13" s="6">
        <f>$L27+$K33+P32</f>
        <v>65.327932891977468</v>
      </c>
      <c r="V13" s="6">
        <f>$L27+$K33+P33</f>
        <v>63.661266225310811</v>
      </c>
      <c r="W13" s="5">
        <v>30</v>
      </c>
      <c r="X13" s="2"/>
    </row>
    <row r="14" spans="10:24" x14ac:dyDescent="0.2"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2"/>
    </row>
    <row r="15" spans="10:24" x14ac:dyDescent="0.2">
      <c r="J15" s="5">
        <v>20</v>
      </c>
      <c r="K15" s="7">
        <f>L28+P$22+K$33</f>
        <v>90.218621927984984</v>
      </c>
      <c r="L15" s="6">
        <f>$L28+$K33+P23</f>
        <v>88.551955261318312</v>
      </c>
      <c r="M15" s="6">
        <f>$L28+$K33+P24</f>
        <v>86.885288594651655</v>
      </c>
      <c r="N15" s="6">
        <f>$L28+$K33+P25</f>
        <v>85.218621927984984</v>
      </c>
      <c r="O15" s="6">
        <f>$L28+$K33+P26</f>
        <v>83.551955261318312</v>
      </c>
      <c r="P15" s="6">
        <f>$L28+$K33+P27</f>
        <v>81.885288594651655</v>
      </c>
      <c r="Q15" s="6">
        <f>$L28+$K33+P28</f>
        <v>80.218621927984984</v>
      </c>
      <c r="R15" s="6">
        <f>$L28+$K33+P29</f>
        <v>78.551955261318312</v>
      </c>
      <c r="S15" s="6">
        <f>$L28+$K33+P30</f>
        <v>76.885288594651655</v>
      </c>
      <c r="T15" s="6">
        <f>$L28+$K33+P31</f>
        <v>75.218621927984984</v>
      </c>
      <c r="U15" s="6">
        <f>$L28+$K33+P32</f>
        <v>73.551955261318312</v>
      </c>
      <c r="V15" s="6">
        <f>$L28+$K33+P33</f>
        <v>71.885288594651655</v>
      </c>
      <c r="W15" s="5">
        <v>20</v>
      </c>
      <c r="X15" s="2"/>
    </row>
    <row r="16" spans="10:24" x14ac:dyDescent="0.2"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8"/>
      <c r="X16" s="2"/>
    </row>
    <row r="17" spans="10:24" x14ac:dyDescent="0.2">
      <c r="J17" s="5">
        <v>5</v>
      </c>
      <c r="K17" s="6">
        <f>L29+P$22+K$33</f>
        <v>102.55465548199625</v>
      </c>
      <c r="L17" s="6">
        <f>$L29+$K33+P23</f>
        <v>100.88798881532958</v>
      </c>
      <c r="M17" s="6">
        <f>$L29+$K33+P24</f>
        <v>99.221322148662921</v>
      </c>
      <c r="N17" s="6">
        <f>$L29+$K33+P25</f>
        <v>97.554655481996249</v>
      </c>
      <c r="O17" s="6">
        <f>$L29+$K33+P26</f>
        <v>95.887988815329578</v>
      </c>
      <c r="P17" s="6">
        <f>$L29+$K33+P27</f>
        <v>94.221322148662921</v>
      </c>
      <c r="Q17" s="6">
        <f>$L29+$K33+P28</f>
        <v>92.554655481996249</v>
      </c>
      <c r="R17" s="6">
        <f>$L29+$K33+P29</f>
        <v>90.887988815329578</v>
      </c>
      <c r="S17" s="6">
        <f>$L29+$K33+P30</f>
        <v>89.221322148662921</v>
      </c>
      <c r="T17" s="6">
        <f>$L29+$K33+P31</f>
        <v>87.554655481996249</v>
      </c>
      <c r="U17" s="6">
        <f>$L29+$K33+P32</f>
        <v>85.887988815329578</v>
      </c>
      <c r="V17" s="6">
        <f>$L29+$K33+P33</f>
        <v>84.221322148662921</v>
      </c>
      <c r="W17" s="5">
        <v>5</v>
      </c>
      <c r="X17" s="2"/>
    </row>
    <row r="18" spans="10:24" x14ac:dyDescent="0.2">
      <c r="J18" s="3"/>
      <c r="K18" s="1">
        <v>1</v>
      </c>
      <c r="L18" s="1">
        <v>2</v>
      </c>
      <c r="M18" s="1">
        <v>3</v>
      </c>
      <c r="N18" s="1">
        <v>4</v>
      </c>
      <c r="O18" s="1">
        <v>5</v>
      </c>
      <c r="P18" s="1">
        <v>6</v>
      </c>
      <c r="Q18" s="1">
        <v>7</v>
      </c>
      <c r="R18" s="1">
        <v>8</v>
      </c>
      <c r="S18" s="1">
        <v>9</v>
      </c>
      <c r="T18" s="1">
        <v>10</v>
      </c>
      <c r="U18" s="1">
        <v>11</v>
      </c>
      <c r="V18" s="1">
        <v>12</v>
      </c>
      <c r="W18" s="2"/>
      <c r="X18" s="2"/>
    </row>
    <row r="19" spans="10:24" x14ac:dyDescent="0.2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0:24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0:24" x14ac:dyDescent="0.2">
      <c r="J21" s="10" t="s">
        <v>0</v>
      </c>
      <c r="K21" s="10" t="s">
        <v>5</v>
      </c>
      <c r="L21" s="10" t="s">
        <v>2</v>
      </c>
      <c r="M21" s="2"/>
      <c r="N21" s="10" t="s">
        <v>1</v>
      </c>
      <c r="O21" s="10" t="s">
        <v>5</v>
      </c>
      <c r="P21" s="10" t="s">
        <v>2</v>
      </c>
      <c r="Q21" s="2"/>
      <c r="R21" s="11" t="s">
        <v>14</v>
      </c>
      <c r="S21" s="11" t="s">
        <v>15</v>
      </c>
      <c r="T21" s="11" t="s">
        <v>16</v>
      </c>
      <c r="U21" s="11" t="s">
        <v>8</v>
      </c>
      <c r="V21" s="11"/>
      <c r="W21" s="11" t="s">
        <v>11</v>
      </c>
      <c r="X21" s="11" t="s">
        <v>16</v>
      </c>
    </row>
    <row r="22" spans="10:24" x14ac:dyDescent="0.2">
      <c r="J22" s="12">
        <v>80</v>
      </c>
      <c r="K22" s="13">
        <f t="shared" ref="K22:K29" si="0">(J22*J$33)/S$26</f>
        <v>65.792178954726751</v>
      </c>
      <c r="L22" s="13">
        <f t="shared" ref="L22:L29" si="1">K$22-K22</f>
        <v>0</v>
      </c>
      <c r="M22" s="2"/>
      <c r="N22" s="12">
        <v>100</v>
      </c>
      <c r="O22" s="13">
        <f t="shared" ref="O22:O33" si="2">(N22*J$33)/S$25</f>
        <v>33.333333333333336</v>
      </c>
      <c r="P22" s="13">
        <f t="shared" ref="P22:P33" si="3">O$33-O22</f>
        <v>18.333333333333329</v>
      </c>
      <c r="Q22" s="2"/>
      <c r="R22" s="14"/>
      <c r="S22" s="14"/>
      <c r="T22" s="14"/>
      <c r="U22" s="14"/>
      <c r="V22" s="14"/>
      <c r="W22" s="14"/>
      <c r="X22" s="14"/>
    </row>
    <row r="23" spans="10:24" x14ac:dyDescent="0.2">
      <c r="J23" s="12">
        <v>70</v>
      </c>
      <c r="K23" s="13">
        <f t="shared" si="0"/>
        <v>57.568156585385914</v>
      </c>
      <c r="L23" s="13">
        <f t="shared" si="1"/>
        <v>8.2240223693408367</v>
      </c>
      <c r="M23" s="2"/>
      <c r="N23" s="12">
        <v>105</v>
      </c>
      <c r="O23" s="13">
        <f t="shared" si="2"/>
        <v>35</v>
      </c>
      <c r="P23" s="13">
        <f t="shared" si="3"/>
        <v>16.666666666666664</v>
      </c>
      <c r="Q23" s="2"/>
      <c r="R23" s="15" t="s">
        <v>7</v>
      </c>
      <c r="S23" s="15">
        <v>2000</v>
      </c>
      <c r="T23" s="15" t="s">
        <v>9</v>
      </c>
      <c r="U23" s="15">
        <v>200</v>
      </c>
      <c r="V23" s="15" t="s">
        <v>6</v>
      </c>
      <c r="W23" s="15">
        <f>(J33*U23)/S23</f>
        <v>20</v>
      </c>
      <c r="X23" s="15" t="s">
        <v>13</v>
      </c>
    </row>
    <row r="24" spans="10:24" x14ac:dyDescent="0.2">
      <c r="J24" s="12">
        <v>60</v>
      </c>
      <c r="K24" s="13">
        <f t="shared" si="0"/>
        <v>49.34413421604507</v>
      </c>
      <c r="L24" s="13">
        <f t="shared" si="1"/>
        <v>16.448044738681681</v>
      </c>
      <c r="M24" s="2"/>
      <c r="N24" s="12">
        <v>110</v>
      </c>
      <c r="O24" s="13">
        <f t="shared" si="2"/>
        <v>36.666666666666664</v>
      </c>
      <c r="P24" s="13">
        <f t="shared" si="3"/>
        <v>15</v>
      </c>
      <c r="Q24" s="2"/>
      <c r="R24" s="15" t="s">
        <v>10</v>
      </c>
      <c r="S24" s="15">
        <v>500</v>
      </c>
      <c r="T24" s="15" t="s">
        <v>6</v>
      </c>
      <c r="U24" s="15">
        <v>100</v>
      </c>
      <c r="V24" s="15" t="s">
        <v>6</v>
      </c>
      <c r="W24" s="15">
        <f>(J33*U24)/S24</f>
        <v>40</v>
      </c>
      <c r="X24" s="15" t="s">
        <v>13</v>
      </c>
    </row>
    <row r="25" spans="10:24" x14ac:dyDescent="0.2">
      <c r="J25" s="12">
        <v>50</v>
      </c>
      <c r="K25" s="13">
        <f t="shared" si="0"/>
        <v>41.120111846704226</v>
      </c>
      <c r="L25" s="13">
        <f t="shared" si="1"/>
        <v>24.672067108022524</v>
      </c>
      <c r="M25" s="2"/>
      <c r="N25" s="12">
        <v>115</v>
      </c>
      <c r="O25" s="13">
        <f t="shared" si="2"/>
        <v>38.333333333333336</v>
      </c>
      <c r="P25" s="13">
        <f t="shared" si="3"/>
        <v>13.333333333333329</v>
      </c>
      <c r="Q25" s="2"/>
      <c r="R25" s="15" t="s">
        <v>1</v>
      </c>
      <c r="S25" s="15">
        <v>600</v>
      </c>
      <c r="T25" s="15" t="s">
        <v>12</v>
      </c>
      <c r="U25" s="15"/>
      <c r="V25" s="15"/>
      <c r="W25" s="15"/>
      <c r="X25" s="15"/>
    </row>
    <row r="26" spans="10:24" x14ac:dyDescent="0.2">
      <c r="J26" s="12">
        <v>40</v>
      </c>
      <c r="K26" s="13">
        <f t="shared" si="0"/>
        <v>32.896089477363375</v>
      </c>
      <c r="L26" s="13">
        <f t="shared" si="1"/>
        <v>32.896089477363375</v>
      </c>
      <c r="M26" s="2"/>
      <c r="N26" s="12">
        <v>120</v>
      </c>
      <c r="O26" s="13">
        <f t="shared" si="2"/>
        <v>40</v>
      </c>
      <c r="P26" s="13">
        <f t="shared" si="3"/>
        <v>11.666666666666664</v>
      </c>
      <c r="Q26" s="2"/>
      <c r="R26" s="15" t="s">
        <v>0</v>
      </c>
      <c r="S26" s="15">
        <v>243.19</v>
      </c>
      <c r="T26" s="15" t="s">
        <v>12</v>
      </c>
      <c r="U26" s="15"/>
      <c r="V26" s="15"/>
      <c r="W26" s="15"/>
      <c r="X26" s="15"/>
    </row>
    <row r="27" spans="10:24" x14ac:dyDescent="0.2">
      <c r="J27" s="12">
        <v>30</v>
      </c>
      <c r="K27" s="13">
        <f t="shared" si="0"/>
        <v>24.672067108022535</v>
      </c>
      <c r="L27" s="13">
        <f t="shared" si="1"/>
        <v>41.120111846704219</v>
      </c>
      <c r="M27" s="2"/>
      <c r="N27" s="12">
        <v>125</v>
      </c>
      <c r="O27" s="13">
        <f t="shared" si="2"/>
        <v>41.666666666666664</v>
      </c>
      <c r="P27" s="13">
        <f t="shared" si="3"/>
        <v>10</v>
      </c>
      <c r="Q27" s="2"/>
      <c r="R27" s="2"/>
      <c r="S27" s="2"/>
      <c r="T27" s="2"/>
      <c r="U27" s="2"/>
      <c r="V27" s="2"/>
      <c r="W27" s="2"/>
      <c r="X27" s="2"/>
    </row>
    <row r="28" spans="10:24" x14ac:dyDescent="0.2">
      <c r="J28" s="12">
        <v>20</v>
      </c>
      <c r="K28" s="13">
        <f t="shared" si="0"/>
        <v>16.448044738681688</v>
      </c>
      <c r="L28" s="13">
        <f t="shared" si="1"/>
        <v>49.344134216045063</v>
      </c>
      <c r="M28" s="2"/>
      <c r="N28" s="12">
        <v>130</v>
      </c>
      <c r="O28" s="13">
        <f t="shared" si="2"/>
        <v>43.333333333333336</v>
      </c>
      <c r="P28" s="13">
        <f t="shared" si="3"/>
        <v>8.3333333333333286</v>
      </c>
      <c r="Q28" s="2"/>
      <c r="R28" s="2"/>
      <c r="S28" s="2"/>
      <c r="T28" s="2"/>
      <c r="U28" s="2"/>
      <c r="V28" s="16"/>
      <c r="W28" s="2"/>
      <c r="X28" s="2"/>
    </row>
    <row r="29" spans="10:24" x14ac:dyDescent="0.2">
      <c r="J29" s="12">
        <v>5</v>
      </c>
      <c r="K29" s="13">
        <f t="shared" si="0"/>
        <v>4.1120111846704219</v>
      </c>
      <c r="L29" s="13">
        <f t="shared" si="1"/>
        <v>61.680167770056329</v>
      </c>
      <c r="M29" s="2"/>
      <c r="N29" s="12">
        <v>135</v>
      </c>
      <c r="O29" s="13">
        <f t="shared" si="2"/>
        <v>45</v>
      </c>
      <c r="P29" s="13">
        <f t="shared" si="3"/>
        <v>6.6666666666666643</v>
      </c>
      <c r="Q29" s="2"/>
      <c r="R29" s="2"/>
      <c r="S29" s="2"/>
      <c r="T29" s="2"/>
      <c r="U29" s="2"/>
      <c r="V29" s="2"/>
      <c r="W29" s="2"/>
      <c r="X29" s="2"/>
    </row>
    <row r="30" spans="10:24" x14ac:dyDescent="0.2">
      <c r="J30" s="2"/>
      <c r="K30" s="2"/>
      <c r="L30" s="2"/>
      <c r="M30" s="2"/>
      <c r="N30" s="12">
        <v>140</v>
      </c>
      <c r="O30" s="13">
        <f t="shared" si="2"/>
        <v>46.666666666666664</v>
      </c>
      <c r="P30" s="13">
        <f t="shared" si="3"/>
        <v>5</v>
      </c>
      <c r="Q30" s="2"/>
      <c r="R30" s="2"/>
      <c r="S30" s="2"/>
      <c r="T30" s="2"/>
      <c r="U30" s="2"/>
      <c r="V30" s="2"/>
      <c r="W30" s="2"/>
      <c r="X30" s="2"/>
    </row>
    <row r="31" spans="10:24" x14ac:dyDescent="0.2">
      <c r="J31" s="2"/>
      <c r="K31" s="2"/>
      <c r="L31" s="2"/>
      <c r="M31" s="2"/>
      <c r="N31" s="12">
        <v>145</v>
      </c>
      <c r="O31" s="13">
        <f t="shared" si="2"/>
        <v>48.333333333333336</v>
      </c>
      <c r="P31" s="13">
        <f t="shared" si="3"/>
        <v>3.3333333333333286</v>
      </c>
      <c r="Q31" s="2"/>
      <c r="R31" s="2"/>
      <c r="S31" s="2"/>
      <c r="T31" s="2"/>
      <c r="U31" s="2"/>
      <c r="V31" s="2"/>
      <c r="W31" s="2"/>
      <c r="X31" s="2"/>
    </row>
    <row r="32" spans="10:24" x14ac:dyDescent="0.2">
      <c r="J32" s="12" t="s">
        <v>4</v>
      </c>
      <c r="K32" s="12" t="s">
        <v>3</v>
      </c>
      <c r="L32" s="2"/>
      <c r="M32" s="2"/>
      <c r="N32" s="12">
        <v>150</v>
      </c>
      <c r="O32" s="13">
        <f t="shared" si="2"/>
        <v>50</v>
      </c>
      <c r="P32" s="13">
        <f t="shared" si="3"/>
        <v>1.6666666666666643</v>
      </c>
      <c r="Q32" s="2"/>
      <c r="R32" s="2"/>
      <c r="S32" s="2"/>
      <c r="T32" s="2"/>
      <c r="U32" s="2"/>
      <c r="V32" s="2"/>
      <c r="W32" s="2"/>
      <c r="X32" s="2"/>
    </row>
    <row r="33" spans="10:24" x14ac:dyDescent="0.2">
      <c r="J33" s="10">
        <v>200</v>
      </c>
      <c r="K33" s="13">
        <f>J33-(K22+O33+W23+W24)</f>
        <v>22.541154378606592</v>
      </c>
      <c r="L33" s="2"/>
      <c r="M33" s="2"/>
      <c r="N33" s="12">
        <v>155</v>
      </c>
      <c r="O33" s="13">
        <f t="shared" si="2"/>
        <v>51.666666666666664</v>
      </c>
      <c r="P33" s="13">
        <f t="shared" si="3"/>
        <v>0</v>
      </c>
      <c r="Q33" s="2"/>
      <c r="R33" s="2"/>
      <c r="S33" s="2"/>
      <c r="T33" s="2"/>
      <c r="U33" s="2"/>
      <c r="V33" s="2"/>
      <c r="W33" s="2"/>
      <c r="X33" s="2"/>
    </row>
    <row r="37" spans="10:24" ht="17" customHeight="1" x14ac:dyDescent="0.2"/>
    <row r="38" spans="10:24" ht="17" customHeight="1" x14ac:dyDescent="0.2"/>
    <row r="39" spans="10:24" ht="17" customHeight="1" x14ac:dyDescent="0.2"/>
    <row r="40" spans="10:24" ht="17" customHeight="1" x14ac:dyDescent="0.2"/>
    <row r="41" spans="10:24" ht="17" customHeight="1" x14ac:dyDescent="0.2"/>
    <row r="42" spans="10:24" ht="17" customHeight="1" x14ac:dyDescent="0.2"/>
  </sheetData>
  <phoneticPr fontId="2" type="noConversion"/>
  <pageMargins left="0.7" right="0.7" top="0.75" bottom="0.75" header="0.3" footer="0.3"/>
  <pageSetup paperSize="9" scale="4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Winckler-Carlsen</dc:creator>
  <cp:lastModifiedBy>Tobias Winckler-Carlsen</cp:lastModifiedBy>
  <cp:lastPrinted>2023-01-30T14:59:50Z</cp:lastPrinted>
  <dcterms:created xsi:type="dcterms:W3CDTF">2022-12-06T10:12:41Z</dcterms:created>
  <dcterms:modified xsi:type="dcterms:W3CDTF">2023-01-31T13:49:38Z</dcterms:modified>
</cp:coreProperties>
</file>