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bertm\Desktop\Observer's spot checks 2021\"/>
    </mc:Choice>
  </mc:AlternateContent>
  <bookViews>
    <workbookView xWindow="600" yWindow="390" windowWidth="26600" windowHeight="10520" activeTab="5"/>
  </bookViews>
  <sheets>
    <sheet name="Data" sheetId="1" r:id="rId1"/>
    <sheet name="Rounding" sheetId="2" r:id="rId2"/>
    <sheet name="Morphometry" sheetId="3" r:id="rId3"/>
    <sheet name="Reference" sheetId="5" r:id="rId4"/>
    <sheet name="Parameters" sheetId="4" r:id="rId5"/>
    <sheet name="Rapport" sheetId="9" r:id="rId6"/>
  </sheets>
  <calcPr calcId="162913"/>
</workbook>
</file>

<file path=xl/calcChain.xml><?xml version="1.0" encoding="utf-8"?>
<calcChain xmlns="http://schemas.openxmlformats.org/spreadsheetml/2006/main">
  <c r="J801" i="1" l="1"/>
  <c r="I801" i="1"/>
  <c r="H801" i="1"/>
  <c r="G801" i="1"/>
  <c r="F801" i="1"/>
  <c r="J800" i="1"/>
  <c r="I800" i="1"/>
  <c r="H800" i="1"/>
  <c r="G800" i="1"/>
  <c r="F800" i="1"/>
  <c r="J799" i="1"/>
  <c r="I799" i="1"/>
  <c r="H799" i="1"/>
  <c r="G799" i="1"/>
  <c r="F799" i="1"/>
  <c r="J798" i="1"/>
  <c r="I798" i="1"/>
  <c r="H798" i="1"/>
  <c r="G798" i="1"/>
  <c r="F798" i="1"/>
  <c r="J797" i="1"/>
  <c r="I797" i="1"/>
  <c r="H797" i="1"/>
  <c r="G797" i="1"/>
  <c r="F797" i="1"/>
  <c r="J796" i="1"/>
  <c r="I796" i="1"/>
  <c r="H796" i="1"/>
  <c r="G796" i="1"/>
  <c r="F796" i="1"/>
  <c r="J795" i="1"/>
  <c r="I795" i="1"/>
  <c r="H795" i="1"/>
  <c r="G795" i="1"/>
  <c r="F795" i="1"/>
  <c r="J794" i="1"/>
  <c r="I794" i="1"/>
  <c r="H794" i="1"/>
  <c r="G794" i="1"/>
  <c r="F794" i="1"/>
  <c r="J793" i="1"/>
  <c r="I793" i="1"/>
  <c r="H793" i="1"/>
  <c r="G793" i="1"/>
  <c r="F793" i="1"/>
  <c r="J792" i="1"/>
  <c r="I792" i="1"/>
  <c r="H792" i="1"/>
  <c r="G792" i="1"/>
  <c r="F792" i="1"/>
  <c r="J791" i="1"/>
  <c r="I791" i="1"/>
  <c r="H791" i="1"/>
  <c r="G791" i="1"/>
  <c r="F791" i="1"/>
  <c r="J790" i="1"/>
  <c r="I790" i="1"/>
  <c r="H790" i="1"/>
  <c r="G790" i="1"/>
  <c r="F790" i="1"/>
  <c r="J789" i="1"/>
  <c r="I789" i="1"/>
  <c r="H789" i="1"/>
  <c r="G789" i="1"/>
  <c r="F789" i="1"/>
  <c r="J788" i="1"/>
  <c r="I788" i="1"/>
  <c r="H788" i="1"/>
  <c r="G788" i="1"/>
  <c r="F788" i="1"/>
  <c r="J787" i="1"/>
  <c r="I787" i="1"/>
  <c r="H787" i="1"/>
  <c r="G787" i="1"/>
  <c r="F787" i="1"/>
  <c r="J786" i="1"/>
  <c r="I786" i="1"/>
  <c r="H786" i="1"/>
  <c r="G786" i="1"/>
  <c r="F786" i="1"/>
  <c r="J785" i="1"/>
  <c r="I785" i="1"/>
  <c r="H785" i="1"/>
  <c r="G785" i="1"/>
  <c r="F785" i="1"/>
  <c r="J784" i="1"/>
  <c r="I784" i="1"/>
  <c r="H784" i="1"/>
  <c r="G784" i="1"/>
  <c r="F784" i="1"/>
  <c r="J783" i="1"/>
  <c r="I783" i="1"/>
  <c r="H783" i="1"/>
  <c r="G783" i="1"/>
  <c r="F783" i="1"/>
  <c r="J782" i="1"/>
  <c r="I782" i="1"/>
  <c r="H782" i="1"/>
  <c r="G782" i="1"/>
  <c r="F782" i="1"/>
  <c r="J781" i="1"/>
  <c r="I781" i="1"/>
  <c r="H781" i="1"/>
  <c r="G781" i="1"/>
  <c r="F781" i="1"/>
  <c r="J780" i="1"/>
  <c r="I780" i="1"/>
  <c r="H780" i="1"/>
  <c r="G780" i="1"/>
  <c r="F780" i="1"/>
  <c r="J779" i="1"/>
  <c r="I779" i="1"/>
  <c r="H779" i="1"/>
  <c r="G779" i="1"/>
  <c r="F779" i="1"/>
  <c r="J778" i="1"/>
  <c r="I778" i="1"/>
  <c r="H778" i="1"/>
  <c r="G778" i="1"/>
  <c r="F778" i="1"/>
  <c r="J777" i="1"/>
  <c r="I777" i="1"/>
  <c r="H777" i="1"/>
  <c r="G777" i="1"/>
  <c r="F777" i="1"/>
  <c r="J776" i="1"/>
  <c r="I776" i="1"/>
  <c r="H776" i="1"/>
  <c r="G776" i="1"/>
  <c r="F776" i="1"/>
  <c r="J775" i="1"/>
  <c r="I775" i="1"/>
  <c r="H775" i="1"/>
  <c r="G775" i="1"/>
  <c r="F775" i="1"/>
  <c r="J774" i="1"/>
  <c r="I774" i="1"/>
  <c r="H774" i="1"/>
  <c r="G774" i="1"/>
  <c r="F774" i="1"/>
  <c r="J773" i="1"/>
  <c r="I773" i="1"/>
  <c r="H773" i="1"/>
  <c r="G773" i="1"/>
  <c r="F773" i="1"/>
  <c r="J772" i="1"/>
  <c r="I772" i="1"/>
  <c r="H772" i="1"/>
  <c r="G772" i="1"/>
  <c r="F772" i="1"/>
  <c r="J771" i="1"/>
  <c r="I771" i="1"/>
  <c r="H771" i="1"/>
  <c r="G771" i="1"/>
  <c r="F771" i="1"/>
  <c r="J770" i="1"/>
  <c r="I770" i="1"/>
  <c r="H770" i="1"/>
  <c r="G770" i="1"/>
  <c r="F770" i="1"/>
  <c r="J769" i="1"/>
  <c r="I769" i="1"/>
  <c r="H769" i="1"/>
  <c r="G769" i="1"/>
  <c r="F769" i="1"/>
  <c r="J768" i="1"/>
  <c r="I768" i="1"/>
  <c r="H768" i="1"/>
  <c r="G768" i="1"/>
  <c r="F768" i="1"/>
  <c r="J767" i="1"/>
  <c r="I767" i="1"/>
  <c r="H767" i="1"/>
  <c r="G767" i="1"/>
  <c r="F767" i="1"/>
  <c r="J766" i="1"/>
  <c r="I766" i="1"/>
  <c r="H766" i="1"/>
  <c r="G766" i="1"/>
  <c r="F766" i="1"/>
  <c r="J765" i="1"/>
  <c r="I765" i="1"/>
  <c r="H765" i="1"/>
  <c r="G765" i="1"/>
  <c r="F765" i="1"/>
  <c r="J764" i="1"/>
  <c r="I764" i="1"/>
  <c r="H764" i="1"/>
  <c r="G764" i="1"/>
  <c r="F764" i="1"/>
  <c r="J763" i="1"/>
  <c r="I763" i="1"/>
  <c r="H763" i="1"/>
  <c r="G763" i="1"/>
  <c r="F763" i="1"/>
  <c r="J762" i="1"/>
  <c r="I762" i="1"/>
  <c r="H762" i="1"/>
  <c r="G762" i="1"/>
  <c r="F762" i="1"/>
  <c r="J761" i="1"/>
  <c r="I761" i="1"/>
  <c r="H761" i="1"/>
  <c r="G761" i="1"/>
  <c r="F761" i="1"/>
  <c r="J760" i="1"/>
  <c r="I760" i="1"/>
  <c r="H760" i="1"/>
  <c r="G760" i="1"/>
  <c r="F760" i="1"/>
  <c r="J759" i="1"/>
  <c r="I759" i="1"/>
  <c r="H759" i="1"/>
  <c r="G759" i="1"/>
  <c r="F759" i="1"/>
  <c r="J758" i="1"/>
  <c r="I758" i="1"/>
  <c r="H758" i="1"/>
  <c r="G758" i="1"/>
  <c r="F758" i="1"/>
  <c r="J757" i="1"/>
  <c r="I757" i="1"/>
  <c r="H757" i="1"/>
  <c r="G757" i="1"/>
  <c r="F757" i="1"/>
  <c r="J756" i="1"/>
  <c r="I756" i="1"/>
  <c r="H756" i="1"/>
  <c r="G756" i="1"/>
  <c r="F756" i="1"/>
  <c r="J755" i="1"/>
  <c r="I755" i="1"/>
  <c r="H755" i="1"/>
  <c r="G755" i="1"/>
  <c r="F755" i="1"/>
  <c r="J754" i="1"/>
  <c r="I754" i="1"/>
  <c r="H754" i="1"/>
  <c r="G754" i="1"/>
  <c r="F754" i="1"/>
  <c r="J753" i="1"/>
  <c r="I753" i="1"/>
  <c r="H753" i="1"/>
  <c r="G753" i="1"/>
  <c r="F753" i="1"/>
  <c r="J752" i="1"/>
  <c r="I752" i="1"/>
  <c r="H752" i="1"/>
  <c r="G752" i="1"/>
  <c r="F752" i="1"/>
  <c r="J751" i="1"/>
  <c r="I751" i="1"/>
  <c r="H751" i="1"/>
  <c r="G751" i="1"/>
  <c r="F751" i="1"/>
  <c r="J750" i="1"/>
  <c r="I750" i="1"/>
  <c r="H750" i="1"/>
  <c r="G750" i="1"/>
  <c r="F750" i="1"/>
  <c r="J749" i="1"/>
  <c r="I749" i="1"/>
  <c r="H749" i="1"/>
  <c r="G749" i="1"/>
  <c r="F749" i="1"/>
  <c r="J748" i="1"/>
  <c r="I748" i="1"/>
  <c r="H748" i="1"/>
  <c r="G748" i="1"/>
  <c r="F748" i="1"/>
  <c r="J747" i="1"/>
  <c r="I747" i="1"/>
  <c r="H747" i="1"/>
  <c r="G747" i="1"/>
  <c r="F747" i="1"/>
  <c r="J746" i="1"/>
  <c r="I746" i="1"/>
  <c r="H746" i="1"/>
  <c r="G746" i="1"/>
  <c r="F746" i="1"/>
  <c r="J745" i="1"/>
  <c r="I745" i="1"/>
  <c r="H745" i="1"/>
  <c r="G745" i="1"/>
  <c r="F745" i="1"/>
  <c r="J744" i="1"/>
  <c r="I744" i="1"/>
  <c r="H744" i="1"/>
  <c r="G744" i="1"/>
  <c r="F744" i="1"/>
  <c r="J743" i="1"/>
  <c r="I743" i="1"/>
  <c r="H743" i="1"/>
  <c r="G743" i="1"/>
  <c r="F743" i="1"/>
  <c r="J742" i="1"/>
  <c r="I742" i="1"/>
  <c r="H742" i="1"/>
  <c r="G742" i="1"/>
  <c r="F742" i="1"/>
  <c r="J741" i="1"/>
  <c r="I741" i="1"/>
  <c r="H741" i="1"/>
  <c r="G741" i="1"/>
  <c r="F741" i="1"/>
  <c r="J740" i="1"/>
  <c r="I740" i="1"/>
  <c r="H740" i="1"/>
  <c r="G740" i="1"/>
  <c r="F740" i="1"/>
  <c r="J739" i="1"/>
  <c r="I739" i="1"/>
  <c r="H739" i="1"/>
  <c r="G739" i="1"/>
  <c r="F739" i="1"/>
  <c r="J738" i="1"/>
  <c r="I738" i="1"/>
  <c r="H738" i="1"/>
  <c r="G738" i="1"/>
  <c r="F738" i="1"/>
  <c r="J737" i="1"/>
  <c r="I737" i="1"/>
  <c r="H737" i="1"/>
  <c r="G737" i="1"/>
  <c r="F737" i="1"/>
  <c r="J736" i="1"/>
  <c r="I736" i="1"/>
  <c r="H736" i="1"/>
  <c r="G736" i="1"/>
  <c r="F736" i="1"/>
  <c r="J735" i="1"/>
  <c r="I735" i="1"/>
  <c r="H735" i="1"/>
  <c r="G735" i="1"/>
  <c r="F735" i="1"/>
  <c r="J734" i="1"/>
  <c r="I734" i="1"/>
  <c r="H734" i="1"/>
  <c r="G734" i="1"/>
  <c r="F734" i="1"/>
  <c r="J733" i="1"/>
  <c r="I733" i="1"/>
  <c r="H733" i="1"/>
  <c r="G733" i="1"/>
  <c r="F733" i="1"/>
  <c r="J732" i="1"/>
  <c r="I732" i="1"/>
  <c r="H732" i="1"/>
  <c r="G732" i="1"/>
  <c r="F732" i="1"/>
  <c r="J731" i="1"/>
  <c r="I731" i="1"/>
  <c r="H731" i="1"/>
  <c r="G731" i="1"/>
  <c r="F731" i="1"/>
  <c r="J730" i="1"/>
  <c r="I730" i="1"/>
  <c r="H730" i="1"/>
  <c r="G730" i="1"/>
  <c r="F730" i="1"/>
  <c r="J729" i="1"/>
  <c r="I729" i="1"/>
  <c r="H729" i="1"/>
  <c r="G729" i="1"/>
  <c r="F729" i="1"/>
  <c r="J728" i="1"/>
  <c r="I728" i="1"/>
  <c r="H728" i="1"/>
  <c r="G728" i="1"/>
  <c r="F728" i="1"/>
  <c r="J727" i="1"/>
  <c r="I727" i="1"/>
  <c r="H727" i="1"/>
  <c r="G727" i="1"/>
  <c r="F727" i="1"/>
  <c r="J726" i="1"/>
  <c r="I726" i="1"/>
  <c r="H726" i="1"/>
  <c r="G726" i="1"/>
  <c r="F726" i="1"/>
  <c r="J725" i="1"/>
  <c r="I725" i="1"/>
  <c r="H725" i="1"/>
  <c r="G725" i="1"/>
  <c r="F725" i="1"/>
  <c r="J724" i="1"/>
  <c r="I724" i="1"/>
  <c r="H724" i="1"/>
  <c r="G724" i="1"/>
  <c r="F724" i="1"/>
  <c r="J723" i="1"/>
  <c r="I723" i="1"/>
  <c r="H723" i="1"/>
  <c r="G723" i="1"/>
  <c r="F723" i="1"/>
  <c r="J722" i="1"/>
  <c r="I722" i="1"/>
  <c r="H722" i="1"/>
  <c r="G722" i="1"/>
  <c r="F722" i="1"/>
  <c r="J721" i="1"/>
  <c r="I721" i="1"/>
  <c r="H721" i="1"/>
  <c r="G721" i="1"/>
  <c r="F721" i="1"/>
  <c r="J720" i="1"/>
  <c r="I720" i="1"/>
  <c r="H720" i="1"/>
  <c r="G720" i="1"/>
  <c r="F720" i="1"/>
  <c r="J719" i="1"/>
  <c r="I719" i="1"/>
  <c r="H719" i="1"/>
  <c r="G719" i="1"/>
  <c r="F719" i="1"/>
  <c r="J718" i="1"/>
  <c r="I718" i="1"/>
  <c r="H718" i="1"/>
  <c r="G718" i="1"/>
  <c r="F718" i="1"/>
  <c r="J717" i="1"/>
  <c r="I717" i="1"/>
  <c r="H717" i="1"/>
  <c r="G717" i="1"/>
  <c r="F717" i="1"/>
  <c r="J716" i="1"/>
  <c r="I716" i="1"/>
  <c r="H716" i="1"/>
  <c r="G716" i="1"/>
  <c r="F716" i="1"/>
  <c r="J715" i="1"/>
  <c r="I715" i="1"/>
  <c r="H715" i="1"/>
  <c r="G715" i="1"/>
  <c r="F715" i="1"/>
  <c r="J714" i="1"/>
  <c r="I714" i="1"/>
  <c r="H714" i="1"/>
  <c r="G714" i="1"/>
  <c r="F714" i="1"/>
  <c r="J713" i="1"/>
  <c r="I713" i="1"/>
  <c r="H713" i="1"/>
  <c r="G713" i="1"/>
  <c r="F713" i="1"/>
  <c r="J712" i="1"/>
  <c r="I712" i="1"/>
  <c r="H712" i="1"/>
  <c r="G712" i="1"/>
  <c r="F712" i="1"/>
  <c r="J711" i="1"/>
  <c r="I711" i="1"/>
  <c r="H711" i="1"/>
  <c r="G711" i="1"/>
  <c r="F711" i="1"/>
  <c r="J710" i="1"/>
  <c r="I710" i="1"/>
  <c r="H710" i="1"/>
  <c r="G710" i="1"/>
  <c r="F710" i="1"/>
  <c r="J709" i="1"/>
  <c r="I709" i="1"/>
  <c r="H709" i="1"/>
  <c r="G709" i="1"/>
  <c r="F709" i="1"/>
  <c r="J708" i="1"/>
  <c r="I708" i="1"/>
  <c r="H708" i="1"/>
  <c r="G708" i="1"/>
  <c r="F708" i="1"/>
  <c r="J707" i="1"/>
  <c r="I707" i="1"/>
  <c r="H707" i="1"/>
  <c r="G707" i="1"/>
  <c r="F707" i="1"/>
  <c r="J706" i="1"/>
  <c r="I706" i="1"/>
  <c r="H706" i="1"/>
  <c r="G706" i="1"/>
  <c r="F706" i="1"/>
  <c r="J705" i="1"/>
  <c r="I705" i="1"/>
  <c r="H705" i="1"/>
  <c r="G705" i="1"/>
  <c r="F705" i="1"/>
  <c r="J704" i="1"/>
  <c r="I704" i="1"/>
  <c r="H704" i="1"/>
  <c r="G704" i="1"/>
  <c r="F704" i="1"/>
  <c r="J703" i="1"/>
  <c r="I703" i="1"/>
  <c r="H703" i="1"/>
  <c r="G703" i="1"/>
  <c r="F703" i="1"/>
  <c r="J702" i="1"/>
  <c r="I702" i="1"/>
  <c r="H702" i="1"/>
  <c r="G702" i="1"/>
  <c r="F702" i="1"/>
  <c r="J701" i="1"/>
  <c r="I701" i="1"/>
  <c r="H701" i="1"/>
  <c r="G701" i="1"/>
  <c r="F701" i="1"/>
  <c r="J700" i="1"/>
  <c r="I700" i="1"/>
  <c r="H700" i="1"/>
  <c r="G700" i="1"/>
  <c r="F700" i="1"/>
  <c r="J699" i="1"/>
  <c r="I699" i="1"/>
  <c r="H699" i="1"/>
  <c r="G699" i="1"/>
  <c r="F699" i="1"/>
  <c r="J698" i="1"/>
  <c r="I698" i="1"/>
  <c r="H698" i="1"/>
  <c r="G698" i="1"/>
  <c r="F698" i="1"/>
  <c r="J697" i="1"/>
  <c r="I697" i="1"/>
  <c r="H697" i="1"/>
  <c r="G697" i="1"/>
  <c r="F697" i="1"/>
  <c r="J696" i="1"/>
  <c r="I696" i="1"/>
  <c r="H696" i="1"/>
  <c r="G696" i="1"/>
  <c r="F696" i="1"/>
  <c r="J695" i="1"/>
  <c r="I695" i="1"/>
  <c r="H695" i="1"/>
  <c r="G695" i="1"/>
  <c r="F695" i="1"/>
  <c r="J694" i="1"/>
  <c r="I694" i="1"/>
  <c r="H694" i="1"/>
  <c r="G694" i="1"/>
  <c r="F694" i="1"/>
  <c r="J693" i="1"/>
  <c r="I693" i="1"/>
  <c r="H693" i="1"/>
  <c r="G693" i="1"/>
  <c r="F693" i="1"/>
  <c r="J692" i="1"/>
  <c r="I692" i="1"/>
  <c r="H692" i="1"/>
  <c r="G692" i="1"/>
  <c r="F692" i="1"/>
  <c r="J691" i="1"/>
  <c r="I691" i="1"/>
  <c r="H691" i="1"/>
  <c r="G691" i="1"/>
  <c r="F691" i="1"/>
  <c r="J690" i="1"/>
  <c r="I690" i="1"/>
  <c r="H690" i="1"/>
  <c r="G690" i="1"/>
  <c r="F690" i="1"/>
  <c r="J689" i="1"/>
  <c r="I689" i="1"/>
  <c r="H689" i="1"/>
  <c r="G689" i="1"/>
  <c r="F689" i="1"/>
  <c r="J688" i="1"/>
  <c r="I688" i="1"/>
  <c r="H688" i="1"/>
  <c r="G688" i="1"/>
  <c r="F688" i="1"/>
  <c r="J687" i="1"/>
  <c r="I687" i="1"/>
  <c r="H687" i="1"/>
  <c r="G687" i="1"/>
  <c r="F687" i="1"/>
  <c r="J686" i="1"/>
  <c r="I686" i="1"/>
  <c r="H686" i="1"/>
  <c r="G686" i="1"/>
  <c r="F686" i="1"/>
  <c r="J685" i="1"/>
  <c r="I685" i="1"/>
  <c r="H685" i="1"/>
  <c r="G685" i="1"/>
  <c r="F685" i="1"/>
  <c r="J684" i="1"/>
  <c r="I684" i="1"/>
  <c r="H684" i="1"/>
  <c r="G684" i="1"/>
  <c r="F684" i="1"/>
  <c r="J683" i="1"/>
  <c r="I683" i="1"/>
  <c r="H683" i="1"/>
  <c r="G683" i="1"/>
  <c r="F683" i="1"/>
  <c r="J682" i="1"/>
  <c r="I682" i="1"/>
  <c r="H682" i="1"/>
  <c r="G682" i="1"/>
  <c r="F682" i="1"/>
  <c r="J681" i="1"/>
  <c r="I681" i="1"/>
  <c r="H681" i="1"/>
  <c r="G681" i="1"/>
  <c r="F681" i="1"/>
  <c r="J680" i="1"/>
  <c r="I680" i="1"/>
  <c r="H680" i="1"/>
  <c r="G680" i="1"/>
  <c r="F680" i="1"/>
  <c r="J679" i="1"/>
  <c r="I679" i="1"/>
  <c r="H679" i="1"/>
  <c r="G679" i="1"/>
  <c r="F679" i="1"/>
  <c r="J678" i="1"/>
  <c r="I678" i="1"/>
  <c r="H678" i="1"/>
  <c r="G678" i="1"/>
  <c r="F678" i="1"/>
  <c r="J677" i="1"/>
  <c r="I677" i="1"/>
  <c r="H677" i="1"/>
  <c r="G677" i="1"/>
  <c r="F677" i="1"/>
  <c r="J676" i="1"/>
  <c r="I676" i="1"/>
  <c r="H676" i="1"/>
  <c r="G676" i="1"/>
  <c r="F676" i="1"/>
  <c r="J675" i="1"/>
  <c r="I675" i="1"/>
  <c r="H675" i="1"/>
  <c r="G675" i="1"/>
  <c r="F675" i="1"/>
  <c r="J674" i="1"/>
  <c r="I674" i="1"/>
  <c r="H674" i="1"/>
  <c r="G674" i="1"/>
  <c r="F674" i="1"/>
  <c r="J673" i="1"/>
  <c r="I673" i="1"/>
  <c r="H673" i="1"/>
  <c r="G673" i="1"/>
  <c r="F673" i="1"/>
  <c r="J672" i="1"/>
  <c r="I672" i="1"/>
  <c r="H672" i="1"/>
  <c r="G672" i="1"/>
  <c r="F672" i="1"/>
  <c r="J671" i="1"/>
  <c r="I671" i="1"/>
  <c r="H671" i="1"/>
  <c r="G671" i="1"/>
  <c r="F671" i="1"/>
  <c r="J670" i="1"/>
  <c r="I670" i="1"/>
  <c r="H670" i="1"/>
  <c r="G670" i="1"/>
  <c r="F670" i="1"/>
  <c r="J669" i="1"/>
  <c r="I669" i="1"/>
  <c r="H669" i="1"/>
  <c r="G669" i="1"/>
  <c r="F669" i="1"/>
  <c r="J668" i="1"/>
  <c r="I668" i="1"/>
  <c r="H668" i="1"/>
  <c r="G668" i="1"/>
  <c r="F668" i="1"/>
  <c r="J667" i="1"/>
  <c r="I667" i="1"/>
  <c r="H667" i="1"/>
  <c r="G667" i="1"/>
  <c r="F667" i="1"/>
  <c r="J666" i="1"/>
  <c r="I666" i="1"/>
  <c r="H666" i="1"/>
  <c r="G666" i="1"/>
  <c r="F666" i="1"/>
  <c r="J665" i="1"/>
  <c r="I665" i="1"/>
  <c r="H665" i="1"/>
  <c r="G665" i="1"/>
  <c r="F665" i="1"/>
  <c r="J664" i="1"/>
  <c r="I664" i="1"/>
  <c r="H664" i="1"/>
  <c r="G664" i="1"/>
  <c r="F664" i="1"/>
  <c r="J663" i="1"/>
  <c r="I663" i="1"/>
  <c r="H663" i="1"/>
  <c r="G663" i="1"/>
  <c r="F663" i="1"/>
  <c r="J662" i="1"/>
  <c r="I662" i="1"/>
  <c r="H662" i="1"/>
  <c r="G662" i="1"/>
  <c r="F662" i="1"/>
  <c r="J661" i="1"/>
  <c r="I661" i="1"/>
  <c r="H661" i="1"/>
  <c r="G661" i="1"/>
  <c r="F661" i="1"/>
  <c r="J660" i="1"/>
  <c r="I660" i="1"/>
  <c r="H660" i="1"/>
  <c r="G660" i="1"/>
  <c r="F660" i="1"/>
  <c r="J659" i="1"/>
  <c r="I659" i="1"/>
  <c r="H659" i="1"/>
  <c r="G659" i="1"/>
  <c r="F659" i="1"/>
  <c r="J658" i="1"/>
  <c r="I658" i="1"/>
  <c r="H658" i="1"/>
  <c r="G658" i="1"/>
  <c r="F658" i="1"/>
  <c r="J657" i="1"/>
  <c r="I657" i="1"/>
  <c r="H657" i="1"/>
  <c r="G657" i="1"/>
  <c r="F657" i="1"/>
  <c r="J656" i="1"/>
  <c r="I656" i="1"/>
  <c r="H656" i="1"/>
  <c r="G656" i="1"/>
  <c r="F656" i="1"/>
  <c r="J655" i="1"/>
  <c r="I655" i="1"/>
  <c r="H655" i="1"/>
  <c r="G655" i="1"/>
  <c r="F655" i="1"/>
  <c r="J654" i="1"/>
  <c r="I654" i="1"/>
  <c r="H654" i="1"/>
  <c r="G654" i="1"/>
  <c r="F654" i="1"/>
  <c r="J653" i="1"/>
  <c r="I653" i="1"/>
  <c r="H653" i="1"/>
  <c r="G653" i="1"/>
  <c r="F653" i="1"/>
  <c r="J652" i="1"/>
  <c r="I652" i="1"/>
  <c r="H652" i="1"/>
  <c r="G652" i="1"/>
  <c r="F652" i="1"/>
  <c r="J651" i="1"/>
  <c r="I651" i="1"/>
  <c r="H651" i="1"/>
  <c r="G651" i="1"/>
  <c r="F651" i="1"/>
  <c r="J650" i="1"/>
  <c r="I650" i="1"/>
  <c r="H650" i="1"/>
  <c r="G650" i="1"/>
  <c r="F650" i="1"/>
  <c r="J649" i="1"/>
  <c r="I649" i="1"/>
  <c r="H649" i="1"/>
  <c r="G649" i="1"/>
  <c r="F649" i="1"/>
  <c r="J648" i="1"/>
  <c r="I648" i="1"/>
  <c r="H648" i="1"/>
  <c r="G648" i="1"/>
  <c r="F648" i="1"/>
  <c r="J647" i="1"/>
  <c r="I647" i="1"/>
  <c r="H647" i="1"/>
  <c r="G647" i="1"/>
  <c r="F647" i="1"/>
  <c r="J646" i="1"/>
  <c r="I646" i="1"/>
  <c r="H646" i="1"/>
  <c r="G646" i="1"/>
  <c r="F646" i="1"/>
  <c r="J645" i="1"/>
  <c r="I645" i="1"/>
  <c r="H645" i="1"/>
  <c r="G645" i="1"/>
  <c r="F645" i="1"/>
  <c r="J644" i="1"/>
  <c r="I644" i="1"/>
  <c r="H644" i="1"/>
  <c r="G644" i="1"/>
  <c r="F644" i="1"/>
  <c r="J643" i="1"/>
  <c r="I643" i="1"/>
  <c r="H643" i="1"/>
  <c r="G643" i="1"/>
  <c r="F643" i="1"/>
  <c r="J642" i="1"/>
  <c r="I642" i="1"/>
  <c r="H642" i="1"/>
  <c r="G642" i="1"/>
  <c r="F642" i="1"/>
  <c r="J641" i="1"/>
  <c r="I641" i="1"/>
  <c r="H641" i="1"/>
  <c r="G641" i="1"/>
  <c r="F641" i="1"/>
  <c r="J640" i="1"/>
  <c r="I640" i="1"/>
  <c r="H640" i="1"/>
  <c r="G640" i="1"/>
  <c r="F640" i="1"/>
  <c r="J639" i="1"/>
  <c r="I639" i="1"/>
  <c r="H639" i="1"/>
  <c r="G639" i="1"/>
  <c r="F639" i="1"/>
  <c r="J638" i="1"/>
  <c r="I638" i="1"/>
  <c r="H638" i="1"/>
  <c r="G638" i="1"/>
  <c r="F638" i="1"/>
  <c r="J637" i="1"/>
  <c r="I637" i="1"/>
  <c r="H637" i="1"/>
  <c r="G637" i="1"/>
  <c r="F637" i="1"/>
  <c r="J636" i="1"/>
  <c r="I636" i="1"/>
  <c r="H636" i="1"/>
  <c r="G636" i="1"/>
  <c r="F636" i="1"/>
  <c r="J635" i="1"/>
  <c r="I635" i="1"/>
  <c r="H635" i="1"/>
  <c r="G635" i="1"/>
  <c r="F635" i="1"/>
  <c r="J634" i="1"/>
  <c r="I634" i="1"/>
  <c r="H634" i="1"/>
  <c r="G634" i="1"/>
  <c r="F634" i="1"/>
  <c r="J633" i="1"/>
  <c r="I633" i="1"/>
  <c r="H633" i="1"/>
  <c r="G633" i="1"/>
  <c r="F633" i="1"/>
  <c r="J632" i="1"/>
  <c r="I632" i="1"/>
  <c r="H632" i="1"/>
  <c r="G632" i="1"/>
  <c r="F632" i="1"/>
  <c r="J631" i="1"/>
  <c r="I631" i="1"/>
  <c r="H631" i="1"/>
  <c r="G631" i="1"/>
  <c r="F631" i="1"/>
  <c r="J630" i="1"/>
  <c r="I630" i="1"/>
  <c r="H630" i="1"/>
  <c r="G630" i="1"/>
  <c r="F630" i="1"/>
  <c r="J629" i="1"/>
  <c r="I629" i="1"/>
  <c r="H629" i="1"/>
  <c r="G629" i="1"/>
  <c r="F629" i="1"/>
  <c r="J628" i="1"/>
  <c r="I628" i="1"/>
  <c r="H628" i="1"/>
  <c r="G628" i="1"/>
  <c r="F628" i="1"/>
  <c r="J627" i="1"/>
  <c r="I627" i="1"/>
  <c r="H627" i="1"/>
  <c r="G627" i="1"/>
  <c r="F627" i="1"/>
  <c r="J626" i="1"/>
  <c r="I626" i="1"/>
  <c r="H626" i="1"/>
  <c r="G626" i="1"/>
  <c r="F626" i="1"/>
  <c r="J625" i="1"/>
  <c r="I625" i="1"/>
  <c r="H625" i="1"/>
  <c r="G625" i="1"/>
  <c r="F625" i="1"/>
  <c r="J624" i="1"/>
  <c r="I624" i="1"/>
  <c r="H624" i="1"/>
  <c r="G624" i="1"/>
  <c r="F624" i="1"/>
  <c r="J623" i="1"/>
  <c r="I623" i="1"/>
  <c r="H623" i="1"/>
  <c r="G623" i="1"/>
  <c r="F623" i="1"/>
  <c r="J622" i="1"/>
  <c r="I622" i="1"/>
  <c r="H622" i="1"/>
  <c r="G622" i="1"/>
  <c r="F622" i="1"/>
  <c r="J621" i="1"/>
  <c r="I621" i="1"/>
  <c r="H621" i="1"/>
  <c r="G621" i="1"/>
  <c r="F621" i="1"/>
  <c r="J620" i="1"/>
  <c r="I620" i="1"/>
  <c r="H620" i="1"/>
  <c r="G620" i="1"/>
  <c r="F620" i="1"/>
  <c r="J619" i="1"/>
  <c r="I619" i="1"/>
  <c r="H619" i="1"/>
  <c r="G619" i="1"/>
  <c r="F619" i="1"/>
  <c r="J618" i="1"/>
  <c r="I618" i="1"/>
  <c r="H618" i="1"/>
  <c r="G618" i="1"/>
  <c r="F618" i="1"/>
  <c r="J617" i="1"/>
  <c r="I617" i="1"/>
  <c r="H617" i="1"/>
  <c r="G617" i="1"/>
  <c r="F617" i="1"/>
  <c r="J616" i="1"/>
  <c r="I616" i="1"/>
  <c r="H616" i="1"/>
  <c r="G616" i="1"/>
  <c r="F616" i="1"/>
  <c r="J615" i="1"/>
  <c r="I615" i="1"/>
  <c r="H615" i="1"/>
  <c r="G615" i="1"/>
  <c r="F615" i="1"/>
  <c r="J614" i="1"/>
  <c r="I614" i="1"/>
  <c r="H614" i="1"/>
  <c r="G614" i="1"/>
  <c r="F614" i="1"/>
  <c r="J613" i="1"/>
  <c r="I613" i="1"/>
  <c r="H613" i="1"/>
  <c r="G613" i="1"/>
  <c r="F613" i="1"/>
  <c r="J612" i="1"/>
  <c r="I612" i="1"/>
  <c r="H612" i="1"/>
  <c r="G612" i="1"/>
  <c r="F612" i="1"/>
  <c r="J611" i="1"/>
  <c r="I611" i="1"/>
  <c r="H611" i="1"/>
  <c r="G611" i="1"/>
  <c r="F611" i="1"/>
  <c r="J610" i="1"/>
  <c r="I610" i="1"/>
  <c r="H610" i="1"/>
  <c r="G610" i="1"/>
  <c r="F610" i="1"/>
  <c r="J609" i="1"/>
  <c r="I609" i="1"/>
  <c r="H609" i="1"/>
  <c r="G609" i="1"/>
  <c r="F609" i="1"/>
  <c r="J608" i="1"/>
  <c r="I608" i="1"/>
  <c r="H608" i="1"/>
  <c r="G608" i="1"/>
  <c r="F608" i="1"/>
  <c r="J607" i="1"/>
  <c r="I607" i="1"/>
  <c r="H607" i="1"/>
  <c r="G607" i="1"/>
  <c r="F607" i="1"/>
  <c r="J606" i="1"/>
  <c r="I606" i="1"/>
  <c r="H606" i="1"/>
  <c r="G606" i="1"/>
  <c r="F606" i="1"/>
  <c r="J605" i="1"/>
  <c r="I605" i="1"/>
  <c r="H605" i="1"/>
  <c r="G605" i="1"/>
  <c r="F605" i="1"/>
  <c r="J604" i="1"/>
  <c r="I604" i="1"/>
  <c r="H604" i="1"/>
  <c r="G604" i="1"/>
  <c r="F604" i="1"/>
  <c r="J603" i="1"/>
  <c r="I603" i="1"/>
  <c r="H603" i="1"/>
  <c r="G603" i="1"/>
  <c r="F603" i="1"/>
  <c r="J602" i="1"/>
  <c r="I602" i="1"/>
  <c r="H602" i="1"/>
  <c r="G602" i="1"/>
  <c r="F602" i="1"/>
  <c r="J601" i="1"/>
  <c r="I601" i="1"/>
  <c r="H601" i="1"/>
  <c r="G601" i="1"/>
  <c r="F601" i="1"/>
  <c r="J600" i="1"/>
  <c r="I600" i="1"/>
  <c r="H600" i="1"/>
  <c r="G600" i="1"/>
  <c r="F600" i="1"/>
  <c r="J599" i="1"/>
  <c r="I599" i="1"/>
  <c r="H599" i="1"/>
  <c r="G599" i="1"/>
  <c r="F599" i="1"/>
  <c r="J598" i="1"/>
  <c r="I598" i="1"/>
  <c r="H598" i="1"/>
  <c r="G598" i="1"/>
  <c r="F598" i="1"/>
  <c r="J597" i="1"/>
  <c r="I597" i="1"/>
  <c r="H597" i="1"/>
  <c r="G597" i="1"/>
  <c r="F597" i="1"/>
  <c r="J596" i="1"/>
  <c r="I596" i="1"/>
  <c r="H596" i="1"/>
  <c r="G596" i="1"/>
  <c r="F596" i="1"/>
  <c r="J595" i="1"/>
  <c r="I595" i="1"/>
  <c r="H595" i="1"/>
  <c r="G595" i="1"/>
  <c r="F595" i="1"/>
  <c r="J594" i="1"/>
  <c r="I594" i="1"/>
  <c r="H594" i="1"/>
  <c r="G594" i="1"/>
  <c r="F594" i="1"/>
  <c r="J593" i="1"/>
  <c r="I593" i="1"/>
  <c r="H593" i="1"/>
  <c r="G593" i="1"/>
  <c r="F593" i="1"/>
  <c r="J592" i="1"/>
  <c r="I592" i="1"/>
  <c r="H592" i="1"/>
  <c r="G592" i="1"/>
  <c r="F592" i="1"/>
  <c r="J591" i="1"/>
  <c r="I591" i="1"/>
  <c r="H591" i="1"/>
  <c r="G591" i="1"/>
  <c r="F591" i="1"/>
  <c r="J590" i="1"/>
  <c r="I590" i="1"/>
  <c r="H590" i="1"/>
  <c r="G590" i="1"/>
  <c r="F590" i="1"/>
  <c r="J589" i="1"/>
  <c r="I589" i="1"/>
  <c r="H589" i="1"/>
  <c r="G589" i="1"/>
  <c r="F589" i="1"/>
  <c r="J588" i="1"/>
  <c r="I588" i="1"/>
  <c r="H588" i="1"/>
  <c r="G588" i="1"/>
  <c r="F588" i="1"/>
  <c r="J587" i="1"/>
  <c r="I587" i="1"/>
  <c r="H587" i="1"/>
  <c r="G587" i="1"/>
  <c r="F587" i="1"/>
  <c r="J586" i="1"/>
  <c r="I586" i="1"/>
  <c r="H586" i="1"/>
  <c r="G586" i="1"/>
  <c r="F586" i="1"/>
  <c r="J585" i="1"/>
  <c r="I585" i="1"/>
  <c r="H585" i="1"/>
  <c r="G585" i="1"/>
  <c r="F585" i="1"/>
  <c r="J584" i="1"/>
  <c r="I584" i="1"/>
  <c r="H584" i="1"/>
  <c r="G584" i="1"/>
  <c r="F584" i="1"/>
  <c r="J583" i="1"/>
  <c r="I583" i="1"/>
  <c r="H583" i="1"/>
  <c r="G583" i="1"/>
  <c r="F583" i="1"/>
  <c r="J582" i="1"/>
  <c r="I582" i="1"/>
  <c r="H582" i="1"/>
  <c r="G582" i="1"/>
  <c r="F582" i="1"/>
  <c r="J581" i="1"/>
  <c r="I581" i="1"/>
  <c r="H581" i="1"/>
  <c r="G581" i="1"/>
  <c r="F581" i="1"/>
  <c r="J580" i="1"/>
  <c r="I580" i="1"/>
  <c r="H580" i="1"/>
  <c r="G580" i="1"/>
  <c r="F580" i="1"/>
  <c r="J579" i="1"/>
  <c r="I579" i="1"/>
  <c r="H579" i="1"/>
  <c r="G579" i="1"/>
  <c r="F579" i="1"/>
  <c r="J578" i="1"/>
  <c r="I578" i="1"/>
  <c r="H578" i="1"/>
  <c r="G578" i="1"/>
  <c r="F578" i="1"/>
  <c r="J577" i="1"/>
  <c r="I577" i="1"/>
  <c r="H577" i="1"/>
  <c r="G577" i="1"/>
  <c r="F577" i="1"/>
  <c r="J576" i="1"/>
  <c r="I576" i="1"/>
  <c r="H576" i="1"/>
  <c r="G576" i="1"/>
  <c r="F576" i="1"/>
  <c r="J575" i="1"/>
  <c r="I575" i="1"/>
  <c r="H575" i="1"/>
  <c r="G575" i="1"/>
  <c r="F575" i="1"/>
  <c r="J574" i="1"/>
  <c r="I574" i="1"/>
  <c r="H574" i="1"/>
  <c r="G574" i="1"/>
  <c r="F574" i="1"/>
  <c r="J573" i="1"/>
  <c r="I573" i="1"/>
  <c r="H573" i="1"/>
  <c r="G573" i="1"/>
  <c r="F573" i="1"/>
  <c r="J572" i="1"/>
  <c r="I572" i="1"/>
  <c r="H572" i="1"/>
  <c r="G572" i="1"/>
  <c r="F572" i="1"/>
  <c r="J571" i="1"/>
  <c r="I571" i="1"/>
  <c r="H571" i="1"/>
  <c r="G571" i="1"/>
  <c r="F571" i="1"/>
  <c r="J570" i="1"/>
  <c r="I570" i="1"/>
  <c r="H570" i="1"/>
  <c r="G570" i="1"/>
  <c r="F570" i="1"/>
  <c r="J569" i="1"/>
  <c r="I569" i="1"/>
  <c r="H569" i="1"/>
  <c r="G569" i="1"/>
  <c r="F569" i="1"/>
  <c r="J568" i="1"/>
  <c r="I568" i="1"/>
  <c r="H568" i="1"/>
  <c r="G568" i="1"/>
  <c r="F568" i="1"/>
  <c r="J567" i="1"/>
  <c r="I567" i="1"/>
  <c r="H567" i="1"/>
  <c r="G567" i="1"/>
  <c r="F567" i="1"/>
  <c r="J566" i="1"/>
  <c r="I566" i="1"/>
  <c r="H566" i="1"/>
  <c r="G566" i="1"/>
  <c r="F566" i="1"/>
  <c r="J565" i="1"/>
  <c r="I565" i="1"/>
  <c r="H565" i="1"/>
  <c r="G565" i="1"/>
  <c r="F565" i="1"/>
  <c r="J564" i="1"/>
  <c r="I564" i="1"/>
  <c r="H564" i="1"/>
  <c r="G564" i="1"/>
  <c r="F564" i="1"/>
  <c r="J563" i="1"/>
  <c r="I563" i="1"/>
  <c r="H563" i="1"/>
  <c r="G563" i="1"/>
  <c r="F563" i="1"/>
  <c r="J562" i="1"/>
  <c r="I562" i="1"/>
  <c r="H562" i="1"/>
  <c r="G562" i="1"/>
  <c r="F562" i="1"/>
  <c r="J561" i="1"/>
  <c r="I561" i="1"/>
  <c r="H561" i="1"/>
  <c r="G561" i="1"/>
  <c r="F561" i="1"/>
  <c r="J560" i="1"/>
  <c r="I560" i="1"/>
  <c r="H560" i="1"/>
  <c r="G560" i="1"/>
  <c r="F560" i="1"/>
  <c r="J559" i="1"/>
  <c r="I559" i="1"/>
  <c r="H559" i="1"/>
  <c r="G559" i="1"/>
  <c r="F559" i="1"/>
  <c r="J558" i="1"/>
  <c r="I558" i="1"/>
  <c r="H558" i="1"/>
  <c r="G558" i="1"/>
  <c r="F558" i="1"/>
  <c r="J557" i="1"/>
  <c r="I557" i="1"/>
  <c r="H557" i="1"/>
  <c r="G557" i="1"/>
  <c r="F557" i="1"/>
  <c r="J556" i="1"/>
  <c r="I556" i="1"/>
  <c r="H556" i="1"/>
  <c r="G556" i="1"/>
  <c r="F556" i="1"/>
  <c r="J555" i="1"/>
  <c r="I555" i="1"/>
  <c r="H555" i="1"/>
  <c r="G555" i="1"/>
  <c r="F555" i="1"/>
  <c r="J554" i="1"/>
  <c r="I554" i="1"/>
  <c r="H554" i="1"/>
  <c r="G554" i="1"/>
  <c r="F554" i="1"/>
  <c r="J553" i="1"/>
  <c r="I553" i="1"/>
  <c r="H553" i="1"/>
  <c r="G553" i="1"/>
  <c r="F553" i="1"/>
  <c r="J552" i="1"/>
  <c r="I552" i="1"/>
  <c r="H552" i="1"/>
  <c r="G552" i="1"/>
  <c r="F552" i="1"/>
  <c r="J551" i="1"/>
  <c r="I551" i="1"/>
  <c r="H551" i="1"/>
  <c r="G551" i="1"/>
  <c r="F551" i="1"/>
  <c r="J550" i="1"/>
  <c r="I550" i="1"/>
  <c r="H550" i="1"/>
  <c r="G550" i="1"/>
  <c r="F550" i="1"/>
  <c r="J549" i="1"/>
  <c r="I549" i="1"/>
  <c r="H549" i="1"/>
  <c r="G549" i="1"/>
  <c r="F549" i="1"/>
  <c r="J548" i="1"/>
  <c r="I548" i="1"/>
  <c r="H548" i="1"/>
  <c r="G548" i="1"/>
  <c r="F548" i="1"/>
  <c r="J547" i="1"/>
  <c r="I547" i="1"/>
  <c r="H547" i="1"/>
  <c r="G547" i="1"/>
  <c r="F547" i="1"/>
  <c r="J546" i="1"/>
  <c r="I546" i="1"/>
  <c r="H546" i="1"/>
  <c r="G546" i="1"/>
  <c r="F546" i="1"/>
  <c r="J545" i="1"/>
  <c r="I545" i="1"/>
  <c r="H545" i="1"/>
  <c r="G545" i="1"/>
  <c r="F545" i="1"/>
  <c r="J544" i="1"/>
  <c r="I544" i="1"/>
  <c r="H544" i="1"/>
  <c r="G544" i="1"/>
  <c r="F544" i="1"/>
  <c r="J543" i="1"/>
  <c r="I543" i="1"/>
  <c r="H543" i="1"/>
  <c r="G543" i="1"/>
  <c r="F543" i="1"/>
  <c r="J542" i="1"/>
  <c r="I542" i="1"/>
  <c r="H542" i="1"/>
  <c r="G542" i="1"/>
  <c r="F542" i="1"/>
  <c r="J541" i="1"/>
  <c r="I541" i="1"/>
  <c r="H541" i="1"/>
  <c r="G541" i="1"/>
  <c r="F541" i="1"/>
  <c r="J540" i="1"/>
  <c r="I540" i="1"/>
  <c r="H540" i="1"/>
  <c r="G540" i="1"/>
  <c r="F540" i="1"/>
  <c r="J539" i="1"/>
  <c r="I539" i="1"/>
  <c r="H539" i="1"/>
  <c r="G539" i="1"/>
  <c r="F539" i="1"/>
  <c r="J538" i="1"/>
  <c r="I538" i="1"/>
  <c r="H538" i="1"/>
  <c r="G538" i="1"/>
  <c r="F538" i="1"/>
  <c r="J537" i="1"/>
  <c r="I537" i="1"/>
  <c r="H537" i="1"/>
  <c r="G537" i="1"/>
  <c r="F537" i="1"/>
  <c r="J536" i="1"/>
  <c r="I536" i="1"/>
  <c r="H536" i="1"/>
  <c r="G536" i="1"/>
  <c r="F536" i="1"/>
  <c r="J535" i="1"/>
  <c r="I535" i="1"/>
  <c r="H535" i="1"/>
  <c r="G535" i="1"/>
  <c r="F535" i="1"/>
  <c r="J534" i="1"/>
  <c r="I534" i="1"/>
  <c r="H534" i="1"/>
  <c r="G534" i="1"/>
  <c r="F534" i="1"/>
  <c r="J533" i="1"/>
  <c r="I533" i="1"/>
  <c r="H533" i="1"/>
  <c r="G533" i="1"/>
  <c r="F533" i="1"/>
  <c r="J532" i="1"/>
  <c r="I532" i="1"/>
  <c r="H532" i="1"/>
  <c r="G532" i="1"/>
  <c r="F532" i="1"/>
  <c r="J531" i="1"/>
  <c r="I531" i="1"/>
  <c r="H531" i="1"/>
  <c r="G531" i="1"/>
  <c r="F531" i="1"/>
  <c r="J530" i="1"/>
  <c r="I530" i="1"/>
  <c r="H530" i="1"/>
  <c r="G530" i="1"/>
  <c r="F530" i="1"/>
  <c r="J529" i="1"/>
  <c r="I529" i="1"/>
  <c r="H529" i="1"/>
  <c r="G529" i="1"/>
  <c r="F529" i="1"/>
  <c r="J528" i="1"/>
  <c r="I528" i="1"/>
  <c r="H528" i="1"/>
  <c r="G528" i="1"/>
  <c r="F528" i="1"/>
  <c r="J527" i="1"/>
  <c r="I527" i="1"/>
  <c r="H527" i="1"/>
  <c r="G527" i="1"/>
  <c r="F527" i="1"/>
  <c r="J526" i="1"/>
  <c r="I526" i="1"/>
  <c r="H526" i="1"/>
  <c r="G526" i="1"/>
  <c r="F526" i="1"/>
  <c r="J525" i="1"/>
  <c r="I525" i="1"/>
  <c r="H525" i="1"/>
  <c r="G525" i="1"/>
  <c r="F525" i="1"/>
  <c r="J524" i="1"/>
  <c r="I524" i="1"/>
  <c r="H524" i="1"/>
  <c r="G524" i="1"/>
  <c r="F524" i="1"/>
  <c r="J523" i="1"/>
  <c r="I523" i="1"/>
  <c r="H523" i="1"/>
  <c r="G523" i="1"/>
  <c r="F523" i="1"/>
  <c r="J522" i="1"/>
  <c r="I522" i="1"/>
  <c r="H522" i="1"/>
  <c r="G522" i="1"/>
  <c r="F522" i="1"/>
  <c r="J521" i="1"/>
  <c r="I521" i="1"/>
  <c r="H521" i="1"/>
  <c r="G521" i="1"/>
  <c r="F521" i="1"/>
  <c r="J520" i="1"/>
  <c r="I520" i="1"/>
  <c r="H520" i="1"/>
  <c r="G520" i="1"/>
  <c r="F520" i="1"/>
  <c r="J519" i="1"/>
  <c r="I519" i="1"/>
  <c r="H519" i="1"/>
  <c r="G519" i="1"/>
  <c r="F519" i="1"/>
  <c r="J518" i="1"/>
  <c r="I518" i="1"/>
  <c r="H518" i="1"/>
  <c r="G518" i="1"/>
  <c r="F518" i="1"/>
  <c r="J517" i="1"/>
  <c r="I517" i="1"/>
  <c r="H517" i="1"/>
  <c r="G517" i="1"/>
  <c r="F517" i="1"/>
  <c r="J516" i="1"/>
  <c r="I516" i="1"/>
  <c r="H516" i="1"/>
  <c r="G516" i="1"/>
  <c r="F516" i="1"/>
  <c r="J515" i="1"/>
  <c r="I515" i="1"/>
  <c r="H515" i="1"/>
  <c r="G515" i="1"/>
  <c r="F515" i="1"/>
  <c r="J514" i="1"/>
  <c r="I514" i="1"/>
  <c r="H514" i="1"/>
  <c r="G514" i="1"/>
  <c r="F514" i="1"/>
  <c r="J513" i="1"/>
  <c r="I513" i="1"/>
  <c r="H513" i="1"/>
  <c r="G513" i="1"/>
  <c r="F513" i="1"/>
  <c r="J512" i="1"/>
  <c r="I512" i="1"/>
  <c r="H512" i="1"/>
  <c r="G512" i="1"/>
  <c r="F512" i="1"/>
  <c r="J511" i="1"/>
  <c r="I511" i="1"/>
  <c r="H511" i="1"/>
  <c r="G511" i="1"/>
  <c r="F511" i="1"/>
  <c r="J510" i="1"/>
  <c r="I510" i="1"/>
  <c r="H510" i="1"/>
  <c r="G510" i="1"/>
  <c r="F510" i="1"/>
  <c r="J509" i="1"/>
  <c r="I509" i="1"/>
  <c r="H509" i="1"/>
  <c r="G509" i="1"/>
  <c r="F509" i="1"/>
  <c r="J508" i="1"/>
  <c r="I508" i="1"/>
  <c r="H508" i="1"/>
  <c r="G508" i="1"/>
  <c r="F508" i="1"/>
  <c r="J507" i="1"/>
  <c r="I507" i="1"/>
  <c r="H507" i="1"/>
  <c r="G507" i="1"/>
  <c r="F507" i="1"/>
  <c r="J506" i="1"/>
  <c r="I506" i="1"/>
  <c r="H506" i="1"/>
  <c r="G506" i="1"/>
  <c r="F506" i="1"/>
  <c r="J505" i="1"/>
  <c r="I505" i="1"/>
  <c r="H505" i="1"/>
  <c r="G505" i="1"/>
  <c r="F505" i="1"/>
  <c r="J504" i="1"/>
  <c r="I504" i="1"/>
  <c r="H504" i="1"/>
  <c r="G504" i="1"/>
  <c r="F504" i="1"/>
  <c r="J503" i="1"/>
  <c r="I503" i="1"/>
  <c r="H503" i="1"/>
  <c r="G503" i="1"/>
  <c r="F503" i="1"/>
  <c r="J502" i="1"/>
  <c r="I502" i="1"/>
  <c r="H502" i="1"/>
  <c r="G502" i="1"/>
  <c r="F502" i="1"/>
  <c r="J501" i="1"/>
  <c r="I501" i="1"/>
  <c r="H501" i="1"/>
  <c r="G501" i="1"/>
  <c r="F501" i="1"/>
  <c r="J500" i="1"/>
  <c r="I500" i="1"/>
  <c r="H500" i="1"/>
  <c r="G500" i="1"/>
  <c r="F500" i="1"/>
  <c r="J499" i="1"/>
  <c r="I499" i="1"/>
  <c r="H499" i="1"/>
  <c r="G499" i="1"/>
  <c r="F499" i="1"/>
  <c r="J498" i="1"/>
  <c r="I498" i="1"/>
  <c r="H498" i="1"/>
  <c r="G498" i="1"/>
  <c r="F498" i="1"/>
  <c r="J497" i="1"/>
  <c r="I497" i="1"/>
  <c r="H497" i="1"/>
  <c r="G497" i="1"/>
  <c r="F497" i="1"/>
  <c r="J496" i="1"/>
  <c r="I496" i="1"/>
  <c r="H496" i="1"/>
  <c r="G496" i="1"/>
  <c r="F496" i="1"/>
  <c r="J495" i="1"/>
  <c r="I495" i="1"/>
  <c r="H495" i="1"/>
  <c r="G495" i="1"/>
  <c r="F495" i="1"/>
  <c r="J494" i="1"/>
  <c r="I494" i="1"/>
  <c r="H494" i="1"/>
  <c r="G494" i="1"/>
  <c r="F494" i="1"/>
  <c r="J493" i="1"/>
  <c r="I493" i="1"/>
  <c r="H493" i="1"/>
  <c r="G493" i="1"/>
  <c r="F493" i="1"/>
  <c r="J492" i="1"/>
  <c r="I492" i="1"/>
  <c r="H492" i="1"/>
  <c r="G492" i="1"/>
  <c r="F492" i="1"/>
  <c r="J491" i="1"/>
  <c r="I491" i="1"/>
  <c r="H491" i="1"/>
  <c r="G491" i="1"/>
  <c r="F491" i="1"/>
  <c r="J490" i="1"/>
  <c r="I490" i="1"/>
  <c r="H490" i="1"/>
  <c r="G490" i="1"/>
  <c r="F490" i="1"/>
  <c r="J489" i="1"/>
  <c r="I489" i="1"/>
  <c r="H489" i="1"/>
  <c r="G489" i="1"/>
  <c r="F489" i="1"/>
  <c r="J488" i="1"/>
  <c r="I488" i="1"/>
  <c r="H488" i="1"/>
  <c r="G488" i="1"/>
  <c r="F488" i="1"/>
  <c r="J487" i="1"/>
  <c r="I487" i="1"/>
  <c r="H487" i="1"/>
  <c r="G487" i="1"/>
  <c r="F487" i="1"/>
  <c r="J486" i="1"/>
  <c r="I486" i="1"/>
  <c r="H486" i="1"/>
  <c r="G486" i="1"/>
  <c r="F486" i="1"/>
  <c r="J485" i="1"/>
  <c r="I485" i="1"/>
  <c r="H485" i="1"/>
  <c r="G485" i="1"/>
  <c r="F485" i="1"/>
  <c r="J484" i="1"/>
  <c r="I484" i="1"/>
  <c r="H484" i="1"/>
  <c r="G484" i="1"/>
  <c r="F484" i="1"/>
  <c r="J483" i="1"/>
  <c r="I483" i="1"/>
  <c r="H483" i="1"/>
  <c r="G483" i="1"/>
  <c r="F483" i="1"/>
  <c r="J482" i="1"/>
  <c r="I482" i="1"/>
  <c r="H482" i="1"/>
  <c r="G482" i="1"/>
  <c r="F482" i="1"/>
  <c r="J481" i="1"/>
  <c r="I481" i="1"/>
  <c r="H481" i="1"/>
  <c r="G481" i="1"/>
  <c r="F481" i="1"/>
  <c r="J480" i="1"/>
  <c r="I480" i="1"/>
  <c r="H480" i="1"/>
  <c r="G480" i="1"/>
  <c r="F480" i="1"/>
  <c r="J479" i="1"/>
  <c r="I479" i="1"/>
  <c r="H479" i="1"/>
  <c r="G479" i="1"/>
  <c r="F479" i="1"/>
  <c r="J478" i="1"/>
  <c r="I478" i="1"/>
  <c r="H478" i="1"/>
  <c r="G478" i="1"/>
  <c r="F478" i="1"/>
  <c r="J477" i="1"/>
  <c r="I477" i="1"/>
  <c r="H477" i="1"/>
  <c r="G477" i="1"/>
  <c r="F477" i="1"/>
  <c r="J476" i="1"/>
  <c r="I476" i="1"/>
  <c r="H476" i="1"/>
  <c r="G476" i="1"/>
  <c r="F476" i="1"/>
  <c r="J475" i="1"/>
  <c r="I475" i="1"/>
  <c r="H475" i="1"/>
  <c r="G475" i="1"/>
  <c r="F475" i="1"/>
  <c r="J474" i="1"/>
  <c r="I474" i="1"/>
  <c r="H474" i="1"/>
  <c r="G474" i="1"/>
  <c r="F474" i="1"/>
  <c r="J473" i="1"/>
  <c r="I473" i="1"/>
  <c r="H473" i="1"/>
  <c r="G473" i="1"/>
  <c r="F473" i="1"/>
  <c r="J472" i="1"/>
  <c r="I472" i="1"/>
  <c r="H472" i="1"/>
  <c r="G472" i="1"/>
  <c r="F472" i="1"/>
  <c r="J471" i="1"/>
  <c r="I471" i="1"/>
  <c r="H471" i="1"/>
  <c r="G471" i="1"/>
  <c r="F471" i="1"/>
  <c r="J470" i="1"/>
  <c r="I470" i="1"/>
  <c r="H470" i="1"/>
  <c r="G470" i="1"/>
  <c r="F470" i="1"/>
  <c r="J469" i="1"/>
  <c r="I469" i="1"/>
  <c r="H469" i="1"/>
  <c r="G469" i="1"/>
  <c r="F469" i="1"/>
  <c r="J468" i="1"/>
  <c r="I468" i="1"/>
  <c r="H468" i="1"/>
  <c r="G468" i="1"/>
  <c r="F468" i="1"/>
  <c r="J467" i="1"/>
  <c r="I467" i="1"/>
  <c r="H467" i="1"/>
  <c r="G467" i="1"/>
  <c r="F467" i="1"/>
  <c r="J466" i="1"/>
  <c r="I466" i="1"/>
  <c r="H466" i="1"/>
  <c r="G466" i="1"/>
  <c r="F466" i="1"/>
  <c r="J465" i="1"/>
  <c r="I465" i="1"/>
  <c r="H465" i="1"/>
  <c r="G465" i="1"/>
  <c r="F465" i="1"/>
  <c r="J464" i="1"/>
  <c r="I464" i="1"/>
  <c r="H464" i="1"/>
  <c r="G464" i="1"/>
  <c r="F464" i="1"/>
  <c r="J463" i="1"/>
  <c r="I463" i="1"/>
  <c r="H463" i="1"/>
  <c r="G463" i="1"/>
  <c r="F463" i="1"/>
  <c r="J462" i="1"/>
  <c r="I462" i="1"/>
  <c r="H462" i="1"/>
  <c r="G462" i="1"/>
  <c r="F462" i="1"/>
  <c r="J461" i="1"/>
  <c r="I461" i="1"/>
  <c r="H461" i="1"/>
  <c r="G461" i="1"/>
  <c r="F461" i="1"/>
  <c r="J460" i="1"/>
  <c r="I460" i="1"/>
  <c r="H460" i="1"/>
  <c r="G460" i="1"/>
  <c r="F460" i="1"/>
  <c r="J459" i="1"/>
  <c r="I459" i="1"/>
  <c r="H459" i="1"/>
  <c r="G459" i="1"/>
  <c r="F459" i="1"/>
  <c r="J458" i="1"/>
  <c r="I458" i="1"/>
  <c r="H458" i="1"/>
  <c r="G458" i="1"/>
  <c r="F458" i="1"/>
  <c r="J457" i="1"/>
  <c r="I457" i="1"/>
  <c r="H457" i="1"/>
  <c r="G457" i="1"/>
  <c r="F457" i="1"/>
  <c r="J456" i="1"/>
  <c r="I456" i="1"/>
  <c r="H456" i="1"/>
  <c r="G456" i="1"/>
  <c r="F456" i="1"/>
  <c r="J455" i="1"/>
  <c r="I455" i="1"/>
  <c r="H455" i="1"/>
  <c r="G455" i="1"/>
  <c r="F455" i="1"/>
  <c r="J454" i="1"/>
  <c r="I454" i="1"/>
  <c r="H454" i="1"/>
  <c r="G454" i="1"/>
  <c r="F454" i="1"/>
  <c r="J453" i="1"/>
  <c r="I453" i="1"/>
  <c r="H453" i="1"/>
  <c r="G453" i="1"/>
  <c r="F453" i="1"/>
  <c r="J452" i="1"/>
  <c r="I452" i="1"/>
  <c r="H452" i="1"/>
  <c r="G452" i="1"/>
  <c r="F452" i="1"/>
  <c r="J451" i="1"/>
  <c r="I451" i="1"/>
  <c r="H451" i="1"/>
  <c r="G451" i="1"/>
  <c r="F451" i="1"/>
  <c r="J450" i="1"/>
  <c r="I450" i="1"/>
  <c r="H450" i="1"/>
  <c r="G450" i="1"/>
  <c r="F450" i="1"/>
  <c r="J449" i="1"/>
  <c r="I449" i="1"/>
  <c r="H449" i="1"/>
  <c r="G449" i="1"/>
  <c r="F449" i="1"/>
  <c r="J448" i="1"/>
  <c r="I448" i="1"/>
  <c r="H448" i="1"/>
  <c r="G448" i="1"/>
  <c r="F448" i="1"/>
  <c r="J447" i="1"/>
  <c r="I447" i="1"/>
  <c r="H447" i="1"/>
  <c r="G447" i="1"/>
  <c r="F447" i="1"/>
  <c r="J446" i="1"/>
  <c r="I446" i="1"/>
  <c r="H446" i="1"/>
  <c r="G446" i="1"/>
  <c r="F446" i="1"/>
  <c r="J445" i="1"/>
  <c r="I445" i="1"/>
  <c r="H445" i="1"/>
  <c r="G445" i="1"/>
  <c r="F445" i="1"/>
  <c r="J444" i="1"/>
  <c r="I444" i="1"/>
  <c r="H444" i="1"/>
  <c r="G444" i="1"/>
  <c r="F444" i="1"/>
  <c r="J443" i="1"/>
  <c r="I443" i="1"/>
  <c r="H443" i="1"/>
  <c r="G443" i="1"/>
  <c r="F443" i="1"/>
  <c r="J442" i="1"/>
  <c r="I442" i="1"/>
  <c r="H442" i="1"/>
  <c r="G442" i="1"/>
  <c r="F442" i="1"/>
  <c r="J441" i="1"/>
  <c r="I441" i="1"/>
  <c r="H441" i="1"/>
  <c r="G441" i="1"/>
  <c r="F441" i="1"/>
  <c r="J440" i="1"/>
  <c r="I440" i="1"/>
  <c r="H440" i="1"/>
  <c r="G440" i="1"/>
  <c r="F440" i="1"/>
  <c r="J439" i="1"/>
  <c r="I439" i="1"/>
  <c r="H439" i="1"/>
  <c r="G439" i="1"/>
  <c r="F439" i="1"/>
  <c r="J438" i="1"/>
  <c r="I438" i="1"/>
  <c r="H438" i="1"/>
  <c r="G438" i="1"/>
  <c r="F438" i="1"/>
  <c r="J437" i="1"/>
  <c r="I437" i="1"/>
  <c r="H437" i="1"/>
  <c r="G437" i="1"/>
  <c r="F437" i="1"/>
  <c r="J436" i="1"/>
  <c r="I436" i="1"/>
  <c r="H436" i="1"/>
  <c r="G436" i="1"/>
  <c r="F436" i="1"/>
  <c r="J435" i="1"/>
  <c r="I435" i="1"/>
  <c r="H435" i="1"/>
  <c r="G435" i="1"/>
  <c r="F435" i="1"/>
  <c r="J434" i="1"/>
  <c r="I434" i="1"/>
  <c r="H434" i="1"/>
  <c r="G434" i="1"/>
  <c r="F434" i="1"/>
  <c r="J433" i="1"/>
  <c r="I433" i="1"/>
  <c r="H433" i="1"/>
  <c r="G433" i="1"/>
  <c r="F433" i="1"/>
  <c r="J432" i="1"/>
  <c r="I432" i="1"/>
  <c r="H432" i="1"/>
  <c r="G432" i="1"/>
  <c r="F432" i="1"/>
  <c r="J431" i="1"/>
  <c r="I431" i="1"/>
  <c r="H431" i="1"/>
  <c r="G431" i="1"/>
  <c r="F431" i="1"/>
  <c r="J430" i="1"/>
  <c r="I430" i="1"/>
  <c r="H430" i="1"/>
  <c r="G430" i="1"/>
  <c r="F430" i="1"/>
  <c r="J429" i="1"/>
  <c r="I429" i="1"/>
  <c r="H429" i="1"/>
  <c r="G429" i="1"/>
  <c r="F429" i="1"/>
  <c r="J428" i="1"/>
  <c r="I428" i="1"/>
  <c r="H428" i="1"/>
  <c r="G428" i="1"/>
  <c r="F428" i="1"/>
  <c r="J427" i="1"/>
  <c r="I427" i="1"/>
  <c r="H427" i="1"/>
  <c r="G427" i="1"/>
  <c r="F427" i="1"/>
  <c r="J426" i="1"/>
  <c r="I426" i="1"/>
  <c r="H426" i="1"/>
  <c r="G426" i="1"/>
  <c r="F426" i="1"/>
  <c r="J425" i="1"/>
  <c r="I425" i="1"/>
  <c r="H425" i="1"/>
  <c r="G425" i="1"/>
  <c r="F425" i="1"/>
  <c r="J424" i="1"/>
  <c r="I424" i="1"/>
  <c r="H424" i="1"/>
  <c r="G424" i="1"/>
  <c r="F424" i="1"/>
  <c r="J423" i="1"/>
  <c r="I423" i="1"/>
  <c r="H423" i="1"/>
  <c r="G423" i="1"/>
  <c r="F423" i="1"/>
  <c r="J422" i="1"/>
  <c r="I422" i="1"/>
  <c r="H422" i="1"/>
  <c r="G422" i="1"/>
  <c r="F422" i="1"/>
  <c r="J421" i="1"/>
  <c r="I421" i="1"/>
  <c r="H421" i="1"/>
  <c r="G421" i="1"/>
  <c r="F421" i="1"/>
  <c r="J420" i="1"/>
  <c r="I420" i="1"/>
  <c r="H420" i="1"/>
  <c r="G420" i="1"/>
  <c r="F420" i="1"/>
  <c r="J419" i="1"/>
  <c r="I419" i="1"/>
  <c r="H419" i="1"/>
  <c r="G419" i="1"/>
  <c r="F419" i="1"/>
  <c r="J418" i="1"/>
  <c r="I418" i="1"/>
  <c r="H418" i="1"/>
  <c r="G418" i="1"/>
  <c r="F418" i="1"/>
  <c r="J417" i="1"/>
  <c r="I417" i="1"/>
  <c r="H417" i="1"/>
  <c r="G417" i="1"/>
  <c r="F417" i="1"/>
  <c r="J416" i="1"/>
  <c r="I416" i="1"/>
  <c r="H416" i="1"/>
  <c r="G416" i="1"/>
  <c r="F416" i="1"/>
  <c r="J415" i="1"/>
  <c r="I415" i="1"/>
  <c r="H415" i="1"/>
  <c r="G415" i="1"/>
  <c r="F415" i="1"/>
  <c r="J414" i="1"/>
  <c r="I414" i="1"/>
  <c r="H414" i="1"/>
  <c r="G414" i="1"/>
  <c r="F414" i="1"/>
  <c r="J413" i="1"/>
  <c r="I413" i="1"/>
  <c r="H413" i="1"/>
  <c r="G413" i="1"/>
  <c r="F413" i="1"/>
  <c r="J412" i="1"/>
  <c r="I412" i="1"/>
  <c r="H412" i="1"/>
  <c r="G412" i="1"/>
  <c r="F412" i="1"/>
  <c r="J411" i="1"/>
  <c r="I411" i="1"/>
  <c r="H411" i="1"/>
  <c r="G411" i="1"/>
  <c r="F411" i="1"/>
  <c r="J410" i="1"/>
  <c r="I410" i="1"/>
  <c r="H410" i="1"/>
  <c r="G410" i="1"/>
  <c r="F410" i="1"/>
  <c r="J409" i="1"/>
  <c r="I409" i="1"/>
  <c r="H409" i="1"/>
  <c r="G409" i="1"/>
  <c r="F409" i="1"/>
  <c r="J408" i="1"/>
  <c r="I408" i="1"/>
  <c r="H408" i="1"/>
  <c r="G408" i="1"/>
  <c r="F408" i="1"/>
  <c r="J407" i="1"/>
  <c r="I407" i="1"/>
  <c r="H407" i="1"/>
  <c r="G407" i="1"/>
  <c r="F407" i="1"/>
  <c r="J406" i="1"/>
  <c r="I406" i="1"/>
  <c r="H406" i="1"/>
  <c r="G406" i="1"/>
  <c r="F406" i="1"/>
  <c r="J405" i="1"/>
  <c r="I405" i="1"/>
  <c r="H405" i="1"/>
  <c r="G405" i="1"/>
  <c r="F405" i="1"/>
  <c r="J404" i="1"/>
  <c r="I404" i="1"/>
  <c r="H404" i="1"/>
  <c r="G404" i="1"/>
  <c r="F404" i="1"/>
  <c r="J403" i="1"/>
  <c r="I403" i="1"/>
  <c r="H403" i="1"/>
  <c r="G403" i="1"/>
  <c r="F403" i="1"/>
  <c r="J402" i="1"/>
  <c r="I402" i="1"/>
  <c r="H402" i="1"/>
  <c r="G402" i="1"/>
  <c r="F402" i="1"/>
  <c r="J401" i="1"/>
  <c r="I401" i="1"/>
  <c r="H401" i="1"/>
  <c r="G401" i="1"/>
  <c r="F401" i="1"/>
  <c r="J400" i="1"/>
  <c r="I400" i="1"/>
  <c r="H400" i="1"/>
  <c r="G400" i="1"/>
  <c r="F400" i="1"/>
  <c r="J399" i="1"/>
  <c r="I399" i="1"/>
  <c r="H399" i="1"/>
  <c r="G399" i="1"/>
  <c r="F399" i="1"/>
  <c r="J398" i="1"/>
  <c r="I398" i="1"/>
  <c r="H398" i="1"/>
  <c r="G398" i="1"/>
  <c r="F398" i="1"/>
  <c r="J397" i="1"/>
  <c r="I397" i="1"/>
  <c r="H397" i="1"/>
  <c r="G397" i="1"/>
  <c r="F397" i="1"/>
  <c r="J396" i="1"/>
  <c r="I396" i="1"/>
  <c r="H396" i="1"/>
  <c r="G396" i="1"/>
  <c r="F396" i="1"/>
  <c r="J395" i="1"/>
  <c r="I395" i="1"/>
  <c r="H395" i="1"/>
  <c r="G395" i="1"/>
  <c r="F395" i="1"/>
  <c r="E18" i="9"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S2" i="1"/>
  <c r="H394" i="1"/>
  <c r="G394" i="1"/>
  <c r="I394" i="1"/>
  <c r="F394" i="1"/>
  <c r="J15" i="9" l="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89" i="1" l="1"/>
  <c r="R89" i="1" s="1"/>
  <c r="Q74" i="1"/>
  <c r="R74" i="1" s="1"/>
  <c r="Q50" i="1"/>
  <c r="R50" i="1" s="1"/>
  <c r="Q98" i="1"/>
  <c r="R98" i="1" s="1"/>
  <c r="Q110" i="1"/>
  <c r="R110" i="1" s="1"/>
  <c r="Q97" i="1"/>
  <c r="R97" i="1" s="1"/>
  <c r="Q86" i="1"/>
  <c r="R86" i="1" s="1"/>
  <c r="Q73" i="1"/>
  <c r="R73" i="1" s="1"/>
  <c r="Q72" i="1"/>
  <c r="R72" i="1" s="1"/>
  <c r="Q65" i="1"/>
  <c r="R65" i="1" s="1"/>
  <c r="Q62" i="1"/>
  <c r="R62" i="1" s="1"/>
  <c r="Q49" i="1"/>
  <c r="R49" i="1" s="1"/>
  <c r="Q17" i="1"/>
  <c r="R17" i="1" s="1"/>
  <c r="Q14" i="1"/>
  <c r="R14" i="1" s="1"/>
  <c r="Q41" i="1"/>
  <c r="R41" i="1" s="1"/>
  <c r="Q38" i="1"/>
  <c r="R38" i="1" s="1"/>
  <c r="Q26" i="1"/>
  <c r="R26" i="1" s="1"/>
  <c r="Q25" i="1"/>
  <c r="R25" i="1" s="1"/>
  <c r="Q109" i="1"/>
  <c r="R109" i="1" s="1"/>
  <c r="Q101" i="1"/>
  <c r="R101" i="1" s="1"/>
  <c r="Q85" i="1"/>
  <c r="R85" i="1" s="1"/>
  <c r="Q77" i="1"/>
  <c r="R77" i="1" s="1"/>
  <c r="Q61" i="1"/>
  <c r="R61" i="1" s="1"/>
  <c r="Q53" i="1"/>
  <c r="R53" i="1" s="1"/>
  <c r="Q37" i="1"/>
  <c r="R37" i="1" s="1"/>
  <c r="Q29" i="1"/>
  <c r="R29" i="1" s="1"/>
  <c r="Q13" i="1"/>
  <c r="R13" i="1" s="1"/>
  <c r="Q5" i="1"/>
  <c r="R5" i="1" s="1"/>
  <c r="Q71" i="1"/>
  <c r="R71" i="1" s="1"/>
  <c r="Q104" i="1"/>
  <c r="R104" i="1" s="1"/>
  <c r="Q92" i="1"/>
  <c r="R92" i="1" s="1"/>
  <c r="Q80" i="1"/>
  <c r="R80" i="1" s="1"/>
  <c r="Q68" i="1"/>
  <c r="R68" i="1" s="1"/>
  <c r="Q56" i="1"/>
  <c r="R56" i="1" s="1"/>
  <c r="Q44" i="1"/>
  <c r="R44" i="1" s="1"/>
  <c r="Q32" i="1"/>
  <c r="R32" i="1" s="1"/>
  <c r="Q20" i="1"/>
  <c r="R20" i="1" s="1"/>
  <c r="Q8" i="1"/>
  <c r="R8" i="1" s="1"/>
  <c r="Q99" i="1"/>
  <c r="R99" i="1" s="1"/>
  <c r="Q75" i="1"/>
  <c r="R75" i="1" s="1"/>
  <c r="Q51" i="1"/>
  <c r="R51" i="1" s="1"/>
  <c r="Q27" i="1"/>
  <c r="R27" i="1" s="1"/>
  <c r="Q15" i="1"/>
  <c r="R15" i="1" s="1"/>
  <c r="Q103" i="1"/>
  <c r="R103" i="1" s="1"/>
  <c r="Q91" i="1"/>
  <c r="R91" i="1" s="1"/>
  <c r="Q79" i="1"/>
  <c r="R79" i="1" s="1"/>
  <c r="Q67" i="1"/>
  <c r="R67" i="1" s="1"/>
  <c r="Q55" i="1"/>
  <c r="R55" i="1" s="1"/>
  <c r="Q43" i="1"/>
  <c r="R43" i="1" s="1"/>
  <c r="Q31" i="1"/>
  <c r="R31" i="1" s="1"/>
  <c r="Q19" i="1"/>
  <c r="R19" i="1" s="1"/>
  <c r="Q7" i="1"/>
  <c r="R7" i="1" s="1"/>
  <c r="Q40" i="1"/>
  <c r="R40" i="1" s="1"/>
  <c r="J14" i="9"/>
  <c r="J13" i="9"/>
  <c r="Q3" i="1"/>
  <c r="R3" i="1" s="1"/>
  <c r="Q90" i="1"/>
  <c r="R90" i="1" s="1"/>
  <c r="Q94" i="1"/>
  <c r="R94" i="1" s="1"/>
  <c r="Q70" i="1"/>
  <c r="R70" i="1" s="1"/>
  <c r="Q54" i="1"/>
  <c r="R54" i="1" s="1"/>
  <c r="Q18" i="1"/>
  <c r="R18" i="1" s="1"/>
  <c r="Q6" i="1"/>
  <c r="R6" i="1" s="1"/>
  <c r="Q107" i="1"/>
  <c r="R107" i="1" s="1"/>
  <c r="Q83" i="1"/>
  <c r="R83" i="1" s="1"/>
  <c r="Q59" i="1"/>
  <c r="R59" i="1" s="1"/>
  <c r="Q47" i="1"/>
  <c r="R47" i="1" s="1"/>
  <c r="Q35" i="1"/>
  <c r="R35" i="1" s="1"/>
  <c r="Q11" i="1"/>
  <c r="R11" i="1" s="1"/>
  <c r="Q106" i="1"/>
  <c r="R106" i="1" s="1"/>
  <c r="Q58" i="1"/>
  <c r="R58" i="1" s="1"/>
  <c r="Q34" i="1"/>
  <c r="R34" i="1" s="1"/>
  <c r="Q22" i="1"/>
  <c r="R22" i="1" s="1"/>
  <c r="Q21" i="1"/>
  <c r="R21" i="1" s="1"/>
  <c r="Q102" i="1"/>
  <c r="R102" i="1" s="1"/>
  <c r="Q82" i="1"/>
  <c r="R82" i="1" s="1"/>
  <c r="Q78" i="1"/>
  <c r="R78" i="1" s="1"/>
  <c r="Q66" i="1"/>
  <c r="R66" i="1" s="1"/>
  <c r="Q46" i="1"/>
  <c r="R46" i="1" s="1"/>
  <c r="Q42" i="1"/>
  <c r="R42" i="1" s="1"/>
  <c r="Q105" i="1"/>
  <c r="R105" i="1" s="1"/>
  <c r="Q93" i="1"/>
  <c r="R93" i="1" s="1"/>
  <c r="Q81" i="1"/>
  <c r="R81" i="1" s="1"/>
  <c r="Q69" i="1"/>
  <c r="R69" i="1" s="1"/>
  <c r="Q57" i="1"/>
  <c r="R57" i="1" s="1"/>
  <c r="Q45" i="1"/>
  <c r="R45" i="1" s="1"/>
  <c r="Q33" i="1"/>
  <c r="R33" i="1" s="1"/>
  <c r="Q9" i="1"/>
  <c r="R9" i="1" s="1"/>
  <c r="Q88" i="1"/>
  <c r="R88" i="1" s="1"/>
  <c r="Q87" i="1"/>
  <c r="R87" i="1" s="1"/>
  <c r="Q100" i="1"/>
  <c r="R100" i="1" s="1"/>
  <c r="Q64" i="1"/>
  <c r="R64" i="1" s="1"/>
  <c r="Q28" i="1"/>
  <c r="R28" i="1" s="1"/>
  <c r="Q16" i="1"/>
  <c r="R16" i="1" s="1"/>
  <c r="O9" i="2"/>
  <c r="P7" i="2"/>
  <c r="O7" i="2"/>
  <c r="P6" i="2"/>
  <c r="O6" i="2"/>
  <c r="O2" i="2"/>
  <c r="O3" i="2"/>
  <c r="P10" i="2"/>
  <c r="P11" i="2"/>
  <c r="Q96" i="1"/>
  <c r="R96" i="1" s="1"/>
  <c r="Q84" i="1"/>
  <c r="R84" i="1" s="1"/>
  <c r="Q60" i="1"/>
  <c r="R60" i="1" s="1"/>
  <c r="Q48" i="1"/>
  <c r="R48" i="1" s="1"/>
  <c r="Q24" i="1"/>
  <c r="R24" i="1" s="1"/>
  <c r="Q95" i="1"/>
  <c r="R95" i="1" s="1"/>
  <c r="Q23" i="1"/>
  <c r="R23" i="1" s="1"/>
  <c r="O5" i="2"/>
  <c r="P5" i="2"/>
  <c r="Q10" i="1"/>
  <c r="R10" i="1" s="1"/>
  <c r="P4" i="2"/>
  <c r="O4" i="2"/>
  <c r="Q76" i="1"/>
  <c r="R76" i="1" s="1"/>
  <c r="Q52" i="1"/>
  <c r="R52" i="1" s="1"/>
  <c r="Q4" i="1"/>
  <c r="R4" i="1" s="1"/>
  <c r="Q63" i="1"/>
  <c r="R63" i="1" s="1"/>
  <c r="Q39" i="1"/>
  <c r="R39" i="1" s="1"/>
  <c r="O8" i="2"/>
  <c r="P8" i="2"/>
  <c r="Q30" i="1"/>
  <c r="R30"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<sst xmlns="http://schemas.openxmlformats.org/spreadsheetml/2006/main" count="2573" uniqueCount="2454">
  <si>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</si>
  <si>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</si>
  <si>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</si>
  <si>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</si>
  <si>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</si>
  <si>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</si>
  <si>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</si>
  <si>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</si>
  <si>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</si>
  <si>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</si>
  <si>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</si>
  <si>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</si>
  <si>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</si>
  <si>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</si>
  <si>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</si>
  <si>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</si>
  <si>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</si>
  <si>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</si>
  <si>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</si>
  <si>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</si>
  <si>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</si>
  <si>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</si>
  <si>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</si>
  <si>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</si>
  <si>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</si>
  <si>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</si>
  <si>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</si>
  <si>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</si>
  <si>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</si>
  <si>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</si>
  <si>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</si>
  <si>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</si>
  <si>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</si>
  <si>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</si>
  <si>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</si>
  <si>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</si>
  <si>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</si>
  <si>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</si>
  <si>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</si>
  <si>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</si>
  <si>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</si>
  <si>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</si>
  <si>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</si>
  <si>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</si>
  <si>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</si>
  <si>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</si>
  <si>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</si>
  <si>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</si>
  <si>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</si>
  <si>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</si>
  <si>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</si>
  <si>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</si>
  <si>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</si>
  <si>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</si>
  <si>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</si>
  <si>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</si>
  <si>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</si>
  <si>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</si>
  <si>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</si>
  <si>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</si>
  <si>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</si>
  <si>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</si>
  <si>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</si>
  <si>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</si>
  <si>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</si>
  <si>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</si>
  <si>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</si>
  <si>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</si>
  <si>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</si>
  <si>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</si>
  <si>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</si>
  <si>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</si>
  <si>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</si>
  <si>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</si>
  <si>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</si>
  <si>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</si>
  <si>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</si>
  <si>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</si>
  <si>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</si>
  <si>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</si>
  <si>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</si>
  <si>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</si>
  <si>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</si>
  <si>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</si>
  <si>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</si>
  <si>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</si>
  <si>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</si>
  <si>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</si>
  <si>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</si>
  <si>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</si>
  <si>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</si>
  <si>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</si>
  <si>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</si>
  <si>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</si>
  <si>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</si>
  <si>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</si>
  <si>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</si>
  <si>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</si>
  <si>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</si>
  <si>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</si>
  <si>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</si>
  <si>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</si>
  <si>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</si>
  <si>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</si>
  <si>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</si>
  <si>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</si>
  <si>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</si>
  <si>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</si>
  <si>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</si>
  <si>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</si>
  <si>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</si>
  <si>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</si>
  <si>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</si>
  <si>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</si>
  <si>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</si>
  <si>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</si>
  <si>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</si>
  <si>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</si>
  <si>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</si>
  <si>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</si>
  <si>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</si>
  <si>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</si>
  <si>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</si>
  <si>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</si>
  <si>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</si>
  <si>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</si>
  <si>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</si>
  <si>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</si>
  <si>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</si>
  <si>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</si>
  <si>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</si>
  <si>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</si>
  <si>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</si>
  <si>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</si>
  <si>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</si>
  <si>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</si>
  <si>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</si>
  <si>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</si>
  <si>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</si>
  <si>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</si>
  <si>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</si>
  <si>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</si>
  <si>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</si>
  <si>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</si>
  <si>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</si>
  <si>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</si>
  <si>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</si>
  <si>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</si>
  <si>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</si>
  <si>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</si>
  <si>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</si>
  <si>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</si>
  <si>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</si>
  <si>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</si>
  <si>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</si>
  <si>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</si>
  <si>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</si>
  <si>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</si>
  <si>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</si>
  <si>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</si>
  <si>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</si>
  <si>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</si>
  <si>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</si>
  <si>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</si>
  <si>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</si>
  <si>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</si>
  <si>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</si>
  <si>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</si>
  <si>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</si>
  <si>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</si>
  <si>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</si>
  <si>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</si>
  <si>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</si>
  <si>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</si>
  <si>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</si>
  <si>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</si>
  <si>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</si>
  <si>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</si>
  <si>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</si>
  <si>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</si>
  <si>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</si>
  <si>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</si>
  <si>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</si>
  <si>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</si>
  <si>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</si>
  <si>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</si>
  <si>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</si>
  <si>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</si>
  <si>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</si>
  <si>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</si>
  <si>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</si>
  <si>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</si>
  <si>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</si>
  <si>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</si>
  <si>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</si>
  <si>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</si>
  <si>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</si>
  <si>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</si>
  <si>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</si>
  <si>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</si>
  <si>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</si>
  <si>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</si>
  <si>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</si>
  <si>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</si>
  <si>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</si>
  <si>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</si>
  <si>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</si>
  <si>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</si>
  <si>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</si>
  <si>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</si>
  <si>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</si>
  <si>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</si>
  <si>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</si>
  <si>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</si>
  <si>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</si>
  <si>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</si>
  <si>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</si>
  <si>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</si>
  <si>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</si>
  <si>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</si>
  <si>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</si>
  <si>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</si>
  <si>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</si>
  <si>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</si>
  <si>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</si>
  <si>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</si>
  <si>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</si>
  <si>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</si>
  <si>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</si>
  <si>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</si>
  <si>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</si>
  <si>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</si>
  <si>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</si>
  <si>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</si>
  <si>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</si>
  <si>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</si>
  <si>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</si>
  <si>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</si>
  <si>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</si>
  <si>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</si>
  <si>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</si>
  <si>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</si>
  <si>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</si>
  <si>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</si>
  <si>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</si>
  <si>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</si>
  <si>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</si>
  <si>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</si>
  <si>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</si>
  <si>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</si>
  <si>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</si>
  <si>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</si>
  <si>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</si>
  <si>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</si>
  <si>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</si>
  <si>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</si>
  <si>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</si>
  <si>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</si>
  <si>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</si>
  <si>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</si>
  <si>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</si>
  <si>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</si>
  <si>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</si>
  <si>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</si>
  <si>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</si>
  <si>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</si>
  <si>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</si>
  <si>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</si>
  <si>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</si>
  <si>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</si>
  <si>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</si>
  <si>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</si>
  <si>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</si>
  <si>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</si>
  <si>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</si>
  <si>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</si>
  <si>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</si>
  <si>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</si>
  <si>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</si>
  <si>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</si>
  <si>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</si>
  <si>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</si>
  <si>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</si>
  <si>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</si>
  <si>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</si>
  <si>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</si>
  <si>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</si>
  <si>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</si>
  <si>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</si>
  <si>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</si>
  <si>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</si>
  <si>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</si>
  <si>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</si>
  <si>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</si>
  <si>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</si>
  <si>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</si>
  <si>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</si>
  <si>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</si>
  <si>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</si>
  <si>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</si>
  <si>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</si>
  <si>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</si>
  <si>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</si>
  <si>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</si>
  <si>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</si>
  <si>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</si>
  <si>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</si>
  <si>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</si>
  <si>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</si>
  <si>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</si>
  <si>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</si>
  <si>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</si>
  <si>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</si>
  <si>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</si>
  <si>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</si>
  <si>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</si>
  <si>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</si>
  <si>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</si>
  <si>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</si>
  <si>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</si>
  <si>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</si>
  <si>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</si>
  <si>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</si>
  <si>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</si>
  <si>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</si>
  <si>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</si>
  <si>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</si>
  <si>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</si>
  <si>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</si>
  <si>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</si>
  <si>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</si>
  <si>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</si>
  <si>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</si>
  <si>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</si>
  <si>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</si>
  <si>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</si>
  <si>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</si>
  <si>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</si>
  <si>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</si>
  <si>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</si>
  <si>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</si>
  <si>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</si>
  <si>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</si>
  <si>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</si>
  <si>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</si>
  <si>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</si>
  <si>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</si>
  <si>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</si>
  <si>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</si>
  <si>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</si>
  <si>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</si>
  <si>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</si>
  <si>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</si>
  <si>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</si>
  <si>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</si>
  <si>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</si>
  <si>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</si>
  <si>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</si>
  <si>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</si>
  <si>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</si>
  <si>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</si>
  <si>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</si>
  <si>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</si>
  <si>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</si>
  <si>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</si>
  <si>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</si>
  <si>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</si>
  <si>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</si>
  <si>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</si>
  <si>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</si>
  <si>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</si>
  <si>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</si>
  <si>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</si>
  <si>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</si>
  <si>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</si>
  <si>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</si>
  <si>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</si>
  <si>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</si>
  <si>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</si>
  <si>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</si>
  <si>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</si>
  <si>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</si>
  <si>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</si>
  <si>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</si>
  <si>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</si>
  <si>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</si>
  <si>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</si>
  <si>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</si>
  <si>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</si>
  <si>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</si>
  <si>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</si>
  <si>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</si>
  <si>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</si>
  <si>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</si>
  <si>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</si>
  <si>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</si>
  <si>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</si>
  <si>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</si>
  <si>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</si>
  <si>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</si>
  <si>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</si>
  <si>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</si>
  <si>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</si>
  <si>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</si>
  <si>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</si>
  <si>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</si>
  <si>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</si>
  <si>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</si>
  <si>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</si>
  <si>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</si>
  <si>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</si>
  <si>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</si>
  <si>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</si>
  <si>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</si>
  <si>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</si>
  <si>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</si>
  <si>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</si>
  <si>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</si>
  <si>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</si>
  <si>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</si>
  <si>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</si>
  <si>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</si>
  <si>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</si>
  <si>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</si>
  <si>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</si>
  <si>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</si>
  <si>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</si>
  <si>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</si>
  <si>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</si>
  <si>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</si>
  <si>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</si>
  <si>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</si>
  <si>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</si>
  <si>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</si>
  <si>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</si>
  <si>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</si>
  <si>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</si>
  <si>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</si>
  <si>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</si>
  <si>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</si>
  <si>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</si>
  <si>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</si>
  <si>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</si>
  <si>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</si>
  <si>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</si>
  <si>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</si>
  <si>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</si>
  <si>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</si>
  <si>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</si>
  <si>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</si>
  <si>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</si>
  <si>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</si>
  <si>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</si>
  <si>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</si>
  <si>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</si>
  <si>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</si>
  <si>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</si>
  <si>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</si>
  <si>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</si>
  <si>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</si>
  <si>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</si>
  <si>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</si>
  <si>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</si>
  <si>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</si>
  <si>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</si>
  <si>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</si>
  <si>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</si>
  <si>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</si>
  <si>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</si>
  <si>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</si>
  <si>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</si>
  <si>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</si>
  <si>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</si>
  <si>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</si>
  <si>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</si>
  <si>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</si>
  <si>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</si>
  <si>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</si>
  <si>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</si>
  <si>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</si>
  <si>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</si>
  <si>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</si>
  <si>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</si>
  <si>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</si>
  <si>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</si>
  <si>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</si>
  <si>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</si>
  <si>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</si>
  <si>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</si>
  <si>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</si>
  <si>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</si>
  <si>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</si>
  <si>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</si>
  <si>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</si>
  <si>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</si>
  <si>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</si>
  <si>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</si>
  <si>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</si>
  <si>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</si>
  <si>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</si>
  <si>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</si>
  <si>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</si>
  <si>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</si>
  <si>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</si>
  <si>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</si>
  <si>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</si>
  <si>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</si>
  <si>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</si>
  <si>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</si>
  <si>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</si>
  <si>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</si>
  <si>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</si>
  <si>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</si>
  <si>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</si>
  <si>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</si>
  <si>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</si>
  <si>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</si>
  <si>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</si>
  <si>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</si>
  <si>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</si>
  <si>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</si>
  <si>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</si>
  <si>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</si>
  <si>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</si>
  <si>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</si>
  <si>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</si>
  <si>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</si>
  <si>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</si>
  <si>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</si>
  <si>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</si>
  <si>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</si>
  <si>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</si>
  <si>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</si>
  <si>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</si>
  <si>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</si>
  <si>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</si>
  <si>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</si>
  <si>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</si>
  <si>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</si>
  <si>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</si>
  <si>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</si>
  <si>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</si>
  <si>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</si>
  <si>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</si>
  <si>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</si>
  <si>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</si>
  <si>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</si>
  <si>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</si>
  <si>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</si>
  <si>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</si>
  <si>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</si>
  <si>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</si>
  <si>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</si>
  <si>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</si>
  <si>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</si>
  <si>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</si>
  <si>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</si>
  <si>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</si>
  <si>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</si>
  <si>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</si>
  <si>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</si>
  <si>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</si>
  <si>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</si>
  <si>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</si>
  <si>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</si>
  <si>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</si>
  <si>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</si>
  <si>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</si>
  <si>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</si>
  <si>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</si>
  <si>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</si>
  <si>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</si>
  <si>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</si>
  <si>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</si>
  <si>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</si>
  <si>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</si>
  <si>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</si>
  <si>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</si>
  <si>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</si>
  <si>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</si>
  <si>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</si>
  <si>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</si>
  <si>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</si>
  <si>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</si>
  <si>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</si>
  <si>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</si>
  <si>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</si>
  <si>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</si>
  <si>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</si>
  <si>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</si>
  <si>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</si>
  <si>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</si>
  <si>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</si>
  <si>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</si>
  <si>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</si>
  <si>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</si>
  <si>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</si>
  <si>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</si>
  <si>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</si>
  <si>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</si>
  <si>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</si>
  <si>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</si>
  <si>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</si>
  <si>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</si>
  <si>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</si>
  <si>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</si>
  <si>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</si>
  <si>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</si>
  <si>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</si>
  <si>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</si>
  <si>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</si>
  <si>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</si>
  <si>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</si>
  <si>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</si>
  <si>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</si>
  <si>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</si>
  <si>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</si>
  <si>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</si>
  <si>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</si>
  <si>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</si>
  <si>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</si>
  <si>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</si>
  <si>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</si>
  <si>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</si>
  <si>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</si>
  <si>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</si>
  <si>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</si>
  <si>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</si>
  <si>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</si>
  <si>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</si>
  <si>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</si>
  <si>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</si>
  <si>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</si>
  <si>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</si>
  <si>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</si>
  <si>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</si>
  <si>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</si>
  <si>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</si>
  <si>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</si>
  <si>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</si>
  <si>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</si>
  <si>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</si>
  <si>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</si>
  <si>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</si>
  <si>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</si>
  <si>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</si>
  <si>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</si>
  <si>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</si>
  <si>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</si>
  <si>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</si>
  <si>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</si>
  <si>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</si>
  <si>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</si>
  <si>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</si>
  <si>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</si>
  <si>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</si>
  <si>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</si>
  <si>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</si>
  <si>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</si>
  <si>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</si>
  <si>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</si>
  <si>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</si>
  <si>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</si>
  <si>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</si>
  <si>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</si>
  <si>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</si>
  <si>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</si>
  <si>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</si>
  <si>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</si>
  <si>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</si>
  <si>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</si>
  <si>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</si>
  <si>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</si>
  <si>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</si>
  <si>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</si>
  <si>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</si>
  <si>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</si>
  <si>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</si>
  <si>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</si>
  <si>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</si>
  <si>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</si>
  <si>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</si>
  <si>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</si>
  <si>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</si>
  <si>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</si>
  <si>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</si>
  <si>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</si>
  <si>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</si>
  <si>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</si>
  <si>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</si>
  <si>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</si>
  <si>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</si>
  <si>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</si>
  <si>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</si>
  <si>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</si>
  <si>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</si>
  <si>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</si>
  <si>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</si>
  <si>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</si>
  <si>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</si>
  <si>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</si>
  <si>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</si>
  <si>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</si>
  <si>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</si>
  <si>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</si>
  <si>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</si>
  <si>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</si>
  <si>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</si>
  <si>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</si>
  <si>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</si>
  <si>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</si>
  <si>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</si>
  <si>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</si>
  <si>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</si>
  <si>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</si>
  <si>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</si>
  <si>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</si>
  <si>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</si>
  <si>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</si>
  <si>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</si>
  <si>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</si>
  <si>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</si>
  <si>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</si>
  <si>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</si>
  <si>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</si>
  <si>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</si>
  <si>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</si>
  <si>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</si>
  <si>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</si>
  <si>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</si>
  <si>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</si>
  <si>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</si>
  <si>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</si>
  <si>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</si>
  <si>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</si>
  <si>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</si>
  <si>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</si>
  <si>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</si>
  <si>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</si>
  <si>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</si>
  <si>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</si>
  <si>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</si>
  <si>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</si>
  <si>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</si>
  <si>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</si>
  <si>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</si>
  <si>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</si>
  <si>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</si>
  <si>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</si>
  <si>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</si>
  <si>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</si>
  <si>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</si>
  <si>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</si>
  <si>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</si>
  <si>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</si>
  <si>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</si>
  <si>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</si>
  <si>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</si>
  <si>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</si>
  <si>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</si>
  <si>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</si>
  <si>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</si>
  <si>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</si>
  <si>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</si>
  <si>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</si>
  <si>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</si>
  <si>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</si>
  <si>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</si>
  <si>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</si>
  <si>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</si>
  <si>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</si>
  <si>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</si>
  <si>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</si>
  <si>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</si>
  <si>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</si>
  <si>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</si>
  <si>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</si>
  <si>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</si>
  <si>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</si>
  <si>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</si>
  <si>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</si>
  <si>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</si>
  <si>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</si>
  <si>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</si>
  <si>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</si>
  <si>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</si>
  <si>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</si>
  <si>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</si>
  <si>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</si>
  <si>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</si>
  <si>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</si>
  <si>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</si>
  <si>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</si>
  <si>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</si>
  <si>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</si>
  <si>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</si>
  <si>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</si>
  <si>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</si>
  <si>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</si>
  <si>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</si>
  <si>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</si>
  <si>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</si>
  <si>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</si>
  <si>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</si>
  <si>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</si>
  <si>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</si>
  <si>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</si>
  <si>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</si>
  <si>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</si>
  <si>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</si>
  <si>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</si>
  <si>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</si>
  <si>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</si>
  <si>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</si>
  <si>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</si>
  <si>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</si>
  <si>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</si>
  <si>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</si>
  <si>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</si>
  <si>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</si>
  <si>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</si>
  <si>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</si>
  <si>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</si>
  <si>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</si>
  <si>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</si>
  <si>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</si>
  <si>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</si>
  <si>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</si>
  <si>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</si>
  <si>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</si>
  <si>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</si>
  <si>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</si>
  <si>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</si>
  <si>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</si>
  <si>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</si>
  <si>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</si>
  <si>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</si>
  <si>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</si>
  <si>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</si>
  <si>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</si>
  <si>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</si>
  <si>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</si>
  <si>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</si>
  <si>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</si>
  <si>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</si>
  <si>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</si>
  <si>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</si>
  <si>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</si>
  <si>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</si>
  <si>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</si>
  <si>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</si>
  <si>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</si>
  <si>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</si>
  <si>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</si>
  <si>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</si>
  <si>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</si>
  <si>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</si>
  <si>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</si>
  <si>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</si>
  <si>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</si>
  <si>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</si>
  <si>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</si>
  <si>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</si>
  <si>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</si>
  <si>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</si>
  <si>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</si>
  <si>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</si>
  <si>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</si>
  <si>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</si>
  <si>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</si>
  <si>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</si>
  <si>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</si>
  <si>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</si>
  <si>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</si>
  <si>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</si>
  <si>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</si>
  <si>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</si>
  <si>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</si>
  <si>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</si>
  <si>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</si>
  <si>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</si>
  <si>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</si>
  <si>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</si>
  <si>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</si>
  <si>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</si>
  <si>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</si>
  <si>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</si>
  <si>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</si>
  <si>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</si>
  <si>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</si>
  <si>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</si>
  <si>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</si>
  <si>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</si>
  <si>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</si>
  <si>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</si>
  <si>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</si>
  <si>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</si>
  <si>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</si>
  <si>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</si>
  <si>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</si>
  <si>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</si>
  <si>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</si>
  <si>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</si>
  <si>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</si>
  <si>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</si>
  <si>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</si>
  <si>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</si>
  <si>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</si>
  <si>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</si>
  <si>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</si>
  <si>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</si>
  <si>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</si>
  <si>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</si>
  <si>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</si>
  <si>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</si>
  <si>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</si>
  <si>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</si>
  <si>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</si>
  <si>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</si>
  <si>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</si>
  <si>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</si>
  <si>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</si>
  <si>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</si>
  <si>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</si>
  <si>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</si>
  <si>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</si>
  <si>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</si>
  <si>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</si>
  <si>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</si>
  <si>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</si>
  <si>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</si>
  <si>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</si>
  <si>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</si>
  <si>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</si>
  <si>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</si>
  <si>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</si>
  <si>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</si>
  <si>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</si>
  <si>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</si>
  <si>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</si>
  <si>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</si>
  <si>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</si>
  <si>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</si>
  <si>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</si>
  <si>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</si>
  <si>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</si>
  <si>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</si>
  <si>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</si>
  <si>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</si>
  <si>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</si>
  <si>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</si>
  <si>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</si>
  <si>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</si>
  <si>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</si>
  <si>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</si>
  <si>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</si>
  <si>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</si>
  <si>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</si>
  <si>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</si>
  <si>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</si>
  <si>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</si>
  <si>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</si>
  <si>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</si>
  <si>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</si>
  <si>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</si>
  <si>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</si>
  <si>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</si>
  <si>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</si>
  <si>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</si>
  <si>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</si>
  <si>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</si>
  <si>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</si>
  <si>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</si>
  <si>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</si>
  <si>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</si>
  <si>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</si>
  <si>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</si>
  <si>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</si>
  <si>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</si>
  <si>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</si>
  <si>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</si>
  <si>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</si>
  <si>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</si>
  <si>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</si>
  <si>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</si>
  <si>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</si>
  <si>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</si>
  <si>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</si>
  <si>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</si>
  <si>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</si>
  <si>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</si>
  <si>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</si>
  <si>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</si>
  <si>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</si>
  <si>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</si>
  <si>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</si>
  <si>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</si>
  <si>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</si>
  <si>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</si>
  <si>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</si>
  <si>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</si>
  <si>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</si>
  <si>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</si>
  <si>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</si>
  <si>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</si>
  <si>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</si>
  <si>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</si>
  <si>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</si>
  <si>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</si>
  <si>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</si>
  <si>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</si>
  <si>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</si>
  <si>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</si>
  <si>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</si>
  <si>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</si>
  <si>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</si>
  <si>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</si>
  <si>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</si>
  <si>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</si>
  <si>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</si>
  <si>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</si>
  <si>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</si>
  <si>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</si>
  <si>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</si>
  <si>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</si>
  <si>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</si>
  <si>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</si>
  <si>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</si>
  <si>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</si>
  <si>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</si>
  <si>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</si>
  <si>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</si>
  <si>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</si>
  <si>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</si>
  <si>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</si>
  <si>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</si>
  <si>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</si>
  <si>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</si>
  <si>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</si>
  <si>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</si>
  <si>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</si>
  <si>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</si>
  <si>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</si>
  <si>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</si>
  <si>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</si>
  <si>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</si>
  <si>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</si>
  <si>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</si>
  <si>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</si>
  <si>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</si>
  <si>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</si>
  <si>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</si>
  <si>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</si>
  <si>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</si>
  <si>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</si>
  <si>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</si>
  <si>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</si>
  <si>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</si>
  <si>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</si>
  <si>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</si>
  <si>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</si>
  <si>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</si>
  <si>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</si>
  <si>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</si>
  <si>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</si>
  <si>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</si>
  <si>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</si>
  <si>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</si>
  <si>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</si>
  <si>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</si>
  <si>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</si>
  <si>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</si>
  <si>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</si>
  <si>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</si>
  <si>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</si>
  <si>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</si>
  <si>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</si>
  <si>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</si>
  <si>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</si>
  <si>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</si>
  <si>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</si>
  <si>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</si>
  <si>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</si>
  <si>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</si>
  <si>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</si>
  <si>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</si>
  <si>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</si>
  <si>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</si>
  <si>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</si>
  <si>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</si>
  <si>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</si>
  <si>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</si>
  <si>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</si>
  <si>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</si>
  <si>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</si>
  <si>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</si>
  <si>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</si>
  <si>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</si>
  <si>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</si>
  <si>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</si>
  <si>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</si>
  <si>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</si>
  <si>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</si>
  <si>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</si>
  <si>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</si>
  <si>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</si>
  <si>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</si>
  <si>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</si>
  <si>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</si>
  <si>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</si>
  <si>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</si>
  <si>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</si>
  <si>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</si>
  <si>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</si>
  <si>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</si>
  <si>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</si>
  <si>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</si>
  <si>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</si>
  <si>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</si>
  <si>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</si>
  <si>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</si>
  <si>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</si>
  <si>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</si>
  <si>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</si>
  <si>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</si>
  <si>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</si>
  <si>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</si>
  <si>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</si>
  <si>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</si>
  <si>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</si>
  <si>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</si>
  <si>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</si>
  <si>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</si>
  <si>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</si>
  <si>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</si>
  <si>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</si>
  <si>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</si>
  <si>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</si>
  <si>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</si>
  <si>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</si>
  <si>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</si>
  <si>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</si>
  <si>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</si>
  <si>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</si>
  <si>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</si>
  <si>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</si>
  <si>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</si>
  <si>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</si>
  <si>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</si>
  <si>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</si>
  <si>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</si>
  <si>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</si>
  <si>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</si>
  <si>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</si>
  <si>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</si>
  <si>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</si>
  <si>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</si>
  <si>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</si>
  <si>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</si>
  <si>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</si>
  <si>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</si>
  <si>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</si>
  <si>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</si>
  <si>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</si>
  <si>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</si>
  <si>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</si>
  <si>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</si>
  <si>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</si>
  <si>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</si>
  <si>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</si>
  <si>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</si>
  <si>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</si>
  <si>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</si>
  <si>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</si>
  <si>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</si>
  <si>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</si>
  <si>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</si>
  <si>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</si>
  <si>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</si>
  <si>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</si>
  <si>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</si>
  <si>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</si>
  <si>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</si>
  <si>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</si>
  <si>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</si>
  <si>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</si>
  <si>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</si>
  <si>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</si>
  <si>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</si>
  <si>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</si>
  <si>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</si>
  <si>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</si>
  <si>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</si>
  <si>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</si>
  <si>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</si>
  <si>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</si>
  <si>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</si>
  <si>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</si>
  <si>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</si>
  <si>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</si>
  <si>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</si>
  <si>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</si>
  <si>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</si>
  <si>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</si>
  <si>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</si>
  <si>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</si>
  <si>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</si>
  <si>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</si>
  <si>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</si>
  <si>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</si>
  <si>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</si>
  <si>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</si>
  <si>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</si>
  <si>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</si>
  <si>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</si>
  <si>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</si>
  <si>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</si>
  <si>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</si>
  <si>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</si>
  <si>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</si>
  <si>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</si>
  <si>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</si>
  <si>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</si>
  <si>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</si>
  <si>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</si>
  <si>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</si>
  <si>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</si>
  <si>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</si>
  <si>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</si>
  <si>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</si>
  <si>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</si>
  <si>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</si>
  <si>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</si>
  <si>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</si>
  <si>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</si>
  <si>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</si>
  <si>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</si>
  <si>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</si>
  <si>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</si>
  <si>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</si>
  <si>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</si>
  <si>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</si>
  <si>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</si>
  <si>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</si>
  <si>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</si>
  <si>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</si>
  <si>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</si>
  <si>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</si>
  <si>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</si>
  <si>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</si>
  <si>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</si>
  <si>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</si>
  <si>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</si>
  <si>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</si>
  <si>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</si>
  <si>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</si>
  <si>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</si>
  <si>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</si>
  <si>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</si>
  <si>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</si>
  <si>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</si>
  <si>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</si>
  <si>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</si>
  <si>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</si>
  <si>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</si>
  <si>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</si>
  <si>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</si>
  <si>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</si>
  <si>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</si>
  <si>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</si>
  <si>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</si>
  <si>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</si>
  <si>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</si>
  <si>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</si>
  <si>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</si>
  <si>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</si>
  <si>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</si>
  <si>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</si>
  <si>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</si>
  <si>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</si>
  <si>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</si>
  <si>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</si>
  <si>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</si>
  <si>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</si>
  <si>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</si>
  <si>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</si>
  <si>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</si>
  <si>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</si>
  <si>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</si>
  <si>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</si>
  <si>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</si>
  <si>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</si>
  <si>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</si>
  <si>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</si>
  <si>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</si>
  <si>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</si>
  <si>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</si>
  <si>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</si>
  <si>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</si>
  <si>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</si>
  <si>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</si>
  <si>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</si>
  <si>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</si>
  <si>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</si>
  <si>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</si>
  <si>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</si>
  <si>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</si>
  <si>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</si>
  <si>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</si>
  <si>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</si>
  <si>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</si>
  <si>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</si>
  <si>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</si>
  <si>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</si>
  <si>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</si>
  <si>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</si>
  <si>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</si>
  <si>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</si>
  <si>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</si>
  <si>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</si>
  <si>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</si>
  <si>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</si>
  <si>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</si>
  <si>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</si>
  <si>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</si>
  <si>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</si>
  <si>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</si>
  <si>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</si>
  <si>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</si>
  <si>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</si>
  <si>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</si>
  <si>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</si>
  <si>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</si>
  <si>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</si>
  <si>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</si>
  <si>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</si>
  <si>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</si>
  <si>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</si>
  <si>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</si>
  <si>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</si>
  <si>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</si>
  <si>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</si>
  <si>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</si>
  <si>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</si>
  <si>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</si>
  <si>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</si>
  <si>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</si>
  <si>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</si>
  <si>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</si>
  <si>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</si>
  <si>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</si>
  <si>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</si>
  <si>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</si>
  <si>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</si>
  <si>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</si>
  <si>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</si>
  <si>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</si>
  <si>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</si>
  <si>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</si>
  <si>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</si>
  <si>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</si>
  <si>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</si>
  <si>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</si>
  <si>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</si>
  <si>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</si>
  <si>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</si>
  <si>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</si>
  <si>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</si>
  <si>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</si>
  <si>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</si>
  <si>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</si>
  <si>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</si>
  <si>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</si>
  <si>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</si>
  <si>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</si>
  <si>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</si>
  <si>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</si>
  <si>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</si>
  <si>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</si>
  <si>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</si>
  <si>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</si>
  <si>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</si>
  <si>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</si>
  <si>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</si>
  <si>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</si>
  <si>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</si>
  <si>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</si>
  <si>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</si>
  <si>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</si>
  <si>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</si>
  <si>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</si>
  <si>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</si>
  <si>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</si>
  <si>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</si>
  <si>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</si>
  <si>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</si>
  <si>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</si>
  <si>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</si>
  <si>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</si>
  <si>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</si>
  <si>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</si>
  <si>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</si>
  <si>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</si>
  <si>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</si>
  <si>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</si>
  <si>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</si>
  <si>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</si>
  <si>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</si>
  <si>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</si>
  <si>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</si>
  <si>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</si>
  <si>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</si>
  <si>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</si>
  <si>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</si>
  <si>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</si>
  <si>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</si>
  <si>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</si>
  <si>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</si>
  <si>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</si>
  <si>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</si>
  <si>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</si>
  <si>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</si>
  <si>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</si>
  <si>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</si>
  <si>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</si>
  <si>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</si>
  <si>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</si>
  <si>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</si>
  <si>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</si>
  <si>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</si>
  <si>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</si>
  <si>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</si>
  <si>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</si>
  <si>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</si>
  <si>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</si>
  <si>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</si>
  <si>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</si>
  <si>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</si>
  <si>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</si>
  <si>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</si>
  <si>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</si>
  <si>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</si>
  <si>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</si>
  <si>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</si>
  <si>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</si>
  <si>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</si>
  <si>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</si>
  <si>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</si>
  <si>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</si>
  <si>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</si>
  <si>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</si>
  <si>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</si>
  <si>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</si>
  <si>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</si>
  <si>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</si>
  <si>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</si>
  <si>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</si>
  <si>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</si>
  <si>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</si>
  <si>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</si>
  <si>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</si>
  <si>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</si>
  <si>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</si>
  <si>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</si>
  <si>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</si>
  <si>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</si>
  <si>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</si>
  <si>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</si>
  <si>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</si>
  <si>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</si>
  <si>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</si>
  <si>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</si>
  <si>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</si>
  <si>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</si>
  <si>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</si>
  <si>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</si>
  <si>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</si>
  <si>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</si>
  <si>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</si>
  <si>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</si>
  <si>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</si>
  <si>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</si>
  <si>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</si>
  <si>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</si>
  <si>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</si>
  <si>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</si>
  <si>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</si>
  <si>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</si>
  <si>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</si>
  <si>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</si>
  <si>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</si>
  <si>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</si>
  <si>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</si>
  <si>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</si>
  <si>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</si>
  <si>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</si>
  <si>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</si>
  <si>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</si>
  <si>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</si>
  <si>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</si>
  <si>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</si>
  <si>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</si>
  <si>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</si>
  <si>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</si>
  <si>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</si>
  <si>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</si>
  <si>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</si>
  <si>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</si>
  <si>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</si>
  <si>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</si>
  <si>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</si>
  <si>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</si>
  <si>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</si>
  <si>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</si>
  <si>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</si>
  <si>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</si>
  <si>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</si>
  <si>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</si>
  <si>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</si>
  <si>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</si>
  <si>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</si>
  <si>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</si>
  <si>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</si>
  <si>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</si>
  <si>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</si>
  <si>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</si>
  <si>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</si>
  <si>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</si>
  <si>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</si>
  <si>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</si>
  <si>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</si>
  <si>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</si>
  <si>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</si>
  <si>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</si>
  <si>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</si>
  <si>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</si>
  <si>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</si>
  <si>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</si>
  <si>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</si>
  <si>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</si>
  <si>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</si>
  <si>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</si>
  <si>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</si>
  <si>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</si>
  <si>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</si>
  <si>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</si>
  <si>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</si>
  <si>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</si>
  <si>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</si>
  <si>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</si>
  <si>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</si>
  <si>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</si>
  <si>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</si>
  <si>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</si>
  <si>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</si>
  <si>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</si>
  <si>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</si>
  <si>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</si>
  <si>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</si>
  <si>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</si>
  <si>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</si>
  <si>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</si>
  <si>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</si>
  <si>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</si>
  <si>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</si>
  <si>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</si>
  <si>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</si>
  <si>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</si>
  <si>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</si>
  <si>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</si>
  <si>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</si>
  <si>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</si>
  <si>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</si>
  <si>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</si>
  <si>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</si>
  <si>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</si>
  <si>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</si>
  <si>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</si>
  <si>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</si>
  <si>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</si>
  <si>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</si>
  <si>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</si>
  <si>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</si>
  <si>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</si>
  <si>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</si>
  <si>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</si>
  <si>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</si>
  <si>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</si>
  <si>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</si>
  <si>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</si>
  <si>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</si>
  <si>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</si>
  <si>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</si>
  <si>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</si>
  <si>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</si>
  <si>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</si>
  <si>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</si>
  <si>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</si>
  <si>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</si>
  <si>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</si>
  <si>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</si>
  <si>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</si>
  <si>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</si>
  <si>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</si>
  <si>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</si>
  <si>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</si>
  <si>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</si>
  <si>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</si>
  <si>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</si>
  <si>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</si>
  <si>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</si>
  <si>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</si>
  <si>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</si>
  <si>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</si>
  <si>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</si>
  <si>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</si>
  <si>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</si>
  <si>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</si>
  <si>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</si>
  <si>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</si>
  <si>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</si>
  <si>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</si>
  <si>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</si>
  <si>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</si>
  <si>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</si>
  <si>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</si>
  <si>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</si>
  <si>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</si>
  <si>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</si>
  <si>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</si>
  <si>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</si>
  <si>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</si>
  <si>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</si>
  <si>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</si>
  <si>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</si>
  <si>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</si>
  <si>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</si>
  <si>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</si>
  <si>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</si>
  <si>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</si>
  <si>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</si>
  <si>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</si>
  <si>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</si>
  <si>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</si>
  <si>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</si>
  <si>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</si>
  <si>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</si>
  <si>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</si>
  <si>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</si>
  <si>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</si>
  <si>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</si>
  <si>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</si>
  <si>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</si>
  <si>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</si>
  <si>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</si>
  <si>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</si>
  <si>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</si>
  <si>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</si>
  <si>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</si>
  <si>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</si>
  <si>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</si>
  <si>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</si>
  <si>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</si>
  <si>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</si>
  <si>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</si>
  <si>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</si>
  <si>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</si>
  <si>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</si>
  <si>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</si>
  <si>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</si>
  <si>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</si>
  <si>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</si>
  <si>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</si>
  <si>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</si>
  <si>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</si>
  <si>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</si>
  <si>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</si>
  <si>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</si>
  <si>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</si>
  <si>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</si>
  <si>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</si>
  <si>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</si>
  <si>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</si>
  <si>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</si>
  <si>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</si>
  <si>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</si>
  <si>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</si>
  <si>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</si>
  <si>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</si>
  <si>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</si>
  <si>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</si>
  <si>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</si>
  <si>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</si>
  <si>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</si>
  <si>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</si>
  <si>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</si>
  <si>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</si>
  <si>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</si>
  <si>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</si>
  <si>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</si>
  <si>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</si>
  <si>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</si>
  <si>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</si>
  <si>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</si>
  <si>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</si>
  <si>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</si>
  <si>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</si>
  <si>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</si>
  <si>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</si>
  <si>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</si>
  <si>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</si>
  <si>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</si>
  <si>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</si>
  <si>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</si>
  <si>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</si>
  <si>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</si>
  <si>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</si>
  <si>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</si>
  <si>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</si>
  <si>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</si>
  <si>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</si>
  <si>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</si>
  <si>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</si>
  <si>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</si>
  <si>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</si>
  <si>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</si>
  <si>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</si>
  <si>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</si>
  <si>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</si>
  <si>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</si>
  <si>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</si>
  <si>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</si>
  <si>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</si>
  <si>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</si>
  <si>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</si>
  <si>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</si>
  <si>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</si>
  <si>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</si>
  <si>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</si>
  <si>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</si>
  <si>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</si>
  <si>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</si>
  <si>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</si>
  <si>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</si>
  <si>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</si>
  <si>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</si>
  <si>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</si>
  <si>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</si>
  <si>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</si>
  <si>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</si>
  <si>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</si>
  <si>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</si>
  <si>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</si>
  <si>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</si>
  <si>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</si>
  <si>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</si>
  <si>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</si>
  <si>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</si>
  <si>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</si>
  <si>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</si>
  <si>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</si>
  <si>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</si>
  <si>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</si>
  <si>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</si>
  <si>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</si>
  <si>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</si>
  <si>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</si>
  <si>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</si>
  <si>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</si>
  <si>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</si>
  <si>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</si>
  <si>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</si>
  <si>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</si>
  <si>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</si>
  <si>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</si>
  <si>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</si>
  <si>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</si>
  <si>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</si>
  <si>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</si>
  <si>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</si>
  <si>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</si>
  <si>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</si>
  <si>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</si>
  <si>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</si>
  <si>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</si>
  <si>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</si>
  <si>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</si>
  <si>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</si>
  <si>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</si>
  <si>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</si>
  <si>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</si>
  <si>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</si>
  <si>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</si>
  <si>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</si>
  <si>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</si>
  <si>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</si>
  <si>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</si>
  <si>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</si>
  <si>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</si>
  <si>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</si>
  <si>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</si>
  <si>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</si>
  <si>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</si>
  <si>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</si>
  <si>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</si>
  <si>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</si>
  <si>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</si>
  <si>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</si>
  <si>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</si>
  <si>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</si>
  <si>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</si>
  <si>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</si>
  <si>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</si>
  <si>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</si>
  <si>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</si>
  <si>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</si>
  <si>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</si>
  <si>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</si>
  <si>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</si>
  <si>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</si>
  <si>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</si>
  <si>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</si>
  <si>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</si>
  <si>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</si>
  <si>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</si>
  <si>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</si>
  <si>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</si>
  <si>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</si>
  <si>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</si>
  <si>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</si>
  <si>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</si>
  <si>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</si>
  <si>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</si>
  <si>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</si>
  <si>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</si>
  <si>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</si>
  <si>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</si>
  <si>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</si>
  <si>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</si>
  <si>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</si>
  <si>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</si>
  <si>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</si>
  <si>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</si>
  <si>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</si>
  <si>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</si>
  <si>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</si>
  <si>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</si>
  <si>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</si>
  <si>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</si>
  <si>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</si>
  <si>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</si>
  <si>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</si>
  <si>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</si>
  <si>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</si>
  <si>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</si>
  <si>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</si>
  <si>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</si>
  <si>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</si>
  <si>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</si>
  <si>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</si>
  <si>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</si>
  <si>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</si>
  <si>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</si>
  <si>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</si>
  <si>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</si>
  <si>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</si>
  <si>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</si>
  <si>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</si>
  <si>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</si>
  <si>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</si>
  <si>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</si>
  <si>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</si>
  <si>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</si>
  <si>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</si>
  <si>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</si>
  <si>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</si>
  <si>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</si>
  <si>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</si>
  <si>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</si>
  <si>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</si>
  <si>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</si>
  <si>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</si>
  <si>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</si>
  <si>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</si>
  <si>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</si>
  <si>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</si>
  <si>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</si>
  <si>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</si>
  <si>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</si>
  <si>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</si>
  <si>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</si>
  <si>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</si>
  <si>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</si>
  <si>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</si>
  <si>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</si>
  <si>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</si>
  <si>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</si>
  <si>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</si>
  <si>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</si>
  <si>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</si>
  <si>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</si>
  <si>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</si>
  <si>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</si>
  <si>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</si>
  <si>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</si>
  <si>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</si>
  <si>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</si>
  <si>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</si>
  <si>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</si>
  <si>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</si>
  <si>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</si>
  <si>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</si>
  <si>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</si>
  <si>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</si>
  <si>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</si>
  <si>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</si>
  <si>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</si>
  <si>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</si>
  <si>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</si>
  <si>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</si>
  <si>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</si>
  <si>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</si>
  <si>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</si>
  <si>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</si>
  <si>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</si>
  <si>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</si>
  <si>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</si>
  <si>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</si>
  <si>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</si>
  <si>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</si>
  <si>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</si>
  <si>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</si>
  <si>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</si>
  <si>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</si>
  <si>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</si>
  <si>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</si>
  <si>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</si>
  <si>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</si>
  <si>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</si>
  <si>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</si>
  <si>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</si>
  <si>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</si>
  <si>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</si>
  <si>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</si>
  <si>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</si>
  <si>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</si>
  <si>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</si>
  <si>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</si>
  <si>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</si>
  <si>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</si>
  <si>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</si>
  <si>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</si>
  <si>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</si>
  <si>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</si>
  <si>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</si>
  <si>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</si>
  <si>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</si>
  <si>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</si>
  <si>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</si>
  <si>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</si>
  <si>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</si>
  <si>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</si>
  <si>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</si>
  <si>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</si>
  <si>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</si>
  <si>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</si>
  <si>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</si>
  <si>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</si>
  <si>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</si>
  <si>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</si>
  <si>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</si>
  <si>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</si>
  <si>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</si>
  <si>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</si>
  <si>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</si>
  <si>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</si>
  <si>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</si>
  <si>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</si>
  <si>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</si>
  <si>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</si>
  <si>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</si>
  <si>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</si>
  <si>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</si>
  <si>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</si>
  <si>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</si>
  <si>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</si>
  <si>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</si>
  <si>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</si>
  <si>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</si>
  <si>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</si>
  <si>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</si>
  <si>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</si>
  <si>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</si>
  <si>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</si>
  <si>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</si>
  <si>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</si>
  <si>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</si>
  <si>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</si>
  <si>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</si>
  <si>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</si>
  <si>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</si>
  <si>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</si>
  <si>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</si>
  <si>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</si>
  <si>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</si>
  <si>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</si>
  <si>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</si>
  <si>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</si>
  <si>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</si>
  <si>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</si>
  <si>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</si>
  <si>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</si>
  <si>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</si>
  <si>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</si>
  <si>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</si>
  <si>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</si>
  <si>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</si>
  <si>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</si>
  <si>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</si>
  <si>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</si>
  <si>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</si>
  <si>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</si>
  <si>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</si>
  <si>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</si>
  <si>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</si>
  <si>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</si>
  <si>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</si>
  <si>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</si>
  <si>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</si>
  <si>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</si>
  <si>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</si>
  <si>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</si>
  <si>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</si>
  <si>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</si>
  <si>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</si>
  <si>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</si>
  <si>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</si>
  <si>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</si>
  <si>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</si>
  <si>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</si>
  <si>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</si>
  <si>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</si>
  <si>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</si>
  <si>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</si>
  <si>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</si>
  <si>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</si>
  <si>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</si>
  <si>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</si>
  <si>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</si>
  <si>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</si>
  <si>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</si>
  <si>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</si>
  <si>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</si>
  <si>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</si>
  <si>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</si>
  <si>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</si>
  <si>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</si>
  <si>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</si>
  <si>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</si>
  <si>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</si>
  <si>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</si>
  <si>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</si>
  <si>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</si>
  <si>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</si>
  <si>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</si>
  <si>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</si>
  <si>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</si>
  <si>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</si>
  <si>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</si>
  <si>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</si>
  <si>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</si>
  <si>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</si>
  <si>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</si>
  <si>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</si>
  <si>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</si>
  <si>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</si>
  <si>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</si>
  <si>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</si>
  <si>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</si>
  <si>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</si>
  <si>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</si>
  <si>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</si>
  <si>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</si>
  <si>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</si>
  <si>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</si>
  <si>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</si>
  <si>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</si>
  <si>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</si>
  <si>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</si>
  <si>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</si>
  <si>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</si>
  <si>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</si>
  <si>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</si>
  <si>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</si>
  <si>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</si>
  <si>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</si>
  <si>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</si>
  <si>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</si>
  <si>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</si>
  <si>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</si>
  <si>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</si>
  <si>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</si>
  <si>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</si>
  <si>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</si>
  <si>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</si>
  <si>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</si>
  <si>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</si>
  <si>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</si>
  <si>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</si>
  <si>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</si>
  <si>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</si>
  <si>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</si>
  <si>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</si>
  <si>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</si>
  <si>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</si>
  <si>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</si>
  <si>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</si>
  <si>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</si>
  <si>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</si>
  <si>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</si>
  <si>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</si>
  <si>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</si>
  <si>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</si>
  <si>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</si>
  <si>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</si>
  <si>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</si>
  <si>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</si>
  <si>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</si>
  <si>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</si>
  <si>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</si>
  <si>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</si>
  <si>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</si>
  <si>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</si>
  <si>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</si>
  <si>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</si>
  <si>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</si>
  <si>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</si>
  <si>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</si>
  <si>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</si>
  <si>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</si>
  <si>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</si>
  <si>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</si>
  <si>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</si>
  <si>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</si>
  <si>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</si>
  <si>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</si>
  <si>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</si>
  <si>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</si>
  <si>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</si>
  <si>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</si>
  <si>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</si>
  <si>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</si>
  <si>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</si>
  <si>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</si>
  <si>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</si>
  <si>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</si>
  <si>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</si>
  <si>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</si>
  <si>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</si>
  <si>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</si>
  <si>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</si>
  <si>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</si>
  <si>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</si>
  <si>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</si>
  <si>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</si>
  <si>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</si>
  <si>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</si>
  <si>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</si>
  <si>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</si>
  <si>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</si>
  <si>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</si>
  <si>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</si>
  <si>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</si>
  <si>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</si>
  <si>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</si>
  <si>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</si>
  <si>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</si>
  <si>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</si>
  <si>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</si>
  <si>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</si>
  <si>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</si>
  <si>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</si>
  <si>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</si>
  <si>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</si>
  <si>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</si>
  <si>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</si>
  <si>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</si>
  <si>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</si>
  <si>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</si>
  <si>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</si>
  <si>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</si>
  <si>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</si>
  <si>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</si>
  <si>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</si>
  <si>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</si>
  <si>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</si>
  <si>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</si>
  <si>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</si>
  <si>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</si>
  <si>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</si>
  <si>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</si>
  <si>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</si>
  <si>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</si>
  <si>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</si>
  <si>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</si>
  <si>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</si>
  <si>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</si>
  <si>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</si>
  <si>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</si>
  <si>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</si>
  <si>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</si>
  <si>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</si>
  <si>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</si>
  <si>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</si>
  <si>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</si>
  <si>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</si>
  <si>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</si>
  <si>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</si>
  <si>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</si>
  <si>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</si>
  <si>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</si>
  <si>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</si>
  <si>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</si>
  <si>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</si>
  <si>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</si>
  <si>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</si>
  <si>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</si>
  <si>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</si>
  <si>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</si>
  <si>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</si>
  <si>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</si>
  <si>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</si>
  <si>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</si>
  <si>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</si>
  <si>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</si>
  <si>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</si>
  <si>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</si>
  <si>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</si>
  <si>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</si>
  <si>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</si>
  <si>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</si>
  <si>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</si>
  <si>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</si>
  <si>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</si>
  <si>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</si>
  <si>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</si>
  <si>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</si>
  <si>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</si>
  <si>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</si>
  <si>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</si>
  <si>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</si>
  <si>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</si>
  <si>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</si>
  <si>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</si>
  <si>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</si>
  <si>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</si>
  <si>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</si>
  <si>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</si>
  <si>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</si>
  <si>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</si>
  <si>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</si>
  <si>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</si>
  <si>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</si>
  <si>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</si>
  <si>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</si>
  <si>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</si>
  <si>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</si>
  <si>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</si>
  <si>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</si>
  <si>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</si>
  <si>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</si>
  <si>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</si>
  <si>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</si>
  <si>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</si>
  <si>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</si>
  <si>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</si>
  <si>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</si>
  <si>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</si>
  <si>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</si>
  <si>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</si>
  <si>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</si>
  <si>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</si>
  <si>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</si>
  <si>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</si>
  <si>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</si>
  <si>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</si>
  <si>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</si>
  <si>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</si>
  <si>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</si>
  <si>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</si>
  <si>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</si>
  <si>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</si>
  <si>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</si>
  <si>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</si>
  <si>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</si>
  <si>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</si>
  <si>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</si>
  <si>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</si>
  <si>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</si>
  <si>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</si>
  <si>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</si>
  <si>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</si>
  <si>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</si>
  <si>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</si>
  <si>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</si>
  <si>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</si>
  <si>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</si>
  <si>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</si>
  <si>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</si>
  <si>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</si>
  <si>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</si>
  <si>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</si>
  <si>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</si>
  <si>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</si>
  <si>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</si>
  <si>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</si>
  <si>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</si>
  <si>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</si>
  <si>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</si>
  <si>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</si>
  <si>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</si>
  <si>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</si>
  <si>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</si>
  <si>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</si>
  <si>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</si>
  <si>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</si>
  <si>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</si>
  <si>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</si>
  <si>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</si>
  <si>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</si>
  <si>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</si>
  <si>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</si>
  <si>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</si>
  <si>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</si>
  <si>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</si>
  <si>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</si>
  <si>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</si>
  <si>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</si>
  <si>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</si>
  <si>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</si>
  <si>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</si>
  <si>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</si>
  <si>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</si>
  <si>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</si>
  <si>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</si>
  <si>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</si>
  <si>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</si>
  <si>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</si>
  <si>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</si>
  <si>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</si>
  <si>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</si>
  <si>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</si>
  <si>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</si>
  <si>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</si>
  <si>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</si>
  <si>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</si>
  <si>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</si>
  <si>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</si>
  <si>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</si>
  <si>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</si>
  <si>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</si>
  <si>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</si>
  <si>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</si>
  <si>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</si>
  <si>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</si>
  <si>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</si>
  <si>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</si>
  <si>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</si>
  <si>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</si>
  <si>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</si>
  <si>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</si>
  <si>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</si>
  <si>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</si>
  <si>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</si>
  <si>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</si>
  <si>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</si>
  <si>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</si>
  <si>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</si>
  <si>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</si>
  <si>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</si>
  <si>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</si>
  <si>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</si>
  <si>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</si>
  <si>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</si>
  <si>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</si>
  <si>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</si>
  <si>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</si>
  <si>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</si>
  <si>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</si>
  <si>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</si>
  <si>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</si>
  <si>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</si>
  <si>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</si>
  <si>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</si>
  <si>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</si>
  <si>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</si>
  <si>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</si>
  <si>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</si>
  <si>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Mean</t>
  </si>
  <si>
    <t>Lower CI</t>
  </si>
  <si>
    <t>Upper CI</t>
  </si>
  <si>
    <t>Minimum CW for bias estimation (mm)</t>
  </si>
  <si>
    <t>Bias</t>
  </si>
  <si>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</si>
  <si>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</si>
  <si>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</si>
  <si>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</si>
  <si>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</si>
  <si>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</si>
  <si>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</si>
  <si>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</si>
  <si>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</si>
  <si>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</si>
  <si>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</si>
  <si>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</si>
  <si>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</si>
  <si>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</si>
  <si>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</si>
  <si>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</si>
  <si>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</si>
  <si>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</si>
  <si>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</si>
  <si>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</si>
  <si>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</si>
  <si>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</si>
  <si>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</si>
  <si>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</si>
  <si>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r>
      <t xml:space="preserve">Table 1 : </t>
    </r>
    <r>
      <rPr>
        <sz val="11"/>
        <color theme="1"/>
        <rFont val="Calibri"/>
        <family val="2"/>
        <scheme val="minor"/>
      </rPr>
      <t>Description de l'échantillon et statistiques sommaires.</t>
    </r>
  </si>
  <si>
    <t>Variable</t>
  </si>
  <si>
    <t>Valeur</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</si>
  <si>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</si>
  <si>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</si>
  <si>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</si>
  <si>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</si>
  <si>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</si>
  <si>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</si>
  <si>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</si>
  <si>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</si>
  <si>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</si>
  <si>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</si>
  <si>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</si>
  <si>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</si>
  <si>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</si>
  <si>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Trip number</t>
  </si>
  <si>
    <t>Trap number</t>
  </si>
  <si>
    <t>G21005A01</t>
  </si>
  <si>
    <t>Florent</t>
  </si>
  <si>
    <t>Mallet</t>
  </si>
  <si>
    <t>2) Arrondis souvent à zéro</t>
  </si>
  <si>
    <t>1) Pas beaucoup de valeur en bas  &lt; 75.</t>
  </si>
  <si>
    <t>En général, l'observateur fait du bon travail. Arrondissement des valeurs du doromètre souvent à zéro et peu de crabes adolescents dans ses échantillons.</t>
  </si>
  <si>
    <t>1) Léger biais de la hauteur de pince par rapport à la largeur de la carapace.</t>
  </si>
  <si>
    <t>2) Quelques données abérrantes de la hauteur de pince.</t>
  </si>
  <si>
    <t>Léger biais de la hauteur de la pince. Peu de crabes adolescents dans les données.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</si>
</sst>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8</c:v>
                </c:pt>
                <c:pt idx="1">
                  <c:v>15</c:v>
                </c:pt>
                <c:pt idx="2">
                  <c:v>16</c:v>
                </c:pt>
                <c:pt idx="3">
                  <c:v>9</c:v>
                </c:pt>
                <c:pt idx="4">
                  <c:v>8</c:v>
                </c:pt>
                <c:pt idx="5">
                  <c:v>12</c:v>
                </c:pt>
                <c:pt idx="6">
                  <c:v>9</c:v>
                </c:pt>
                <c:pt idx="7">
                  <c:v>10</c:v>
                </c:pt>
                <c:pt idx="8">
                  <c:v>12</c:v>
                </c:pt>
                <c:pt idx="9">
                  <c:v>10</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10.9</c:v>
                </c:pt>
                <c:pt idx="1">
                  <c:v>10.9</c:v>
                </c:pt>
                <c:pt idx="2">
                  <c:v>10.9</c:v>
                </c:pt>
                <c:pt idx="3">
                  <c:v>10.9</c:v>
                </c:pt>
                <c:pt idx="4">
                  <c:v>10.9</c:v>
                </c:pt>
                <c:pt idx="5">
                  <c:v>10.9</c:v>
                </c:pt>
                <c:pt idx="6">
                  <c:v>10.9</c:v>
                </c:pt>
                <c:pt idx="7">
                  <c:v>10.9</c:v>
                </c:pt>
                <c:pt idx="8">
                  <c:v>10.9</c:v>
                </c:pt>
                <c:pt idx="9">
                  <c:v>10.9</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4.6358160946536699</c:v>
                </c:pt>
                <c:pt idx="1">
                  <c:v>4.6358160946536699</c:v>
                </c:pt>
                <c:pt idx="2">
                  <c:v>4.6358160946536699</c:v>
                </c:pt>
                <c:pt idx="3">
                  <c:v>4.6358160946536699</c:v>
                </c:pt>
                <c:pt idx="4">
                  <c:v>4.6358160946536699</c:v>
                </c:pt>
                <c:pt idx="5">
                  <c:v>4.6358160946536699</c:v>
                </c:pt>
                <c:pt idx="6">
                  <c:v>4.6358160946536699</c:v>
                </c:pt>
                <c:pt idx="7">
                  <c:v>4.6358160946536699</c:v>
                </c:pt>
                <c:pt idx="8">
                  <c:v>4.6358160946536699</c:v>
                </c:pt>
                <c:pt idx="9">
                  <c:v>4.6358160946536699</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17.164183905346331</c:v>
                </c:pt>
                <c:pt idx="1">
                  <c:v>17.164183905346331</c:v>
                </c:pt>
                <c:pt idx="2">
                  <c:v>17.164183905346331</c:v>
                </c:pt>
                <c:pt idx="3">
                  <c:v>17.164183905346331</c:v>
                </c:pt>
                <c:pt idx="4">
                  <c:v>17.164183905346331</c:v>
                </c:pt>
                <c:pt idx="5">
                  <c:v>17.164183905346331</c:v>
                </c:pt>
                <c:pt idx="6">
                  <c:v>17.164183905346331</c:v>
                </c:pt>
                <c:pt idx="7">
                  <c:v>17.164183905346331</c:v>
                </c:pt>
                <c:pt idx="8">
                  <c:v>17.164183905346331</c:v>
                </c:pt>
                <c:pt idx="9">
                  <c:v>17.164183905346331</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3</c:v>
                </c:pt>
                <c:pt idx="19">
                  <c:v>0</c:v>
                </c:pt>
                <c:pt idx="20">
                  <c:v>0</c:v>
                </c:pt>
                <c:pt idx="21">
                  <c:v>0</c:v>
                </c:pt>
                <c:pt idx="22">
                  <c:v>2</c:v>
                </c:pt>
                <c:pt idx="23">
                  <c:v>0</c:v>
                </c:pt>
                <c:pt idx="24">
                  <c:v>0</c:v>
                </c:pt>
                <c:pt idx="25">
                  <c:v>1</c:v>
                </c:pt>
                <c:pt idx="26">
                  <c:v>6</c:v>
                </c:pt>
                <c:pt idx="27">
                  <c:v>0</c:v>
                </c:pt>
                <c:pt idx="28">
                  <c:v>1</c:v>
                </c:pt>
                <c:pt idx="29">
                  <c:v>0</c:v>
                </c:pt>
                <c:pt idx="30">
                  <c:v>14</c:v>
                </c:pt>
                <c:pt idx="31">
                  <c:v>6</c:v>
                </c:pt>
                <c:pt idx="32">
                  <c:v>9</c:v>
                </c:pt>
                <c:pt idx="33">
                  <c:v>6</c:v>
                </c:pt>
                <c:pt idx="34">
                  <c:v>6</c:v>
                </c:pt>
                <c:pt idx="35">
                  <c:v>6</c:v>
                </c:pt>
                <c:pt idx="36">
                  <c:v>7</c:v>
                </c:pt>
                <c:pt idx="37">
                  <c:v>7</c:v>
                </c:pt>
                <c:pt idx="38">
                  <c:v>8</c:v>
                </c:pt>
                <c:pt idx="39">
                  <c:v>8</c:v>
                </c:pt>
                <c:pt idx="40">
                  <c:v>11</c:v>
                </c:pt>
                <c:pt idx="41">
                  <c:v>2</c:v>
                </c:pt>
                <c:pt idx="42">
                  <c:v>3</c:v>
                </c:pt>
                <c:pt idx="43">
                  <c:v>0</c:v>
                </c:pt>
                <c:pt idx="44">
                  <c:v>0</c:v>
                </c:pt>
                <c:pt idx="45">
                  <c:v>2</c:v>
                </c:pt>
                <c:pt idx="46">
                  <c:v>0</c:v>
                </c:pt>
                <c:pt idx="47">
                  <c:v>0</c:v>
                </c:pt>
                <c:pt idx="48">
                  <c:v>0</c:v>
                </c:pt>
                <c:pt idx="49">
                  <c:v>0</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0</c:v>
                </c:pt>
                <c:pt idx="15">
                  <c:v>0</c:v>
                </c:pt>
                <c:pt idx="16">
                  <c:v>0</c:v>
                </c:pt>
                <c:pt idx="17">
                  <c:v>0</c:v>
                </c:pt>
                <c:pt idx="18">
                  <c:v>0</c:v>
                </c:pt>
                <c:pt idx="19">
                  <c:v>0</c:v>
                </c:pt>
                <c:pt idx="20">
                  <c:v>0</c:v>
                </c:pt>
                <c:pt idx="21">
                  <c:v>1</c:v>
                </c:pt>
                <c:pt idx="22">
                  <c:v>0</c:v>
                </c:pt>
                <c:pt idx="23">
                  <c:v>0</c:v>
                </c:pt>
                <c:pt idx="24">
                  <c:v>1</c:v>
                </c:pt>
                <c:pt idx="25">
                  <c:v>1</c:v>
                </c:pt>
                <c:pt idx="26">
                  <c:v>2</c:v>
                </c:pt>
                <c:pt idx="27">
                  <c:v>2</c:v>
                </c:pt>
                <c:pt idx="28">
                  <c:v>1</c:v>
                </c:pt>
                <c:pt idx="29">
                  <c:v>2</c:v>
                </c:pt>
                <c:pt idx="30">
                  <c:v>0</c:v>
                </c:pt>
                <c:pt idx="31">
                  <c:v>3</c:v>
                </c:pt>
                <c:pt idx="32">
                  <c:v>6</c:v>
                </c:pt>
                <c:pt idx="33">
                  <c:v>4</c:v>
                </c:pt>
                <c:pt idx="34">
                  <c:v>4</c:v>
                </c:pt>
                <c:pt idx="35">
                  <c:v>5</c:v>
                </c:pt>
                <c:pt idx="36">
                  <c:v>2</c:v>
                </c:pt>
                <c:pt idx="37">
                  <c:v>5</c:v>
                </c:pt>
                <c:pt idx="38">
                  <c:v>8</c:v>
                </c:pt>
                <c:pt idx="39">
                  <c:v>7</c:v>
                </c:pt>
                <c:pt idx="40">
                  <c:v>7</c:v>
                </c:pt>
                <c:pt idx="41">
                  <c:v>8</c:v>
                </c:pt>
                <c:pt idx="42">
                  <c:v>7</c:v>
                </c:pt>
                <c:pt idx="43">
                  <c:v>3</c:v>
                </c:pt>
                <c:pt idx="44">
                  <c:v>3</c:v>
                </c:pt>
                <c:pt idx="45">
                  <c:v>4</c:v>
                </c:pt>
                <c:pt idx="46">
                  <c:v>2</c:v>
                </c:pt>
                <c:pt idx="47">
                  <c:v>3</c:v>
                </c:pt>
                <c:pt idx="48">
                  <c:v>3</c:v>
                </c:pt>
                <c:pt idx="49">
                  <c:v>1</c:v>
                </c:pt>
                <c:pt idx="50">
                  <c:v>1</c:v>
                </c:pt>
                <c:pt idx="51">
                  <c:v>2</c:v>
                </c:pt>
                <c:pt idx="52">
                  <c:v>2</c:v>
                </c:pt>
                <c:pt idx="53">
                  <c:v>1</c:v>
                </c:pt>
                <c:pt idx="54">
                  <c:v>0</c:v>
                </c:pt>
                <c:pt idx="55">
                  <c:v>2</c:v>
                </c:pt>
                <c:pt idx="56">
                  <c:v>3</c:v>
                </c:pt>
                <c:pt idx="57">
                  <c:v>0</c:v>
                </c:pt>
                <c:pt idx="58">
                  <c:v>0</c:v>
                </c:pt>
                <c:pt idx="59">
                  <c:v>0</c:v>
                </c:pt>
                <c:pt idx="60">
                  <c:v>0</c:v>
                </c:pt>
                <c:pt idx="61">
                  <c:v>1</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26</c:v>
                </c:pt>
                <c:pt idx="1">
                  <c:v>8</c:v>
                </c:pt>
                <c:pt idx="2">
                  <c:v>14</c:v>
                </c:pt>
                <c:pt idx="3">
                  <c:v>6</c:v>
                </c:pt>
                <c:pt idx="4">
                  <c:v>6</c:v>
                </c:pt>
                <c:pt idx="5">
                  <c:v>9</c:v>
                </c:pt>
                <c:pt idx="6">
                  <c:v>13</c:v>
                </c:pt>
                <c:pt idx="7">
                  <c:v>7</c:v>
                </c:pt>
                <c:pt idx="8">
                  <c:v>12</c:v>
                </c:pt>
                <c:pt idx="9">
                  <c:v>8</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10.9</c:v>
                </c:pt>
                <c:pt idx="1">
                  <c:v>10.9</c:v>
                </c:pt>
                <c:pt idx="2">
                  <c:v>10.9</c:v>
                </c:pt>
                <c:pt idx="3">
                  <c:v>10.9</c:v>
                </c:pt>
                <c:pt idx="4">
                  <c:v>10.9</c:v>
                </c:pt>
                <c:pt idx="5">
                  <c:v>10.9</c:v>
                </c:pt>
                <c:pt idx="6">
                  <c:v>10.9</c:v>
                </c:pt>
                <c:pt idx="7">
                  <c:v>10.9</c:v>
                </c:pt>
                <c:pt idx="8">
                  <c:v>10.9</c:v>
                </c:pt>
                <c:pt idx="9">
                  <c:v>10.9</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4.6358160946536699</c:v>
                </c:pt>
                <c:pt idx="1">
                  <c:v>4.6358160946536699</c:v>
                </c:pt>
                <c:pt idx="2">
                  <c:v>4.6358160946536699</c:v>
                </c:pt>
                <c:pt idx="3">
                  <c:v>4.6358160946536699</c:v>
                </c:pt>
                <c:pt idx="4">
                  <c:v>4.6358160946536699</c:v>
                </c:pt>
                <c:pt idx="5">
                  <c:v>4.6358160946536699</c:v>
                </c:pt>
                <c:pt idx="6">
                  <c:v>4.6358160946536699</c:v>
                </c:pt>
                <c:pt idx="7">
                  <c:v>4.6358160946536699</c:v>
                </c:pt>
                <c:pt idx="8">
                  <c:v>4.6358160946536699</c:v>
                </c:pt>
                <c:pt idx="9">
                  <c:v>4.6358160946536699</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17.164183905346331</c:v>
                </c:pt>
                <c:pt idx="1">
                  <c:v>17.164183905346331</c:v>
                </c:pt>
                <c:pt idx="2">
                  <c:v>17.164183905346331</c:v>
                </c:pt>
                <c:pt idx="3">
                  <c:v>17.164183905346331</c:v>
                </c:pt>
                <c:pt idx="4">
                  <c:v>17.164183905346331</c:v>
                </c:pt>
                <c:pt idx="5">
                  <c:v>17.164183905346331</c:v>
                </c:pt>
                <c:pt idx="6">
                  <c:v>17.164183905346331</c:v>
                </c:pt>
                <c:pt idx="7">
                  <c:v>17.164183905346331</c:v>
                </c:pt>
                <c:pt idx="8">
                  <c:v>17.164183905346331</c:v>
                </c:pt>
                <c:pt idx="9">
                  <c:v>17.164183905346331</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0</c:v>
                </c:pt>
                <c:pt idx="15">
                  <c:v>0</c:v>
                </c:pt>
                <c:pt idx="16">
                  <c:v>0</c:v>
                </c:pt>
                <c:pt idx="17">
                  <c:v>0</c:v>
                </c:pt>
                <c:pt idx="18">
                  <c:v>0</c:v>
                </c:pt>
                <c:pt idx="19">
                  <c:v>0</c:v>
                </c:pt>
                <c:pt idx="20">
                  <c:v>0</c:v>
                </c:pt>
                <c:pt idx="21">
                  <c:v>1</c:v>
                </c:pt>
                <c:pt idx="22">
                  <c:v>0</c:v>
                </c:pt>
                <c:pt idx="23">
                  <c:v>0</c:v>
                </c:pt>
                <c:pt idx="24">
                  <c:v>1</c:v>
                </c:pt>
                <c:pt idx="25">
                  <c:v>1</c:v>
                </c:pt>
                <c:pt idx="26">
                  <c:v>2</c:v>
                </c:pt>
                <c:pt idx="27">
                  <c:v>2</c:v>
                </c:pt>
                <c:pt idx="28">
                  <c:v>1</c:v>
                </c:pt>
                <c:pt idx="29">
                  <c:v>2</c:v>
                </c:pt>
                <c:pt idx="30">
                  <c:v>0</c:v>
                </c:pt>
                <c:pt idx="31">
                  <c:v>3</c:v>
                </c:pt>
                <c:pt idx="32">
                  <c:v>6</c:v>
                </c:pt>
                <c:pt idx="33">
                  <c:v>4</c:v>
                </c:pt>
                <c:pt idx="34">
                  <c:v>4</c:v>
                </c:pt>
                <c:pt idx="35">
                  <c:v>5</c:v>
                </c:pt>
                <c:pt idx="36">
                  <c:v>2</c:v>
                </c:pt>
                <c:pt idx="37">
                  <c:v>5</c:v>
                </c:pt>
                <c:pt idx="38">
                  <c:v>8</c:v>
                </c:pt>
                <c:pt idx="39">
                  <c:v>7</c:v>
                </c:pt>
                <c:pt idx="40">
                  <c:v>7</c:v>
                </c:pt>
                <c:pt idx="41">
                  <c:v>8</c:v>
                </c:pt>
                <c:pt idx="42">
                  <c:v>7</c:v>
                </c:pt>
                <c:pt idx="43">
                  <c:v>3</c:v>
                </c:pt>
                <c:pt idx="44">
                  <c:v>3</c:v>
                </c:pt>
                <c:pt idx="45">
                  <c:v>4</c:v>
                </c:pt>
                <c:pt idx="46">
                  <c:v>2</c:v>
                </c:pt>
                <c:pt idx="47">
                  <c:v>3</c:v>
                </c:pt>
                <c:pt idx="48">
                  <c:v>3</c:v>
                </c:pt>
                <c:pt idx="49">
                  <c:v>1</c:v>
                </c:pt>
                <c:pt idx="50">
                  <c:v>1</c:v>
                </c:pt>
                <c:pt idx="51">
                  <c:v>2</c:v>
                </c:pt>
                <c:pt idx="52">
                  <c:v>2</c:v>
                </c:pt>
                <c:pt idx="53">
                  <c:v>1</c:v>
                </c:pt>
                <c:pt idx="54">
                  <c:v>0</c:v>
                </c:pt>
                <c:pt idx="55">
                  <c:v>2</c:v>
                </c:pt>
                <c:pt idx="56">
                  <c:v>3</c:v>
                </c:pt>
                <c:pt idx="57">
                  <c:v>0</c:v>
                </c:pt>
                <c:pt idx="58">
                  <c:v>0</c:v>
                </c:pt>
                <c:pt idx="59">
                  <c:v>0</c:v>
                </c:pt>
                <c:pt idx="60">
                  <c:v>0</c:v>
                </c:pt>
                <c:pt idx="61">
                  <c:v>1</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0</c:v>
                </c:pt>
                <c:pt idx="6">
                  <c:v>0</c:v>
                </c:pt>
                <c:pt idx="7">
                  <c:v>0</c:v>
                </c:pt>
                <c:pt idx="8">
                  <c:v>1</c:v>
                </c:pt>
                <c:pt idx="9">
                  <c:v>3</c:v>
                </c:pt>
                <c:pt idx="10">
                  <c:v>3</c:v>
                </c:pt>
                <c:pt idx="11">
                  <c:v>1</c:v>
                </c:pt>
                <c:pt idx="12">
                  <c:v>0</c:v>
                </c:pt>
                <c:pt idx="13">
                  <c:v>2</c:v>
                </c:pt>
                <c:pt idx="14">
                  <c:v>5</c:v>
                </c:pt>
                <c:pt idx="15">
                  <c:v>15</c:v>
                </c:pt>
                <c:pt idx="16">
                  <c:v>13</c:v>
                </c:pt>
                <c:pt idx="17">
                  <c:v>17</c:v>
                </c:pt>
                <c:pt idx="18">
                  <c:v>14</c:v>
                </c:pt>
                <c:pt idx="19">
                  <c:v>13</c:v>
                </c:pt>
                <c:pt idx="20">
                  <c:v>9</c:v>
                </c:pt>
                <c:pt idx="21">
                  <c:v>4</c:v>
                </c:pt>
                <c:pt idx="22">
                  <c:v>2</c:v>
                </c:pt>
                <c:pt idx="23">
                  <c:v>2</c:v>
                </c:pt>
                <c:pt idx="24">
                  <c:v>1</c:v>
                </c:pt>
                <c:pt idx="25">
                  <c:v>2</c:v>
                </c:pt>
                <c:pt idx="26">
                  <c:v>0</c:v>
                </c:pt>
                <c:pt idx="27">
                  <c:v>2</c:v>
                </c:pt>
                <c:pt idx="28">
                  <c:v>0</c:v>
                </c:pt>
                <c:pt idx="29">
                  <c:v>0</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3</c:v>
                </c:pt>
                <c:pt idx="69">
                  <c:v>0</c:v>
                </c:pt>
                <c:pt idx="70">
                  <c:v>0</c:v>
                </c:pt>
                <c:pt idx="71">
                  <c:v>0</c:v>
                </c:pt>
                <c:pt idx="72">
                  <c:v>2</c:v>
                </c:pt>
                <c:pt idx="73">
                  <c:v>0</c:v>
                </c:pt>
                <c:pt idx="74">
                  <c:v>0</c:v>
                </c:pt>
                <c:pt idx="75">
                  <c:v>1</c:v>
                </c:pt>
                <c:pt idx="76">
                  <c:v>6</c:v>
                </c:pt>
                <c:pt idx="77">
                  <c:v>0</c:v>
                </c:pt>
                <c:pt idx="78">
                  <c:v>1</c:v>
                </c:pt>
                <c:pt idx="79">
                  <c:v>0</c:v>
                </c:pt>
                <c:pt idx="80">
                  <c:v>14</c:v>
                </c:pt>
                <c:pt idx="81">
                  <c:v>6</c:v>
                </c:pt>
                <c:pt idx="82">
                  <c:v>9</c:v>
                </c:pt>
                <c:pt idx="83">
                  <c:v>6</c:v>
                </c:pt>
                <c:pt idx="84">
                  <c:v>6</c:v>
                </c:pt>
                <c:pt idx="85">
                  <c:v>6</c:v>
                </c:pt>
                <c:pt idx="86">
                  <c:v>7</c:v>
                </c:pt>
                <c:pt idx="87">
                  <c:v>7</c:v>
                </c:pt>
                <c:pt idx="88">
                  <c:v>8</c:v>
                </c:pt>
                <c:pt idx="89">
                  <c:v>8</c:v>
                </c:pt>
                <c:pt idx="90">
                  <c:v>11</c:v>
                </c:pt>
                <c:pt idx="91">
                  <c:v>2</c:v>
                </c:pt>
                <c:pt idx="92">
                  <c:v>3</c:v>
                </c:pt>
                <c:pt idx="93">
                  <c:v>0</c:v>
                </c:pt>
                <c:pt idx="94">
                  <c:v>0</c:v>
                </c:pt>
                <c:pt idx="95">
                  <c:v>2</c:v>
                </c:pt>
                <c:pt idx="96">
                  <c:v>0</c:v>
                </c:pt>
                <c:pt idx="97">
                  <c:v>0</c:v>
                </c:pt>
                <c:pt idx="98">
                  <c:v>0</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12</c:v>
                </c:pt>
                <c:pt idx="1">
                  <c:v>5</c:v>
                </c:pt>
                <c:pt idx="2">
                  <c:v>2</c:v>
                </c:pt>
                <c:pt idx="3">
                  <c:v>4</c:v>
                </c:pt>
                <c:pt idx="4">
                  <c:v>6</c:v>
                </c:pt>
                <c:pt idx="5">
                  <c:v>17</c:v>
                </c:pt>
                <c:pt idx="6">
                  <c:v>13</c:v>
                </c:pt>
                <c:pt idx="7">
                  <c:v>19</c:v>
                </c:pt>
                <c:pt idx="8">
                  <c:v>15</c:v>
                </c:pt>
                <c:pt idx="9">
                  <c:v>16</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10.9</c:v>
                </c:pt>
                <c:pt idx="1">
                  <c:v>10.9</c:v>
                </c:pt>
                <c:pt idx="2">
                  <c:v>10.9</c:v>
                </c:pt>
                <c:pt idx="3">
                  <c:v>10.9</c:v>
                </c:pt>
                <c:pt idx="4">
                  <c:v>10.9</c:v>
                </c:pt>
                <c:pt idx="5">
                  <c:v>10.9</c:v>
                </c:pt>
                <c:pt idx="6">
                  <c:v>10.9</c:v>
                </c:pt>
                <c:pt idx="7">
                  <c:v>10.9</c:v>
                </c:pt>
                <c:pt idx="8">
                  <c:v>10.9</c:v>
                </c:pt>
                <c:pt idx="9">
                  <c:v>10.9</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4.6358160946536699</c:v>
                </c:pt>
                <c:pt idx="1">
                  <c:v>4.6358160946536699</c:v>
                </c:pt>
                <c:pt idx="2">
                  <c:v>4.6358160946536699</c:v>
                </c:pt>
                <c:pt idx="3">
                  <c:v>4.6358160946536699</c:v>
                </c:pt>
                <c:pt idx="4">
                  <c:v>4.6358160946536699</c:v>
                </c:pt>
                <c:pt idx="5">
                  <c:v>4.6358160946536699</c:v>
                </c:pt>
                <c:pt idx="6">
                  <c:v>4.6358160946536699</c:v>
                </c:pt>
                <c:pt idx="7">
                  <c:v>4.6358160946536699</c:v>
                </c:pt>
                <c:pt idx="8">
                  <c:v>4.6358160946536699</c:v>
                </c:pt>
                <c:pt idx="9">
                  <c:v>4.6358160946536699</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17.164183905346331</c:v>
                </c:pt>
                <c:pt idx="1">
                  <c:v>17.164183905346331</c:v>
                </c:pt>
                <c:pt idx="2">
                  <c:v>17.164183905346331</c:v>
                </c:pt>
                <c:pt idx="3">
                  <c:v>17.164183905346331</c:v>
                </c:pt>
                <c:pt idx="4">
                  <c:v>17.164183905346331</c:v>
                </c:pt>
                <c:pt idx="5">
                  <c:v>17.164183905346331</c:v>
                </c:pt>
                <c:pt idx="6">
                  <c:v>17.164183905346331</c:v>
                </c:pt>
                <c:pt idx="7">
                  <c:v>17.164183905346331</c:v>
                </c:pt>
                <c:pt idx="8">
                  <c:v>17.164183905346331</c:v>
                </c:pt>
                <c:pt idx="9">
                  <c:v>17.164183905346331</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26</c:v>
                </c:pt>
                <c:pt idx="1">
                  <c:v>8</c:v>
                </c:pt>
                <c:pt idx="2">
                  <c:v>14</c:v>
                </c:pt>
                <c:pt idx="3">
                  <c:v>6</c:v>
                </c:pt>
                <c:pt idx="4">
                  <c:v>6</c:v>
                </c:pt>
                <c:pt idx="5">
                  <c:v>9</c:v>
                </c:pt>
                <c:pt idx="6">
                  <c:v>13</c:v>
                </c:pt>
                <c:pt idx="7">
                  <c:v>7</c:v>
                </c:pt>
                <c:pt idx="8">
                  <c:v>12</c:v>
                </c:pt>
                <c:pt idx="9">
                  <c:v>8</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10.9</c:v>
                </c:pt>
                <c:pt idx="1">
                  <c:v>10.9</c:v>
                </c:pt>
                <c:pt idx="2">
                  <c:v>10.9</c:v>
                </c:pt>
                <c:pt idx="3">
                  <c:v>10.9</c:v>
                </c:pt>
                <c:pt idx="4">
                  <c:v>10.9</c:v>
                </c:pt>
                <c:pt idx="5">
                  <c:v>10.9</c:v>
                </c:pt>
                <c:pt idx="6">
                  <c:v>10.9</c:v>
                </c:pt>
                <c:pt idx="7">
                  <c:v>10.9</c:v>
                </c:pt>
                <c:pt idx="8">
                  <c:v>10.9</c:v>
                </c:pt>
                <c:pt idx="9">
                  <c:v>10.9</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4.6358160946536699</c:v>
                </c:pt>
                <c:pt idx="1">
                  <c:v>4.6358160946536699</c:v>
                </c:pt>
                <c:pt idx="2">
                  <c:v>4.6358160946536699</c:v>
                </c:pt>
                <c:pt idx="3">
                  <c:v>4.6358160946536699</c:v>
                </c:pt>
                <c:pt idx="4">
                  <c:v>4.6358160946536699</c:v>
                </c:pt>
                <c:pt idx="5">
                  <c:v>4.6358160946536699</c:v>
                </c:pt>
                <c:pt idx="6">
                  <c:v>4.6358160946536699</c:v>
                </c:pt>
                <c:pt idx="7">
                  <c:v>4.6358160946536699</c:v>
                </c:pt>
                <c:pt idx="8">
                  <c:v>4.6358160946536699</c:v>
                </c:pt>
                <c:pt idx="9">
                  <c:v>4.6358160946536699</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17.164183905346331</c:v>
                </c:pt>
                <c:pt idx="1">
                  <c:v>17.164183905346331</c:v>
                </c:pt>
                <c:pt idx="2">
                  <c:v>17.164183905346331</c:v>
                </c:pt>
                <c:pt idx="3">
                  <c:v>17.164183905346331</c:v>
                </c:pt>
                <c:pt idx="4">
                  <c:v>17.164183905346331</c:v>
                </c:pt>
                <c:pt idx="5">
                  <c:v>17.164183905346331</c:v>
                </c:pt>
                <c:pt idx="6">
                  <c:v>17.164183905346331</c:v>
                </c:pt>
                <c:pt idx="7">
                  <c:v>17.164183905346331</c:v>
                </c:pt>
                <c:pt idx="8">
                  <c:v>17.164183905346331</c:v>
                </c:pt>
                <c:pt idx="9">
                  <c:v>17.164183905346331</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1</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1</c:v>
                </c:pt>
                <c:pt idx="692">
                  <c:v>1</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1</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1</c:v>
                </c:pt>
                <c:pt idx="777">
                  <c:v>0</c:v>
                </c:pt>
                <c:pt idx="778">
                  <c:v>0</c:v>
                </c:pt>
                <c:pt idx="779">
                  <c:v>0</c:v>
                </c:pt>
                <c:pt idx="780">
                  <c:v>0</c:v>
                </c:pt>
                <c:pt idx="781">
                  <c:v>0</c:v>
                </c:pt>
                <c:pt idx="782">
                  <c:v>0</c:v>
                </c:pt>
                <c:pt idx="783">
                  <c:v>0</c:v>
                </c:pt>
                <c:pt idx="784">
                  <c:v>0</c:v>
                </c:pt>
                <c:pt idx="785">
                  <c:v>0</c:v>
                </c:pt>
                <c:pt idx="786">
                  <c:v>0</c:v>
                </c:pt>
                <c:pt idx="787">
                  <c:v>1</c:v>
                </c:pt>
                <c:pt idx="788">
                  <c:v>1</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1</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1</c:v>
                </c:pt>
                <c:pt idx="1009">
                  <c:v>1</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1</c:v>
                </c:pt>
                <c:pt idx="1087">
                  <c:v>0</c:v>
                </c:pt>
                <c:pt idx="1088">
                  <c:v>2</c:v>
                </c:pt>
                <c:pt idx="1089">
                  <c:v>0</c:v>
                </c:pt>
                <c:pt idx="1090">
                  <c:v>0</c:v>
                </c:pt>
                <c:pt idx="1091">
                  <c:v>1</c:v>
                </c:pt>
                <c:pt idx="1092">
                  <c:v>0</c:v>
                </c:pt>
                <c:pt idx="1093">
                  <c:v>0</c:v>
                </c:pt>
                <c:pt idx="1094">
                  <c:v>0</c:v>
                </c:pt>
                <c:pt idx="1095">
                  <c:v>0</c:v>
                </c:pt>
                <c:pt idx="1096">
                  <c:v>0</c:v>
                </c:pt>
                <c:pt idx="1097">
                  <c:v>0</c:v>
                </c:pt>
                <c:pt idx="1098">
                  <c:v>0</c:v>
                </c:pt>
                <c:pt idx="1099">
                  <c:v>0</c:v>
                </c:pt>
                <c:pt idx="1100">
                  <c:v>0</c:v>
                </c:pt>
                <c:pt idx="1101">
                  <c:v>1</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1</c:v>
                </c:pt>
                <c:pt idx="1162">
                  <c:v>1</c:v>
                </c:pt>
                <c:pt idx="1163">
                  <c:v>1</c:v>
                </c:pt>
                <c:pt idx="1164">
                  <c:v>0</c:v>
                </c:pt>
                <c:pt idx="1165">
                  <c:v>0</c:v>
                </c:pt>
                <c:pt idx="1166">
                  <c:v>1</c:v>
                </c:pt>
                <c:pt idx="1167">
                  <c:v>1</c:v>
                </c:pt>
                <c:pt idx="1168">
                  <c:v>2</c:v>
                </c:pt>
                <c:pt idx="1169">
                  <c:v>0</c:v>
                </c:pt>
                <c:pt idx="1170">
                  <c:v>2</c:v>
                </c:pt>
                <c:pt idx="1171">
                  <c:v>1</c:v>
                </c:pt>
                <c:pt idx="1172">
                  <c:v>0</c:v>
                </c:pt>
                <c:pt idx="1173">
                  <c:v>2</c:v>
                </c:pt>
                <c:pt idx="1174">
                  <c:v>0</c:v>
                </c:pt>
                <c:pt idx="1175">
                  <c:v>2</c:v>
                </c:pt>
                <c:pt idx="1176">
                  <c:v>0</c:v>
                </c:pt>
                <c:pt idx="1177">
                  <c:v>1</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3</c:v>
                </c:pt>
                <c:pt idx="1244">
                  <c:v>1</c:v>
                </c:pt>
                <c:pt idx="1245">
                  <c:v>2</c:v>
                </c:pt>
                <c:pt idx="1246">
                  <c:v>1</c:v>
                </c:pt>
                <c:pt idx="1247">
                  <c:v>0</c:v>
                </c:pt>
                <c:pt idx="1248">
                  <c:v>1</c:v>
                </c:pt>
                <c:pt idx="1249">
                  <c:v>1</c:v>
                </c:pt>
                <c:pt idx="1250">
                  <c:v>0</c:v>
                </c:pt>
                <c:pt idx="1251">
                  <c:v>1</c:v>
                </c:pt>
                <c:pt idx="1252">
                  <c:v>0</c:v>
                </c:pt>
                <c:pt idx="1253">
                  <c:v>0</c:v>
                </c:pt>
                <c:pt idx="1254">
                  <c:v>1</c:v>
                </c:pt>
                <c:pt idx="1255">
                  <c:v>0</c:v>
                </c:pt>
                <c:pt idx="1256">
                  <c:v>1</c:v>
                </c:pt>
                <c:pt idx="1257">
                  <c:v>0</c:v>
                </c:pt>
                <c:pt idx="1258">
                  <c:v>0</c:v>
                </c:pt>
                <c:pt idx="1259">
                  <c:v>0</c:v>
                </c:pt>
                <c:pt idx="1260">
                  <c:v>0</c:v>
                </c:pt>
                <c:pt idx="1261">
                  <c:v>0</c:v>
                </c:pt>
                <c:pt idx="1262">
                  <c:v>0</c:v>
                </c:pt>
                <c:pt idx="1263">
                  <c:v>0</c:v>
                </c:pt>
                <c:pt idx="1264">
                  <c:v>0</c:v>
                </c:pt>
                <c:pt idx="1265">
                  <c:v>0</c:v>
                </c:pt>
                <c:pt idx="1266">
                  <c:v>1</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0</c:v>
                </c:pt>
                <c:pt idx="1320">
                  <c:v>0</c:v>
                </c:pt>
                <c:pt idx="1321">
                  <c:v>1</c:v>
                </c:pt>
                <c:pt idx="1322">
                  <c:v>2</c:v>
                </c:pt>
                <c:pt idx="1323">
                  <c:v>1</c:v>
                </c:pt>
                <c:pt idx="1324">
                  <c:v>0</c:v>
                </c:pt>
                <c:pt idx="1325">
                  <c:v>1</c:v>
                </c:pt>
                <c:pt idx="1326">
                  <c:v>4</c:v>
                </c:pt>
                <c:pt idx="1327">
                  <c:v>1</c:v>
                </c:pt>
                <c:pt idx="1328">
                  <c:v>1</c:v>
                </c:pt>
                <c:pt idx="1329">
                  <c:v>3</c:v>
                </c:pt>
                <c:pt idx="1330">
                  <c:v>1</c:v>
                </c:pt>
                <c:pt idx="1331">
                  <c:v>0</c:v>
                </c:pt>
                <c:pt idx="1332">
                  <c:v>0</c:v>
                </c:pt>
                <c:pt idx="1333">
                  <c:v>0</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2</c:v>
                </c:pt>
                <c:pt idx="1401">
                  <c:v>1</c:v>
                </c:pt>
                <c:pt idx="1402">
                  <c:v>2</c:v>
                </c:pt>
                <c:pt idx="1403">
                  <c:v>2</c:v>
                </c:pt>
                <c:pt idx="1404">
                  <c:v>2</c:v>
                </c:pt>
                <c:pt idx="1405">
                  <c:v>0</c:v>
                </c:pt>
                <c:pt idx="1406">
                  <c:v>0</c:v>
                </c:pt>
                <c:pt idx="1407">
                  <c:v>2</c:v>
                </c:pt>
                <c:pt idx="1408">
                  <c:v>2</c:v>
                </c:pt>
                <c:pt idx="1409">
                  <c:v>0</c:v>
                </c:pt>
                <c:pt idx="1410">
                  <c:v>1</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1</c:v>
                </c:pt>
                <c:pt idx="1474">
                  <c:v>0</c:v>
                </c:pt>
                <c:pt idx="1475">
                  <c:v>0</c:v>
                </c:pt>
                <c:pt idx="1476">
                  <c:v>1</c:v>
                </c:pt>
                <c:pt idx="1477">
                  <c:v>1</c:v>
                </c:pt>
                <c:pt idx="1478">
                  <c:v>0</c:v>
                </c:pt>
                <c:pt idx="1479">
                  <c:v>1</c:v>
                </c:pt>
                <c:pt idx="1480">
                  <c:v>4</c:v>
                </c:pt>
                <c:pt idx="1481">
                  <c:v>1</c:v>
                </c:pt>
                <c:pt idx="1482">
                  <c:v>1</c:v>
                </c:pt>
                <c:pt idx="1483">
                  <c:v>1</c:v>
                </c:pt>
                <c:pt idx="1484">
                  <c:v>0</c:v>
                </c:pt>
                <c:pt idx="1485">
                  <c:v>1</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1</c:v>
                </c:pt>
                <c:pt idx="1553">
                  <c:v>1</c:v>
                </c:pt>
                <c:pt idx="1554">
                  <c:v>0</c:v>
                </c:pt>
                <c:pt idx="1555">
                  <c:v>0</c:v>
                </c:pt>
                <c:pt idx="1556">
                  <c:v>1</c:v>
                </c:pt>
                <c:pt idx="1557">
                  <c:v>1</c:v>
                </c:pt>
                <c:pt idx="1558">
                  <c:v>0</c:v>
                </c:pt>
                <c:pt idx="1559">
                  <c:v>0</c:v>
                </c:pt>
                <c:pt idx="1560">
                  <c:v>0</c:v>
                </c:pt>
                <c:pt idx="1561">
                  <c:v>0</c:v>
                </c:pt>
                <c:pt idx="1562">
                  <c:v>0</c:v>
                </c:pt>
                <c:pt idx="1563">
                  <c:v>3</c:v>
                </c:pt>
                <c:pt idx="1564">
                  <c:v>0</c:v>
                </c:pt>
                <c:pt idx="1565">
                  <c:v>1</c:v>
                </c:pt>
                <c:pt idx="1566">
                  <c:v>0</c:v>
                </c:pt>
                <c:pt idx="1567">
                  <c:v>1</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1</c:v>
                </c:pt>
                <c:pt idx="1637">
                  <c:v>1</c:v>
                </c:pt>
                <c:pt idx="1638">
                  <c:v>0</c:v>
                </c:pt>
                <c:pt idx="1639">
                  <c:v>0</c:v>
                </c:pt>
                <c:pt idx="1640">
                  <c:v>1</c:v>
                </c:pt>
                <c:pt idx="1641">
                  <c:v>0</c:v>
                </c:pt>
                <c:pt idx="1642">
                  <c:v>0</c:v>
                </c:pt>
                <c:pt idx="1643">
                  <c:v>1</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1</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1</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1</c:v>
                </c:pt>
                <c:pt idx="1795">
                  <c:v>0</c:v>
                </c:pt>
                <c:pt idx="1796">
                  <c:v>0</c:v>
                </c:pt>
                <c:pt idx="1797">
                  <c:v>0</c:v>
                </c:pt>
                <c:pt idx="1798">
                  <c:v>0</c:v>
                </c:pt>
                <c:pt idx="1799">
                  <c:v>1</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1</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1</c:v>
                </c:pt>
                <c:pt idx="1949">
                  <c:v>0</c:v>
                </c:pt>
                <c:pt idx="1950">
                  <c:v>1</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1</c:v>
                </c:pt>
                <c:pt idx="2099">
                  <c:v>0</c:v>
                </c:pt>
                <c:pt idx="2100">
                  <c:v>0</c:v>
                </c:pt>
                <c:pt idx="2101">
                  <c:v>0</c:v>
                </c:pt>
                <c:pt idx="2102">
                  <c:v>0</c:v>
                </c:pt>
                <c:pt idx="2103">
                  <c:v>0</c:v>
                </c:pt>
                <c:pt idx="2104">
                  <c:v>0</c:v>
                </c:pt>
                <c:pt idx="2105">
                  <c:v>0</c:v>
                </c:pt>
                <c:pt idx="2106">
                  <c:v>0</c:v>
                </c:pt>
                <c:pt idx="2107">
                  <c:v>0</c:v>
                </c:pt>
                <c:pt idx="2108">
                  <c:v>1</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1</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1</c:v>
                </c:pt>
                <c:pt idx="692">
                  <c:v>1</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1</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1</c:v>
                </c:pt>
                <c:pt idx="777">
                  <c:v>0</c:v>
                </c:pt>
                <c:pt idx="778">
                  <c:v>0</c:v>
                </c:pt>
                <c:pt idx="779">
                  <c:v>0</c:v>
                </c:pt>
                <c:pt idx="780">
                  <c:v>0</c:v>
                </c:pt>
                <c:pt idx="781">
                  <c:v>0</c:v>
                </c:pt>
                <c:pt idx="782">
                  <c:v>0</c:v>
                </c:pt>
                <c:pt idx="783">
                  <c:v>0</c:v>
                </c:pt>
                <c:pt idx="784">
                  <c:v>0</c:v>
                </c:pt>
                <c:pt idx="785">
                  <c:v>0</c:v>
                </c:pt>
                <c:pt idx="786">
                  <c:v>0</c:v>
                </c:pt>
                <c:pt idx="787">
                  <c:v>1</c:v>
                </c:pt>
                <c:pt idx="788">
                  <c:v>1</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1</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1</c:v>
                </c:pt>
                <c:pt idx="1009">
                  <c:v>1</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1</c:v>
                </c:pt>
                <c:pt idx="1087">
                  <c:v>0</c:v>
                </c:pt>
                <c:pt idx="1088">
                  <c:v>2</c:v>
                </c:pt>
                <c:pt idx="1089">
                  <c:v>0</c:v>
                </c:pt>
                <c:pt idx="1090">
                  <c:v>0</c:v>
                </c:pt>
                <c:pt idx="1091">
                  <c:v>1</c:v>
                </c:pt>
                <c:pt idx="1092">
                  <c:v>0</c:v>
                </c:pt>
                <c:pt idx="1093">
                  <c:v>0</c:v>
                </c:pt>
                <c:pt idx="1094">
                  <c:v>0</c:v>
                </c:pt>
                <c:pt idx="1095">
                  <c:v>0</c:v>
                </c:pt>
                <c:pt idx="1096">
                  <c:v>0</c:v>
                </c:pt>
                <c:pt idx="1097">
                  <c:v>0</c:v>
                </c:pt>
                <c:pt idx="1098">
                  <c:v>0</c:v>
                </c:pt>
                <c:pt idx="1099">
                  <c:v>0</c:v>
                </c:pt>
                <c:pt idx="1100">
                  <c:v>0</c:v>
                </c:pt>
                <c:pt idx="1101">
                  <c:v>1</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1</c:v>
                </c:pt>
                <c:pt idx="1162">
                  <c:v>1</c:v>
                </c:pt>
                <c:pt idx="1163">
                  <c:v>1</c:v>
                </c:pt>
                <c:pt idx="1164">
                  <c:v>0</c:v>
                </c:pt>
                <c:pt idx="1165">
                  <c:v>0</c:v>
                </c:pt>
                <c:pt idx="1166">
                  <c:v>1</c:v>
                </c:pt>
                <c:pt idx="1167">
                  <c:v>1</c:v>
                </c:pt>
                <c:pt idx="1168">
                  <c:v>2</c:v>
                </c:pt>
                <c:pt idx="1169">
                  <c:v>0</c:v>
                </c:pt>
                <c:pt idx="1170">
                  <c:v>2</c:v>
                </c:pt>
                <c:pt idx="1171">
                  <c:v>1</c:v>
                </c:pt>
                <c:pt idx="1172">
                  <c:v>0</c:v>
                </c:pt>
                <c:pt idx="1173">
                  <c:v>2</c:v>
                </c:pt>
                <c:pt idx="1174">
                  <c:v>0</c:v>
                </c:pt>
                <c:pt idx="1175">
                  <c:v>2</c:v>
                </c:pt>
                <c:pt idx="1176">
                  <c:v>0</c:v>
                </c:pt>
                <c:pt idx="1177">
                  <c:v>1</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3</c:v>
                </c:pt>
                <c:pt idx="1244">
                  <c:v>1</c:v>
                </c:pt>
                <c:pt idx="1245">
                  <c:v>2</c:v>
                </c:pt>
                <c:pt idx="1246">
                  <c:v>1</c:v>
                </c:pt>
                <c:pt idx="1247">
                  <c:v>0</c:v>
                </c:pt>
                <c:pt idx="1248">
                  <c:v>1</c:v>
                </c:pt>
                <c:pt idx="1249">
                  <c:v>1</c:v>
                </c:pt>
                <c:pt idx="1250">
                  <c:v>0</c:v>
                </c:pt>
                <c:pt idx="1251">
                  <c:v>1</c:v>
                </c:pt>
                <c:pt idx="1252">
                  <c:v>0</c:v>
                </c:pt>
                <c:pt idx="1253">
                  <c:v>0</c:v>
                </c:pt>
                <c:pt idx="1254">
                  <c:v>1</c:v>
                </c:pt>
                <c:pt idx="1255">
                  <c:v>0</c:v>
                </c:pt>
                <c:pt idx="1256">
                  <c:v>1</c:v>
                </c:pt>
                <c:pt idx="1257">
                  <c:v>0</c:v>
                </c:pt>
                <c:pt idx="1258">
                  <c:v>0</c:v>
                </c:pt>
                <c:pt idx="1259">
                  <c:v>0</c:v>
                </c:pt>
                <c:pt idx="1260">
                  <c:v>0</c:v>
                </c:pt>
                <c:pt idx="1261">
                  <c:v>0</c:v>
                </c:pt>
                <c:pt idx="1262">
                  <c:v>0</c:v>
                </c:pt>
                <c:pt idx="1263">
                  <c:v>0</c:v>
                </c:pt>
                <c:pt idx="1264">
                  <c:v>0</c:v>
                </c:pt>
                <c:pt idx="1265">
                  <c:v>0</c:v>
                </c:pt>
                <c:pt idx="1266">
                  <c:v>1</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0</c:v>
                </c:pt>
                <c:pt idx="1320">
                  <c:v>0</c:v>
                </c:pt>
                <c:pt idx="1321">
                  <c:v>1</c:v>
                </c:pt>
                <c:pt idx="1322">
                  <c:v>2</c:v>
                </c:pt>
                <c:pt idx="1323">
                  <c:v>1</c:v>
                </c:pt>
                <c:pt idx="1324">
                  <c:v>0</c:v>
                </c:pt>
                <c:pt idx="1325">
                  <c:v>1</c:v>
                </c:pt>
                <c:pt idx="1326">
                  <c:v>4</c:v>
                </c:pt>
                <c:pt idx="1327">
                  <c:v>1</c:v>
                </c:pt>
                <c:pt idx="1328">
                  <c:v>1</c:v>
                </c:pt>
                <c:pt idx="1329">
                  <c:v>3</c:v>
                </c:pt>
                <c:pt idx="1330">
                  <c:v>1</c:v>
                </c:pt>
                <c:pt idx="1331">
                  <c:v>0</c:v>
                </c:pt>
                <c:pt idx="1332">
                  <c:v>0</c:v>
                </c:pt>
                <c:pt idx="1333">
                  <c:v>0</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2</c:v>
                </c:pt>
                <c:pt idx="1401">
                  <c:v>1</c:v>
                </c:pt>
                <c:pt idx="1402">
                  <c:v>2</c:v>
                </c:pt>
                <c:pt idx="1403">
                  <c:v>2</c:v>
                </c:pt>
                <c:pt idx="1404">
                  <c:v>2</c:v>
                </c:pt>
                <c:pt idx="1405">
                  <c:v>0</c:v>
                </c:pt>
                <c:pt idx="1406">
                  <c:v>0</c:v>
                </c:pt>
                <c:pt idx="1407">
                  <c:v>2</c:v>
                </c:pt>
                <c:pt idx="1408">
                  <c:v>2</c:v>
                </c:pt>
                <c:pt idx="1409">
                  <c:v>0</c:v>
                </c:pt>
                <c:pt idx="1410">
                  <c:v>1</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1</c:v>
                </c:pt>
                <c:pt idx="1474">
                  <c:v>0</c:v>
                </c:pt>
                <c:pt idx="1475">
                  <c:v>0</c:v>
                </c:pt>
                <c:pt idx="1476">
                  <c:v>1</c:v>
                </c:pt>
                <c:pt idx="1477">
                  <c:v>1</c:v>
                </c:pt>
                <c:pt idx="1478">
                  <c:v>0</c:v>
                </c:pt>
                <c:pt idx="1479">
                  <c:v>1</c:v>
                </c:pt>
                <c:pt idx="1480">
                  <c:v>4</c:v>
                </c:pt>
                <c:pt idx="1481">
                  <c:v>1</c:v>
                </c:pt>
                <c:pt idx="1482">
                  <c:v>1</c:v>
                </c:pt>
                <c:pt idx="1483">
                  <c:v>1</c:v>
                </c:pt>
                <c:pt idx="1484">
                  <c:v>0</c:v>
                </c:pt>
                <c:pt idx="1485">
                  <c:v>1</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1</c:v>
                </c:pt>
                <c:pt idx="1553">
                  <c:v>1</c:v>
                </c:pt>
                <c:pt idx="1554">
                  <c:v>0</c:v>
                </c:pt>
                <c:pt idx="1555">
                  <c:v>0</c:v>
                </c:pt>
                <c:pt idx="1556">
                  <c:v>1</c:v>
                </c:pt>
                <c:pt idx="1557">
                  <c:v>1</c:v>
                </c:pt>
                <c:pt idx="1558">
                  <c:v>0</c:v>
                </c:pt>
                <c:pt idx="1559">
                  <c:v>0</c:v>
                </c:pt>
                <c:pt idx="1560">
                  <c:v>0</c:v>
                </c:pt>
                <c:pt idx="1561">
                  <c:v>0</c:v>
                </c:pt>
                <c:pt idx="1562">
                  <c:v>0</c:v>
                </c:pt>
                <c:pt idx="1563">
                  <c:v>3</c:v>
                </c:pt>
                <c:pt idx="1564">
                  <c:v>0</c:v>
                </c:pt>
                <c:pt idx="1565">
                  <c:v>1</c:v>
                </c:pt>
                <c:pt idx="1566">
                  <c:v>0</c:v>
                </c:pt>
                <c:pt idx="1567">
                  <c:v>1</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1</c:v>
                </c:pt>
                <c:pt idx="1637">
                  <c:v>1</c:v>
                </c:pt>
                <c:pt idx="1638">
                  <c:v>0</c:v>
                </c:pt>
                <c:pt idx="1639">
                  <c:v>0</c:v>
                </c:pt>
                <c:pt idx="1640">
                  <c:v>1</c:v>
                </c:pt>
                <c:pt idx="1641">
                  <c:v>0</c:v>
                </c:pt>
                <c:pt idx="1642">
                  <c:v>0</c:v>
                </c:pt>
                <c:pt idx="1643">
                  <c:v>1</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1</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1</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1</c:v>
                </c:pt>
                <c:pt idx="1795">
                  <c:v>0</c:v>
                </c:pt>
                <c:pt idx="1796">
                  <c:v>0</c:v>
                </c:pt>
                <c:pt idx="1797">
                  <c:v>0</c:v>
                </c:pt>
                <c:pt idx="1798">
                  <c:v>0</c:v>
                </c:pt>
                <c:pt idx="1799">
                  <c:v>1</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1</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1</c:v>
                </c:pt>
                <c:pt idx="1949">
                  <c:v>0</c:v>
                </c:pt>
                <c:pt idx="1950">
                  <c:v>1</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1</c:v>
                </c:pt>
                <c:pt idx="2099">
                  <c:v>0</c:v>
                </c:pt>
                <c:pt idx="2100">
                  <c:v>0</c:v>
                </c:pt>
                <c:pt idx="2101">
                  <c:v>0</c:v>
                </c:pt>
                <c:pt idx="2102">
                  <c:v>0</c:v>
                </c:pt>
                <c:pt idx="2103">
                  <c:v>0</c:v>
                </c:pt>
                <c:pt idx="2104">
                  <c:v>0</c:v>
                </c:pt>
                <c:pt idx="2105">
                  <c:v>0</c:v>
                </c:pt>
                <c:pt idx="2106">
                  <c:v>0</c:v>
                </c:pt>
                <c:pt idx="2107">
                  <c:v>0</c:v>
                </c:pt>
                <c:pt idx="2108">
                  <c:v>1</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8</c:v>
                </c:pt>
                <c:pt idx="1">
                  <c:v>15</c:v>
                </c:pt>
                <c:pt idx="2">
                  <c:v>16</c:v>
                </c:pt>
                <c:pt idx="3">
                  <c:v>9</c:v>
                </c:pt>
                <c:pt idx="4">
                  <c:v>8</c:v>
                </c:pt>
                <c:pt idx="5">
                  <c:v>12</c:v>
                </c:pt>
                <c:pt idx="6">
                  <c:v>9</c:v>
                </c:pt>
                <c:pt idx="7">
                  <c:v>10</c:v>
                </c:pt>
                <c:pt idx="8">
                  <c:v>12</c:v>
                </c:pt>
                <c:pt idx="9">
                  <c:v>10</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10.9</c:v>
                </c:pt>
                <c:pt idx="1">
                  <c:v>10.9</c:v>
                </c:pt>
                <c:pt idx="2">
                  <c:v>10.9</c:v>
                </c:pt>
                <c:pt idx="3">
                  <c:v>10.9</c:v>
                </c:pt>
                <c:pt idx="4">
                  <c:v>10.9</c:v>
                </c:pt>
                <c:pt idx="5">
                  <c:v>10.9</c:v>
                </c:pt>
                <c:pt idx="6">
                  <c:v>10.9</c:v>
                </c:pt>
                <c:pt idx="7">
                  <c:v>10.9</c:v>
                </c:pt>
                <c:pt idx="8">
                  <c:v>10.9</c:v>
                </c:pt>
                <c:pt idx="9">
                  <c:v>10.9</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4.6358160946536699</c:v>
                </c:pt>
                <c:pt idx="1">
                  <c:v>4.6358160946536699</c:v>
                </c:pt>
                <c:pt idx="2">
                  <c:v>4.6358160946536699</c:v>
                </c:pt>
                <c:pt idx="3">
                  <c:v>4.6358160946536699</c:v>
                </c:pt>
                <c:pt idx="4">
                  <c:v>4.6358160946536699</c:v>
                </c:pt>
                <c:pt idx="5">
                  <c:v>4.6358160946536699</c:v>
                </c:pt>
                <c:pt idx="6">
                  <c:v>4.6358160946536699</c:v>
                </c:pt>
                <c:pt idx="7">
                  <c:v>4.6358160946536699</c:v>
                </c:pt>
                <c:pt idx="8">
                  <c:v>4.6358160946536699</c:v>
                </c:pt>
                <c:pt idx="9">
                  <c:v>4.6358160946536699</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17.164183905346331</c:v>
                </c:pt>
                <c:pt idx="1">
                  <c:v>17.164183905346331</c:v>
                </c:pt>
                <c:pt idx="2">
                  <c:v>17.164183905346331</c:v>
                </c:pt>
                <c:pt idx="3">
                  <c:v>17.164183905346331</c:v>
                </c:pt>
                <c:pt idx="4">
                  <c:v>17.164183905346331</c:v>
                </c:pt>
                <c:pt idx="5">
                  <c:v>17.164183905346331</c:v>
                </c:pt>
                <c:pt idx="6">
                  <c:v>17.164183905346331</c:v>
                </c:pt>
                <c:pt idx="7">
                  <c:v>17.164183905346331</c:v>
                </c:pt>
                <c:pt idx="8">
                  <c:v>17.164183905346331</c:v>
                </c:pt>
                <c:pt idx="9">
                  <c:v>17.164183905346331</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1"/>
  <sheetViews>
    <sheetView topLeftCell="E1" workbookViewId="0">
      <pane ySplit="1" topLeftCell="A101" activePane="bottomLeft" state="frozen"/>
      <selection pane="bottomLeft" activeCell="S115" sqref="S115"/>
    </sheetView>
  </sheetViews>
  <sheetFormatPr defaultColWidth="8.7265625" defaultRowHeight="14.5" x14ac:dyDescent="0.35"/>
  <cols>
    <col min="1" max="1" width="20.26953125" customWidth="1"/>
    <col min="2" max="2" width="13.81640625" customWidth="1"/>
    <col min="3" max="3" width="22.26953125" style="62" bestFit="1" customWidth="1"/>
    <col min="4" max="4" width="19.1796875" style="62" bestFit="1" customWidth="1"/>
    <col min="5" max="5" width="11.7265625" style="62"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2443</v>
      </c>
      <c r="B1" s="25" t="s">
        <v>2444</v>
      </c>
      <c r="C1" s="61" t="s">
        <v>0</v>
      </c>
      <c r="D1" s="61" t="s">
        <v>1</v>
      </c>
      <c r="E1" s="61"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2402</v>
      </c>
    </row>
    <row r="2" spans="1:19" x14ac:dyDescent="0.35">
      <c r="A2" t="s">
        <v>2445</v>
      </c>
      <c r="B2">
        <v>1</v>
      </c>
      <c r="C2" s="62">
        <v>109</v>
      </c>
      <c r="D2" s="62">
        <v>27</v>
      </c>
      <c r="E2" s="62">
        <v>92</v>
      </c>
      <c r="F2" s="2" t="str">
        <f>RIGHT(C2,1)</f>
        <v>9</v>
      </c>
      <c r="G2" s="2" t="str">
        <f t="shared" ref="G2:H2" si="0">RIGHT(D2,1)</f>
        <v>7</v>
      </c>
      <c r="H2" s="2" t="str">
        <f t="shared" si="0"/>
        <v>2</v>
      </c>
      <c r="I2" s="2" t="str">
        <f>C2&amp; " " &amp;D2</f>
        <v>109 27</v>
      </c>
      <c r="J2" s="4">
        <f>1/(1+EXP(-Parameters!$B$8-Parameters!$B$9*C2))</f>
        <v>0.83641522323347828</v>
      </c>
      <c r="K2" s="18">
        <f>EXP(Parameters!$B$3+Parameters!$B$5*LN($C2))</f>
        <v>21.635986671827396</v>
      </c>
      <c r="L2" s="18">
        <f>EXP(Parameters!$B$2+Parameters!$B$4*LN($C2))</f>
        <v>27.324167114074939</v>
      </c>
      <c r="M2" s="18">
        <f xml:space="preserve"> EXP((-1 - (-0.4481224) *LN(C2)) /  0.3490391)</f>
        <v>23.525698651551952</v>
      </c>
      <c r="N2" s="2" t="str">
        <f>IF(D2&gt;=M2, "mature", "immature")</f>
        <v>mature</v>
      </c>
      <c r="O2" s="19">
        <f>_xlfn.NORM.DIST(LN($D2), LN(K2), EXP(Parameters!$B$7), 0)</f>
        <v>5.6330012779878163E-4</v>
      </c>
      <c r="P2" s="19">
        <f>_xlfn.NORM.DIST(LN($D2), LN(L2), EXP(Parameters!$B$6), 0)</f>
        <v>7.8023067996921114</v>
      </c>
      <c r="Q2" s="4">
        <f>(1-J2)*O2+J2*P2</f>
        <v>6.5260603309262217</v>
      </c>
      <c r="R2" s="4">
        <f>LN(Q2)</f>
        <v>1.8758034428305455</v>
      </c>
      <c r="S2" s="2" t="str">
        <f>IF(C2&gt;=Parameters!$B$10,D2-EXP(Parameters!$B$2+Parameters!$B$4*LN($C2)), "")</f>
        <v/>
      </c>
    </row>
    <row r="3" spans="1:19" x14ac:dyDescent="0.35">
      <c r="A3" t="s">
        <v>2445</v>
      </c>
      <c r="B3">
        <v>1</v>
      </c>
      <c r="C3" s="62">
        <v>110</v>
      </c>
      <c r="D3" s="62">
        <v>28</v>
      </c>
      <c r="E3" s="62">
        <v>80</v>
      </c>
      <c r="F3" s="2" t="str">
        <f t="shared" ref="F3:F66" si="1">RIGHT(C3,1)</f>
        <v>0</v>
      </c>
      <c r="G3" s="2" t="str">
        <f t="shared" ref="G3:G66" si="2">RIGHT(D3,1)</f>
        <v>8</v>
      </c>
      <c r="H3" s="2" t="str">
        <f t="shared" ref="H3:H66" si="3">RIGHT(E3,1)</f>
        <v>0</v>
      </c>
      <c r="I3" s="2" t="str">
        <f t="shared" ref="I3:I66" si="4">C3&amp; " " &amp;D3</f>
        <v>110 28</v>
      </c>
      <c r="J3" s="4">
        <f>1/(1+EXP(-Parameters!$B$8-Parameters!$B$9*C3))</f>
        <v>0.85050758826483663</v>
      </c>
      <c r="K3" s="18">
        <f>EXP(Parameters!$B$3+Parameters!$B$5*LN($C3))</f>
        <v>21.898493978978827</v>
      </c>
      <c r="L3" s="18">
        <f>EXP(Parameters!$B$2+Parameters!$B$4*LN($C3))</f>
        <v>27.669598567790544</v>
      </c>
      <c r="M3" s="18">
        <f t="shared" ref="M3:M66" si="5" xml:space="preserve"> EXP((-1 - (-0.4481224) *LN(C3)) /  0.3490391)</f>
        <v>23.803160025837798</v>
      </c>
      <c r="N3" s="2" t="str">
        <f t="shared" ref="N3:N66" si="6">IF(D3&gt;=M3, "mature", "immature")</f>
        <v>mature</v>
      </c>
      <c r="O3" s="19">
        <f>_xlfn.NORM.DIST(LN($D3), LN(K3), EXP(Parameters!$B$6), 0)</f>
        <v>3.8816646813007074E-5</v>
      </c>
      <c r="P3" s="19">
        <f>_xlfn.NORM.DIST(LN($D3), LN(L3), EXP(Parameters!$B$7), 0)</f>
        <v>7.6571678636022424</v>
      </c>
      <c r="Q3" s="4">
        <f t="shared" ref="Q3:Q66" si="7">(1-J3)*O3+J3*P3</f>
        <v>6.5124851754055024</v>
      </c>
      <c r="R3" s="4">
        <f t="shared" ref="R3:R66" si="8">LN(Q3)</f>
        <v>1.8737211307476049</v>
      </c>
      <c r="S3" s="2">
        <f>IF(C3&gt;=Parameters!$B$10,D3-EXP(Parameters!$B$2+Parameters!$B$4*LN($C3)), "")</f>
        <v>0.33040143220945595</v>
      </c>
    </row>
    <row r="4" spans="1:19" x14ac:dyDescent="0.35">
      <c r="A4" t="s">
        <v>2445</v>
      </c>
      <c r="B4">
        <v>1</v>
      </c>
      <c r="C4" s="62">
        <v>107</v>
      </c>
      <c r="D4" s="62">
        <v>28</v>
      </c>
      <c r="E4" s="62">
        <v>81</v>
      </c>
      <c r="F4" s="2" t="str">
        <f t="shared" si="1"/>
        <v>7</v>
      </c>
      <c r="G4" s="2" t="str">
        <f t="shared" si="2"/>
        <v>8</v>
      </c>
      <c r="H4" s="2" t="str">
        <f t="shared" si="3"/>
        <v>1</v>
      </c>
      <c r="I4" s="2" t="str">
        <f t="shared" si="4"/>
        <v>107 28</v>
      </c>
      <c r="J4" s="4">
        <f>1/(1+EXP(-Parameters!$B$8-Parameters!$B$9*C4))</f>
        <v>0.8050570197393081</v>
      </c>
      <c r="K4" s="18">
        <f>EXP(Parameters!$B$3+Parameters!$B$5*LN($C4))</f>
        <v>21.113289479843672</v>
      </c>
      <c r="L4" s="18">
        <f>EXP(Parameters!$B$2+Parameters!$B$4*LN($C4))</f>
        <v>26.636875989263057</v>
      </c>
      <c r="M4" s="18">
        <f t="shared" si="5"/>
        <v>22.972945709967171</v>
      </c>
      <c r="N4" s="2" t="str">
        <f t="shared" si="6"/>
        <v>mature</v>
      </c>
      <c r="O4" s="19">
        <f>_xlfn.NORM.DIST(LN($D4), LN(K4), EXP(Parameters!$B$6), 0)</f>
        <v>7.8024515602186559E-7</v>
      </c>
      <c r="P4" s="19">
        <f>_xlfn.NORM.DIST(LN($D4), LN(L4), EXP(Parameters!$B$7), 0)</f>
        <v>4.8471771071105216</v>
      </c>
      <c r="Q4" s="4">
        <f t="shared" si="7"/>
        <v>3.9022541081023139</v>
      </c>
      <c r="R4" s="4">
        <f t="shared" si="8"/>
        <v>1.361554362608042</v>
      </c>
      <c r="S4" s="2" t="str">
        <f>IF(C4&gt;=Parameters!$B$10,D4-EXP(Parameters!$B$2+Parameters!$B$4*LN($C4)), "")</f>
        <v/>
      </c>
    </row>
    <row r="5" spans="1:19" x14ac:dyDescent="0.35">
      <c r="A5" t="s">
        <v>2445</v>
      </c>
      <c r="B5">
        <v>1</v>
      </c>
      <c r="C5" s="62">
        <v>111</v>
      </c>
      <c r="D5" s="62">
        <v>28</v>
      </c>
      <c r="E5" s="62">
        <v>86</v>
      </c>
      <c r="F5" s="2" t="str">
        <f t="shared" si="1"/>
        <v>1</v>
      </c>
      <c r="G5" s="2" t="str">
        <f t="shared" si="2"/>
        <v>8</v>
      </c>
      <c r="H5" s="2" t="str">
        <f t="shared" si="3"/>
        <v>6</v>
      </c>
      <c r="I5" s="2" t="str">
        <f t="shared" si="4"/>
        <v>111 28</v>
      </c>
      <c r="J5" s="4">
        <f>1/(1+EXP(-Parameters!$B$8-Parameters!$B$9*C5))</f>
        <v>0.86358393746934214</v>
      </c>
      <c r="K5" s="18">
        <f>EXP(Parameters!$B$3+Parameters!$B$5*LN($C5))</f>
        <v>22.161767377490595</v>
      </c>
      <c r="L5" s="18">
        <f>EXP(Parameters!$B$2+Parameters!$B$4*LN($C5))</f>
        <v>28.016211572719751</v>
      </c>
      <c r="M5" s="18">
        <f t="shared" si="5"/>
        <v>24.081338371598434</v>
      </c>
      <c r="N5" s="2" t="str">
        <f t="shared" si="6"/>
        <v>mature</v>
      </c>
      <c r="O5" s="19">
        <f>_xlfn.NORM.DIST(LN($D5), LN(K5), EXP(Parameters!$B$6), 0)</f>
        <v>1.2398788571216988E-4</v>
      </c>
      <c r="P5" s="19">
        <f>_xlfn.NORM.DIST(LN($D5), LN(L5), EXP(Parameters!$B$7), 0)</f>
        <v>7.8694948728212966</v>
      </c>
      <c r="Q5" s="4">
        <f t="shared" si="7"/>
        <v>6.7959862821049857</v>
      </c>
      <c r="R5" s="4">
        <f t="shared" si="8"/>
        <v>1.9163321852827786</v>
      </c>
      <c r="S5" s="2">
        <f>IF(C5&gt;=Parameters!$B$10,D5-EXP(Parameters!$B$2+Parameters!$B$4*LN($C5)), "")</f>
        <v>-1.6211572719750933E-2</v>
      </c>
    </row>
    <row r="6" spans="1:19" x14ac:dyDescent="0.35">
      <c r="A6" t="s">
        <v>2445</v>
      </c>
      <c r="B6">
        <v>1</v>
      </c>
      <c r="C6" s="62">
        <v>111</v>
      </c>
      <c r="D6" s="62">
        <v>29</v>
      </c>
      <c r="E6" s="62">
        <v>85</v>
      </c>
      <c r="F6" s="2" t="str">
        <f t="shared" si="1"/>
        <v>1</v>
      </c>
      <c r="G6" s="2" t="str">
        <f t="shared" si="2"/>
        <v>9</v>
      </c>
      <c r="H6" s="2" t="str">
        <f t="shared" si="3"/>
        <v>5</v>
      </c>
      <c r="I6" s="2" t="str">
        <f t="shared" si="4"/>
        <v>111 29</v>
      </c>
      <c r="J6" s="4">
        <f>1/(1+EXP(-Parameters!$B$8-Parameters!$B$9*C6))</f>
        <v>0.86358393746934214</v>
      </c>
      <c r="K6" s="18">
        <f>EXP(Parameters!$B$3+Parameters!$B$5*LN($C6))</f>
        <v>22.161767377490595</v>
      </c>
      <c r="L6" s="18">
        <f>EXP(Parameters!$B$2+Parameters!$B$4*LN($C6))</f>
        <v>28.016211572719751</v>
      </c>
      <c r="M6" s="18">
        <f t="shared" si="5"/>
        <v>24.081338371598434</v>
      </c>
      <c r="N6" s="2" t="str">
        <f t="shared" si="6"/>
        <v>mature</v>
      </c>
      <c r="O6" s="19">
        <f>_xlfn.NORM.DIST(LN($D6), LN(K6), EXP(Parameters!$B$6), 0)</f>
        <v>3.4750092012955594E-6</v>
      </c>
      <c r="P6" s="19">
        <f>_xlfn.NORM.DIST(LN($D6), LN(L6), EXP(Parameters!$B$7), 0)</f>
        <v>6.2419414133013875</v>
      </c>
      <c r="Q6" s="4">
        <f t="shared" si="7"/>
        <v>5.3904408171988356</v>
      </c>
      <c r="R6" s="4">
        <f t="shared" si="8"/>
        <v>1.6846271658437004</v>
      </c>
      <c r="S6" s="2">
        <f>IF(C6&gt;=Parameters!$B$10,D6-EXP(Parameters!$B$2+Parameters!$B$4*LN($C6)), "")</f>
        <v>0.98378842728024907</v>
      </c>
    </row>
    <row r="7" spans="1:19" x14ac:dyDescent="0.35">
      <c r="A7" t="s">
        <v>2445</v>
      </c>
      <c r="B7">
        <v>1</v>
      </c>
      <c r="C7" s="62">
        <v>99</v>
      </c>
      <c r="D7" s="62">
        <v>24</v>
      </c>
      <c r="E7" s="62">
        <v>80</v>
      </c>
      <c r="F7" s="2" t="str">
        <f t="shared" si="1"/>
        <v>9</v>
      </c>
      <c r="G7" s="2" t="str">
        <f t="shared" si="2"/>
        <v>4</v>
      </c>
      <c r="H7" s="2" t="str">
        <f t="shared" si="3"/>
        <v>0</v>
      </c>
      <c r="I7" s="2" t="str">
        <f t="shared" si="4"/>
        <v>99 24</v>
      </c>
      <c r="J7" s="4">
        <f>1/(1+EXP(-Parameters!$B$8-Parameters!$B$9*C7))</f>
        <v>0.63734399661284968</v>
      </c>
      <c r="K7" s="18">
        <f>EXP(Parameters!$B$3+Parameters!$B$5*LN($C7))</f>
        <v>19.054135886807494</v>
      </c>
      <c r="L7" s="18">
        <f>EXP(Parameters!$B$2+Parameters!$B$4*LN($C7))</f>
        <v>23.936376676988925</v>
      </c>
      <c r="M7" s="18">
        <f t="shared" si="5"/>
        <v>20.791591843683772</v>
      </c>
      <c r="N7" s="2" t="str">
        <f t="shared" si="6"/>
        <v>mature</v>
      </c>
      <c r="O7" s="19">
        <f>_xlfn.NORM.DIST(LN($D7), LN(K7), EXP(Parameters!$B$6), 0)</f>
        <v>1.6547542832307807E-4</v>
      </c>
      <c r="P7" s="19">
        <f>_xlfn.NORM.DIST(LN($D7), LN(L7), EXP(Parameters!$B$7), 0)</f>
        <v>7.8592248827599143</v>
      </c>
      <c r="Q7" s="4">
        <f t="shared" si="7"/>
        <v>5.0090898077148536</v>
      </c>
      <c r="R7" s="4">
        <f t="shared" si="8"/>
        <v>1.6112542234850364</v>
      </c>
      <c r="S7" s="2" t="str">
        <f>IF(C7&gt;=Parameters!$B$10,D7-EXP(Parameters!$B$2+Parameters!$B$4*LN($C7)), "")</f>
        <v/>
      </c>
    </row>
    <row r="8" spans="1:19" x14ac:dyDescent="0.35">
      <c r="A8" t="s">
        <v>2445</v>
      </c>
      <c r="B8">
        <v>1</v>
      </c>
      <c r="C8" s="62">
        <v>98</v>
      </c>
      <c r="D8" s="62">
        <v>25</v>
      </c>
      <c r="E8" s="62">
        <v>85</v>
      </c>
      <c r="F8" s="2" t="str">
        <f t="shared" si="1"/>
        <v>8</v>
      </c>
      <c r="G8" s="2" t="str">
        <f t="shared" si="2"/>
        <v>5</v>
      </c>
      <c r="H8" s="2" t="str">
        <f t="shared" si="3"/>
        <v>5</v>
      </c>
      <c r="I8" s="2" t="str">
        <f t="shared" si="4"/>
        <v>98 25</v>
      </c>
      <c r="J8" s="4">
        <f>1/(1+EXP(-Parameters!$B$8-Parameters!$B$9*C8))</f>
        <v>0.61231670875547251</v>
      </c>
      <c r="K8" s="18">
        <f>EXP(Parameters!$B$3+Parameters!$B$5*LN($C8))</f>
        <v>18.800387569154239</v>
      </c>
      <c r="L8" s="18">
        <f>EXP(Parameters!$B$2+Parameters!$B$4*LN($C8))</f>
        <v>23.604411861500896</v>
      </c>
      <c r="M8" s="18">
        <f t="shared" si="5"/>
        <v>20.522345068410143</v>
      </c>
      <c r="N8" s="2" t="str">
        <f t="shared" si="6"/>
        <v>mature</v>
      </c>
      <c r="O8" s="19">
        <f>_xlfn.NORM.DIST(LN($D8), LN(K8), EXP(Parameters!$B$6), 0)</f>
        <v>5.7230307329202333E-7</v>
      </c>
      <c r="P8" s="19">
        <f>_xlfn.NORM.DIST(LN($D8), LN(L8), EXP(Parameters!$B$7), 0)</f>
        <v>4.1413382420807672</v>
      </c>
      <c r="Q8" s="4">
        <f t="shared" si="7"/>
        <v>2.5358108241064086</v>
      </c>
      <c r="R8" s="4">
        <f t="shared" si="8"/>
        <v>0.93051343761999483</v>
      </c>
      <c r="S8" s="2" t="str">
        <f>IF(C8&gt;=Parameters!$B$10,D8-EXP(Parameters!$B$2+Parameters!$B$4*LN($C8)), "")</f>
        <v/>
      </c>
    </row>
    <row r="9" spans="1:19" x14ac:dyDescent="0.35">
      <c r="A9" t="s">
        <v>2445</v>
      </c>
      <c r="B9">
        <v>1</v>
      </c>
      <c r="C9" s="62">
        <v>83</v>
      </c>
      <c r="D9" s="62">
        <v>19</v>
      </c>
      <c r="E9" s="62">
        <v>80</v>
      </c>
      <c r="F9" s="2" t="str">
        <f t="shared" si="1"/>
        <v>3</v>
      </c>
      <c r="G9" s="2" t="str">
        <f t="shared" si="2"/>
        <v>9</v>
      </c>
      <c r="H9" s="2" t="str">
        <f t="shared" si="3"/>
        <v>0</v>
      </c>
      <c r="I9" s="2" t="str">
        <f t="shared" si="4"/>
        <v>83 19</v>
      </c>
      <c r="J9" s="4">
        <f>1/(1+EXP(-Parameters!$B$8-Parameters!$B$9*C9))</f>
        <v>0.24143144790831175</v>
      </c>
      <c r="K9" s="18">
        <f>EXP(Parameters!$B$3+Parameters!$B$5*LN($C9))</f>
        <v>15.097042719488009</v>
      </c>
      <c r="L9" s="18">
        <f>EXP(Parameters!$B$2+Parameters!$B$4*LN($C9))</f>
        <v>18.782167882839801</v>
      </c>
      <c r="M9" s="18">
        <f t="shared" si="5"/>
        <v>16.580515527778299</v>
      </c>
      <c r="N9" s="2" t="str">
        <f t="shared" si="6"/>
        <v>mature</v>
      </c>
      <c r="O9" s="19">
        <f>_xlfn.NORM.DIST(LN($D9), LN(K9), EXP(Parameters!$B$6), 0)</f>
        <v>1.7879794697827221E-4</v>
      </c>
      <c r="P9" s="19">
        <f>_xlfn.NORM.DIST(LN($D9), LN(L9), EXP(Parameters!$B$7), 0)</f>
        <v>7.6690019032966976</v>
      </c>
      <c r="Q9" s="4">
        <f t="shared" si="7"/>
        <v>1.8516738640242765</v>
      </c>
      <c r="R9" s="4">
        <f t="shared" si="8"/>
        <v>0.61609002137773483</v>
      </c>
      <c r="S9" s="2" t="str">
        <f>IF(C9&gt;=Parameters!$B$10,D9-EXP(Parameters!$B$2+Parameters!$B$4*LN($C9)), "")</f>
        <v/>
      </c>
    </row>
    <row r="10" spans="1:19" x14ac:dyDescent="0.35">
      <c r="A10" t="s">
        <v>2445</v>
      </c>
      <c r="B10">
        <v>1</v>
      </c>
      <c r="C10" s="62">
        <v>111</v>
      </c>
      <c r="D10" s="62">
        <v>30</v>
      </c>
      <c r="E10" s="62">
        <v>80</v>
      </c>
      <c r="F10" s="2" t="str">
        <f t="shared" si="1"/>
        <v>1</v>
      </c>
      <c r="G10" s="2" t="str">
        <f t="shared" si="2"/>
        <v>0</v>
      </c>
      <c r="H10" s="2" t="str">
        <f t="shared" si="3"/>
        <v>0</v>
      </c>
      <c r="I10" s="2" t="str">
        <f t="shared" si="4"/>
        <v>111 30</v>
      </c>
      <c r="J10" s="4">
        <f>1/(1+EXP(-Parameters!$B$8-Parameters!$B$9*C10))</f>
        <v>0.86358393746934214</v>
      </c>
      <c r="K10" s="18">
        <f>EXP(Parameters!$B$3+Parameters!$B$5*LN($C10))</f>
        <v>22.161767377490595</v>
      </c>
      <c r="L10" s="18">
        <f>EXP(Parameters!$B$2+Parameters!$B$4*LN($C10))</f>
        <v>28.016211572719751</v>
      </c>
      <c r="M10" s="18">
        <f t="shared" si="5"/>
        <v>24.081338371598434</v>
      </c>
      <c r="N10" s="2" t="str">
        <f t="shared" si="6"/>
        <v>mature</v>
      </c>
      <c r="O10" s="19">
        <f>_xlfn.NORM.DIST(LN($D10), LN(K10), EXP(Parameters!$B$6), 0)</f>
        <v>6.8447150098000248E-8</v>
      </c>
      <c r="P10" s="19">
        <f>_xlfn.NORM.DIST(LN($D10), LN(L10), EXP(Parameters!$B$7), 0)</f>
        <v>3.1655490059051825</v>
      </c>
      <c r="Q10" s="4">
        <f t="shared" si="7"/>
        <v>2.73371728410905</v>
      </c>
      <c r="R10" s="4">
        <f t="shared" si="8"/>
        <v>1.0056623255331336</v>
      </c>
      <c r="S10" s="2">
        <f>IF(C10&gt;=Parameters!$B$10,D10-EXP(Parameters!$B$2+Parameters!$B$4*LN($C10)), "")</f>
        <v>1.9837884272802491</v>
      </c>
    </row>
    <row r="11" spans="1:19" x14ac:dyDescent="0.35">
      <c r="A11" t="s">
        <v>2445</v>
      </c>
      <c r="B11">
        <v>1</v>
      </c>
      <c r="C11" s="62">
        <v>107</v>
      </c>
      <c r="D11" s="62">
        <v>29</v>
      </c>
      <c r="E11" s="62">
        <v>87</v>
      </c>
      <c r="F11" s="2" t="str">
        <f t="shared" si="1"/>
        <v>7</v>
      </c>
      <c r="G11" s="2" t="str">
        <f t="shared" si="2"/>
        <v>9</v>
      </c>
      <c r="H11" s="2" t="str">
        <f t="shared" si="3"/>
        <v>7</v>
      </c>
      <c r="I11" s="2" t="str">
        <f t="shared" si="4"/>
        <v>107 29</v>
      </c>
      <c r="J11" s="4">
        <f>1/(1+EXP(-Parameters!$B$8-Parameters!$B$9*C11))</f>
        <v>0.8050570197393081</v>
      </c>
      <c r="K11" s="18">
        <f>EXP(Parameters!$B$3+Parameters!$B$5*LN($C11))</f>
        <v>21.113289479843672</v>
      </c>
      <c r="L11" s="18">
        <f>EXP(Parameters!$B$2+Parameters!$B$4*LN($C11))</f>
        <v>26.636875989263057</v>
      </c>
      <c r="M11" s="18">
        <f t="shared" si="5"/>
        <v>22.972945709967171</v>
      </c>
      <c r="N11" s="2" t="str">
        <f t="shared" si="6"/>
        <v>mature</v>
      </c>
      <c r="O11" s="19">
        <f>_xlfn.NORM.DIST(LN($D11), LN(K11), EXP(Parameters!$B$6), 0)</f>
        <v>1.0977493823243188E-8</v>
      </c>
      <c r="P11" s="19">
        <f>_xlfn.NORM.DIST(LN($D11), LN(L11), EXP(Parameters!$B$7), 0)</f>
        <v>1.9294530591965862</v>
      </c>
      <c r="Q11" s="4">
        <f t="shared" si="7"/>
        <v>1.5533197317036798</v>
      </c>
      <c r="R11" s="4">
        <f t="shared" si="8"/>
        <v>0.44039440301716715</v>
      </c>
      <c r="S11" s="2" t="str">
        <f>IF(C11&gt;=Parameters!$B$10,D11-EXP(Parameters!$B$2+Parameters!$B$4*LN($C11)), "")</f>
        <v/>
      </c>
    </row>
    <row r="12" spans="1:19" x14ac:dyDescent="0.35">
      <c r="A12" t="s">
        <v>2445</v>
      </c>
      <c r="B12">
        <v>1</v>
      </c>
      <c r="C12" s="62">
        <v>104</v>
      </c>
      <c r="D12" s="62">
        <v>29</v>
      </c>
      <c r="E12" s="62">
        <v>85</v>
      </c>
      <c r="F12" s="2" t="str">
        <f t="shared" si="1"/>
        <v>4</v>
      </c>
      <c r="G12" s="2" t="str">
        <f t="shared" si="2"/>
        <v>9</v>
      </c>
      <c r="H12" s="2" t="str">
        <f t="shared" si="3"/>
        <v>5</v>
      </c>
      <c r="I12" s="2" t="str">
        <f t="shared" si="4"/>
        <v>104 29</v>
      </c>
      <c r="J12" s="4">
        <f>1/(1+EXP(-Parameters!$B$8-Parameters!$B$9*C12))</f>
        <v>0.74985222302072962</v>
      </c>
      <c r="K12" s="18">
        <f>EXP(Parameters!$B$3+Parameters!$B$5*LN($C12))</f>
        <v>20.335111036615832</v>
      </c>
      <c r="L12" s="18">
        <f>EXP(Parameters!$B$2+Parameters!$B$4*LN($C12))</f>
        <v>25.614973208246262</v>
      </c>
      <c r="M12" s="18">
        <f t="shared" si="5"/>
        <v>22.14931366219318</v>
      </c>
      <c r="N12" s="2" t="str">
        <f t="shared" si="6"/>
        <v>mature</v>
      </c>
      <c r="O12" s="19">
        <f>_xlfn.NORM.DIST(LN($D12), LN(K12), EXP(Parameters!$B$6), 0)</f>
        <v>6.5885183279630638E-11</v>
      </c>
      <c r="P12" s="19">
        <f>_xlfn.NORM.DIST(LN($D12), LN(L12), EXP(Parameters!$B$7), 0)</f>
        <v>0.39276240044466265</v>
      </c>
      <c r="Q12" s="4">
        <f t="shared" si="7"/>
        <v>0.29451375910886934</v>
      </c>
      <c r="R12" s="4">
        <f t="shared" si="8"/>
        <v>-1.2224295567480001</v>
      </c>
      <c r="S12" s="2" t="str">
        <f>IF(C12&gt;=Parameters!$B$10,D12-EXP(Parameters!$B$2+Parameters!$B$4*LN($C12)), "")</f>
        <v/>
      </c>
    </row>
    <row r="13" spans="1:19" x14ac:dyDescent="0.35">
      <c r="A13" t="s">
        <v>2445</v>
      </c>
      <c r="B13">
        <v>1</v>
      </c>
      <c r="C13" s="62">
        <v>108</v>
      </c>
      <c r="D13" s="62">
        <v>32</v>
      </c>
      <c r="E13" s="62">
        <v>90</v>
      </c>
      <c r="F13" s="2" t="str">
        <f t="shared" si="1"/>
        <v>8</v>
      </c>
      <c r="G13" s="2" t="str">
        <f t="shared" si="2"/>
        <v>2</v>
      </c>
      <c r="H13" s="2" t="str">
        <f t="shared" si="3"/>
        <v>0</v>
      </c>
      <c r="I13" s="2" t="str">
        <f t="shared" si="4"/>
        <v>108 32</v>
      </c>
      <c r="J13" s="4">
        <f>1/(1+EXP(-Parameters!$B$8-Parameters!$B$9*C13))</f>
        <v>0.82127356166282006</v>
      </c>
      <c r="K13" s="18">
        <f>EXP(Parameters!$B$3+Parameters!$B$5*LN($C13))</f>
        <v>21.374250224584241</v>
      </c>
      <c r="L13" s="18">
        <f>EXP(Parameters!$B$2+Parameters!$B$4*LN($C13))</f>
        <v>26.979923968453623</v>
      </c>
      <c r="M13" s="18">
        <f t="shared" si="5"/>
        <v>23.248958953216722</v>
      </c>
      <c r="N13" s="2" t="str">
        <f t="shared" si="6"/>
        <v>mature</v>
      </c>
      <c r="O13" s="19">
        <f>_xlfn.NORM.DIST(LN($D13), LN(K13), EXP(Parameters!$B$6), 0)</f>
        <v>3.7581709408927139E-14</v>
      </c>
      <c r="P13" s="19">
        <f>_xlfn.NORM.DIST(LN($D13), LN(L13), EXP(Parameters!$B$7), 0)</f>
        <v>2.724350682417629E-2</v>
      </c>
      <c r="Q13" s="4">
        <f t="shared" si="7"/>
        <v>2.2374371881683324E-2</v>
      </c>
      <c r="R13" s="4">
        <f t="shared" si="8"/>
        <v>-3.7998390875422552</v>
      </c>
      <c r="S13" s="2" t="str">
        <f>IF(C13&gt;=Parameters!$B$10,D13-EXP(Parameters!$B$2+Parameters!$B$4*LN($C13)), "")</f>
        <v/>
      </c>
    </row>
    <row r="14" spans="1:19" x14ac:dyDescent="0.35">
      <c r="A14" t="s">
        <v>2445</v>
      </c>
      <c r="B14">
        <v>1</v>
      </c>
      <c r="C14" s="62">
        <v>105</v>
      </c>
      <c r="D14" s="62">
        <v>27</v>
      </c>
      <c r="E14" s="62">
        <v>85</v>
      </c>
      <c r="F14" s="2" t="str">
        <f t="shared" si="1"/>
        <v>5</v>
      </c>
      <c r="G14" s="2" t="str">
        <f t="shared" si="2"/>
        <v>7</v>
      </c>
      <c r="H14" s="2" t="str">
        <f t="shared" si="3"/>
        <v>5</v>
      </c>
      <c r="I14" s="2" t="str">
        <f t="shared" si="4"/>
        <v>105 27</v>
      </c>
      <c r="J14" s="4">
        <f>1/(1+EXP(-Parameters!$B$8-Parameters!$B$9*C14))</f>
        <v>0.76934531660241856</v>
      </c>
      <c r="K14" s="18">
        <f>EXP(Parameters!$B$3+Parameters!$B$5*LN($C14))</f>
        <v>20.593714849654653</v>
      </c>
      <c r="L14" s="18">
        <f>EXP(Parameters!$B$2+Parameters!$B$4*LN($C14))</f>
        <v>25.954393485790241</v>
      </c>
      <c r="M14" s="18">
        <f t="shared" si="5"/>
        <v>22.42311808998673</v>
      </c>
      <c r="N14" s="2" t="str">
        <f t="shared" si="6"/>
        <v>mature</v>
      </c>
      <c r="O14" s="19">
        <f>_xlfn.NORM.DIST(LN($D14), LN(K14), EXP(Parameters!$B$6), 0)</f>
        <v>2.8156948778940568E-6</v>
      </c>
      <c r="P14" s="19">
        <f>_xlfn.NORM.DIST(LN($D14), LN(L14), EXP(Parameters!$B$7), 0)</f>
        <v>5.8096843459579892</v>
      </c>
      <c r="Q14" s="4">
        <f t="shared" si="7"/>
        <v>4.4696540919543741</v>
      </c>
      <c r="R14" s="4">
        <f t="shared" si="8"/>
        <v>1.4973110212809022</v>
      </c>
      <c r="S14" s="2" t="str">
        <f>IF(C14&gt;=Parameters!$B$10,D14-EXP(Parameters!$B$2+Parameters!$B$4*LN($C14)), "")</f>
        <v/>
      </c>
    </row>
    <row r="15" spans="1:19" x14ac:dyDescent="0.35">
      <c r="A15" t="s">
        <v>2445</v>
      </c>
      <c r="B15">
        <v>1</v>
      </c>
      <c r="C15" s="62">
        <v>82</v>
      </c>
      <c r="D15" s="62">
        <v>19</v>
      </c>
      <c r="E15" s="62">
        <v>68</v>
      </c>
      <c r="F15" s="2" t="str">
        <f t="shared" si="1"/>
        <v>2</v>
      </c>
      <c r="G15" s="2" t="str">
        <f t="shared" si="2"/>
        <v>9</v>
      </c>
      <c r="H15" s="2" t="str">
        <f t="shared" si="3"/>
        <v>8</v>
      </c>
      <c r="I15" s="2" t="str">
        <f t="shared" si="4"/>
        <v>82 19</v>
      </c>
      <c r="J15" s="4">
        <f>1/(1+EXP(-Parameters!$B$8-Parameters!$B$9*C15))</f>
        <v>0.22241611666463604</v>
      </c>
      <c r="K15" s="18">
        <f>EXP(Parameters!$B$3+Parameters!$B$5*LN($C15))</f>
        <v>14.857310483532428</v>
      </c>
      <c r="L15" s="18">
        <f>EXP(Parameters!$B$2+Parameters!$B$4*LN($C15))</f>
        <v>18.471585671428677</v>
      </c>
      <c r="M15" s="18">
        <f t="shared" si="5"/>
        <v>16.32448188080712</v>
      </c>
      <c r="N15" s="2" t="str">
        <f t="shared" si="6"/>
        <v>mature</v>
      </c>
      <c r="O15" s="19">
        <f>_xlfn.NORM.DIST(LN($D15), LN(K15), EXP(Parameters!$B$6), 0)</f>
        <v>3.8201628184441824E-5</v>
      </c>
      <c r="P15" s="19">
        <f>_xlfn.NORM.DIST(LN($D15), LN(L15), EXP(Parameters!$B$7), 0)</f>
        <v>6.741361924659576</v>
      </c>
      <c r="Q15" s="4">
        <f t="shared" si="7"/>
        <v>1.4994172452840131</v>
      </c>
      <c r="R15" s="4">
        <f t="shared" si="8"/>
        <v>0.40507652947727479</v>
      </c>
      <c r="S15" s="2" t="str">
        <f>IF(C15&gt;=Parameters!$B$10,D15-EXP(Parameters!$B$2+Parameters!$B$4*LN($C15)), "")</f>
        <v/>
      </c>
    </row>
    <row r="16" spans="1:19" x14ac:dyDescent="0.35">
      <c r="A16" t="s">
        <v>2445</v>
      </c>
      <c r="B16">
        <v>1</v>
      </c>
      <c r="C16" s="62">
        <v>113</v>
      </c>
      <c r="D16" s="62">
        <v>29</v>
      </c>
      <c r="E16" s="62">
        <v>82</v>
      </c>
      <c r="F16" s="2" t="str">
        <f t="shared" si="1"/>
        <v>3</v>
      </c>
      <c r="G16" s="2" t="str">
        <f t="shared" si="2"/>
        <v>9</v>
      </c>
      <c r="H16" s="2" t="str">
        <f t="shared" si="3"/>
        <v>2</v>
      </c>
      <c r="I16" s="2" t="str">
        <f t="shared" si="4"/>
        <v>113 29</v>
      </c>
      <c r="J16" s="4">
        <f>1/(1+EXP(-Parameters!$B$8-Parameters!$B$9*C16))</f>
        <v>0.88685079408693668</v>
      </c>
      <c r="K16" s="18">
        <f>EXP(Parameters!$B$3+Parameters!$B$5*LN($C16))</f>
        <v>22.690593733954969</v>
      </c>
      <c r="L16" s="18">
        <f>EXP(Parameters!$B$2+Parameters!$B$4*LN($C16))</f>
        <v>28.712955701636687</v>
      </c>
      <c r="M16" s="18">
        <f t="shared" si="5"/>
        <v>24.639827522024078</v>
      </c>
      <c r="N16" s="2" t="str">
        <f t="shared" si="6"/>
        <v>mature</v>
      </c>
      <c r="O16" s="19">
        <f>_xlfn.NORM.DIST(LN($D16), LN(K16), EXP(Parameters!$B$6), 0)</f>
        <v>4.0559106681522519E-5</v>
      </c>
      <c r="P16" s="19">
        <f>_xlfn.NORM.DIST(LN($D16), LN(L16), EXP(Parameters!$B$7), 0)</f>
        <v>7.7199290429593752</v>
      </c>
      <c r="Q16" s="4">
        <f t="shared" si="7"/>
        <v>6.8464297912740406</v>
      </c>
      <c r="R16" s="4">
        <f t="shared" si="8"/>
        <v>1.9237273180489045</v>
      </c>
      <c r="S16" s="2">
        <f>IF(C16&gt;=Parameters!$B$10,D16-EXP(Parameters!$B$2+Parameters!$B$4*LN($C16)), "")</f>
        <v>0.28704429836331258</v>
      </c>
    </row>
    <row r="17" spans="1:19" x14ac:dyDescent="0.35">
      <c r="A17" t="s">
        <v>2445</v>
      </c>
      <c r="B17">
        <v>1</v>
      </c>
      <c r="C17" s="62">
        <v>114</v>
      </c>
      <c r="D17" s="62">
        <v>28</v>
      </c>
      <c r="E17" s="62">
        <v>88</v>
      </c>
      <c r="F17" s="2" t="str">
        <f t="shared" si="1"/>
        <v>4</v>
      </c>
      <c r="G17" s="2" t="str">
        <f t="shared" si="2"/>
        <v>8</v>
      </c>
      <c r="H17" s="2" t="str">
        <f t="shared" si="3"/>
        <v>8</v>
      </c>
      <c r="I17" s="2" t="str">
        <f t="shared" si="4"/>
        <v>114 28</v>
      </c>
      <c r="J17" s="4">
        <f>1/(1+EXP(-Parameters!$B$8-Parameters!$B$9*C17))</f>
        <v>0.89713263718970226</v>
      </c>
      <c r="K17" s="18">
        <f>EXP(Parameters!$B$3+Parameters!$B$5*LN($C17))</f>
        <v>22.956137509225673</v>
      </c>
      <c r="L17" s="18">
        <f>EXP(Parameters!$B$2+Parameters!$B$4*LN($C17))</f>
        <v>29.063073797902575</v>
      </c>
      <c r="M17" s="18">
        <f t="shared" si="5"/>
        <v>24.9201292748726</v>
      </c>
      <c r="N17" s="2" t="str">
        <f t="shared" si="6"/>
        <v>mature</v>
      </c>
      <c r="O17" s="19">
        <f>_xlfn.NORM.DIST(LN($D17), LN(K17), EXP(Parameters!$B$6), 0)</f>
        <v>2.7131781397038996E-3</v>
      </c>
      <c r="P17" s="19">
        <f>_xlfn.NORM.DIST(LN($D17), LN(L17), EXP(Parameters!$B$7), 0)</f>
        <v>6.0066316237811268</v>
      </c>
      <c r="Q17" s="4">
        <f t="shared" si="7"/>
        <v>5.3890243667498918</v>
      </c>
      <c r="R17" s="4">
        <f t="shared" si="8"/>
        <v>1.6843643605128376</v>
      </c>
      <c r="S17" s="2">
        <f>IF(C17&gt;=Parameters!$B$10,D17-EXP(Parameters!$B$2+Parameters!$B$4*LN($C17)), "")</f>
        <v>-1.0630737979025753</v>
      </c>
    </row>
    <row r="18" spans="1:19" x14ac:dyDescent="0.35">
      <c r="A18" t="s">
        <v>2445</v>
      </c>
      <c r="B18">
        <v>1</v>
      </c>
      <c r="C18" s="62">
        <v>105</v>
      </c>
      <c r="D18" s="62">
        <v>26</v>
      </c>
      <c r="E18" s="62">
        <v>80</v>
      </c>
      <c r="F18" s="2" t="str">
        <f t="shared" si="1"/>
        <v>5</v>
      </c>
      <c r="G18" s="2" t="str">
        <f t="shared" si="2"/>
        <v>6</v>
      </c>
      <c r="H18" s="2" t="str">
        <f t="shared" si="3"/>
        <v>0</v>
      </c>
      <c r="I18" s="2" t="str">
        <f t="shared" si="4"/>
        <v>105 26</v>
      </c>
      <c r="J18" s="4">
        <f>1/(1+EXP(-Parameters!$B$8-Parameters!$B$9*C18))</f>
        <v>0.76934531660241856</v>
      </c>
      <c r="K18" s="18">
        <f>EXP(Parameters!$B$3+Parameters!$B$5*LN($C18))</f>
        <v>20.593714849654653</v>
      </c>
      <c r="L18" s="18">
        <f>EXP(Parameters!$B$2+Parameters!$B$4*LN($C18))</f>
        <v>25.954393485790241</v>
      </c>
      <c r="M18" s="18">
        <f t="shared" si="5"/>
        <v>22.42311808998673</v>
      </c>
      <c r="N18" s="2" t="str">
        <f t="shared" si="6"/>
        <v>mature</v>
      </c>
      <c r="O18" s="19">
        <f>_xlfn.NORM.DIST(LN($D18), LN(K18), EXP(Parameters!$B$6), 0)</f>
        <v>1.3279435867842845E-4</v>
      </c>
      <c r="P18" s="19">
        <f>_xlfn.NORM.DIST(LN($D18), LN(L18), EXP(Parameters!$B$7), 0)</f>
        <v>7.8652892891240365</v>
      </c>
      <c r="Q18" s="4">
        <f t="shared" si="7"/>
        <v>6.0511541079515014</v>
      </c>
      <c r="R18" s="4">
        <f t="shared" si="8"/>
        <v>1.8002490154949373</v>
      </c>
      <c r="S18" s="2" t="str">
        <f>IF(C18&gt;=Parameters!$B$10,D18-EXP(Parameters!$B$2+Parameters!$B$4*LN($C18)), "")</f>
        <v/>
      </c>
    </row>
    <row r="19" spans="1:19" x14ac:dyDescent="0.35">
      <c r="A19" t="s">
        <v>2445</v>
      </c>
      <c r="B19">
        <v>1</v>
      </c>
      <c r="C19" s="62">
        <v>112</v>
      </c>
      <c r="D19" s="62">
        <v>30</v>
      </c>
      <c r="E19" s="62">
        <v>86</v>
      </c>
      <c r="F19" s="2" t="str">
        <f t="shared" si="1"/>
        <v>2</v>
      </c>
      <c r="G19" s="2" t="str">
        <f t="shared" si="2"/>
        <v>0</v>
      </c>
      <c r="H19" s="2" t="str">
        <f t="shared" si="3"/>
        <v>6</v>
      </c>
      <c r="I19" s="2" t="str">
        <f t="shared" si="4"/>
        <v>112 30</v>
      </c>
      <c r="J19" s="4">
        <f>1/(1+EXP(-Parameters!$B$8-Parameters!$B$9*C19))</f>
        <v>0.87568366424949196</v>
      </c>
      <c r="K19" s="18">
        <f>EXP(Parameters!$B$3+Parameters!$B$5*LN($C19))</f>
        <v>22.425802171071368</v>
      </c>
      <c r="L19" s="18">
        <f>EXP(Parameters!$B$2+Parameters!$B$4*LN($C19))</f>
        <v>28.363999471035015</v>
      </c>
      <c r="M19" s="18">
        <f t="shared" si="5"/>
        <v>24.360229057188494</v>
      </c>
      <c r="N19" s="2" t="str">
        <f t="shared" si="6"/>
        <v>mature</v>
      </c>
      <c r="O19" s="19">
        <f>_xlfn.NORM.DIST(LN($D19), LN(K19), EXP(Parameters!$B$6), 0)</f>
        <v>2.8457550847920305E-7</v>
      </c>
      <c r="P19" s="19">
        <f>_xlfn.NORM.DIST(LN($D19), LN(L19), EXP(Parameters!$B$7), 0)</f>
        <v>4.268154172992519</v>
      </c>
      <c r="Q19" s="4">
        <f t="shared" si="7"/>
        <v>3.7375529211652334</v>
      </c>
      <c r="R19" s="4">
        <f t="shared" si="8"/>
        <v>1.3184310981256524</v>
      </c>
      <c r="S19" s="2">
        <f>IF(C19&gt;=Parameters!$B$10,D19-EXP(Parameters!$B$2+Parameters!$B$4*LN($C19)), "")</f>
        <v>1.6360005289649848</v>
      </c>
    </row>
    <row r="20" spans="1:19" x14ac:dyDescent="0.35">
      <c r="A20" t="s">
        <v>2445</v>
      </c>
      <c r="B20">
        <v>1</v>
      </c>
      <c r="C20" s="62">
        <v>111</v>
      </c>
      <c r="D20" s="62">
        <v>27</v>
      </c>
      <c r="E20" s="62">
        <v>90</v>
      </c>
      <c r="F20" s="2" t="str">
        <f t="shared" si="1"/>
        <v>1</v>
      </c>
      <c r="G20" s="2" t="str">
        <f t="shared" si="2"/>
        <v>7</v>
      </c>
      <c r="H20" s="2" t="str">
        <f t="shared" si="3"/>
        <v>0</v>
      </c>
      <c r="I20" s="2" t="str">
        <f t="shared" si="4"/>
        <v>111 27</v>
      </c>
      <c r="J20" s="4">
        <f>1/(1+EXP(-Parameters!$B$8-Parameters!$B$9*C20))</f>
        <v>0.86358393746934214</v>
      </c>
      <c r="K20" s="18">
        <f>EXP(Parameters!$B$3+Parameters!$B$5*LN($C20))</f>
        <v>22.161767377490595</v>
      </c>
      <c r="L20" s="18">
        <f>EXP(Parameters!$B$2+Parameters!$B$4*LN($C20))</f>
        <v>28.016211572719751</v>
      </c>
      <c r="M20" s="18">
        <f t="shared" si="5"/>
        <v>24.081338371598434</v>
      </c>
      <c r="N20" s="2" t="str">
        <f t="shared" si="6"/>
        <v>mature</v>
      </c>
      <c r="O20" s="19">
        <f>_xlfn.NORM.DIST(LN($D20), LN(K20), EXP(Parameters!$B$6), 0)</f>
        <v>2.975715493598134E-3</v>
      </c>
      <c r="P20" s="19">
        <f>_xlfn.NORM.DIST(LN($D20), LN(L20), EXP(Parameters!$B$7), 0)</f>
        <v>6.0342293995933627</v>
      </c>
      <c r="Q20" s="4">
        <f t="shared" si="7"/>
        <v>5.2114695198849486</v>
      </c>
      <c r="R20" s="4">
        <f t="shared" si="8"/>
        <v>1.6508618735540115</v>
      </c>
      <c r="S20" s="2">
        <f>IF(C20&gt;=Parameters!$B$10,D20-EXP(Parameters!$B$2+Parameters!$B$4*LN($C20)), "")</f>
        <v>-1.0162115727197509</v>
      </c>
    </row>
    <row r="21" spans="1:19" x14ac:dyDescent="0.35">
      <c r="A21" t="s">
        <v>2445</v>
      </c>
      <c r="B21">
        <v>1</v>
      </c>
      <c r="C21" s="62">
        <v>110</v>
      </c>
      <c r="D21" s="62">
        <v>26</v>
      </c>
      <c r="E21" s="62">
        <v>82</v>
      </c>
      <c r="F21" s="2" t="str">
        <f t="shared" si="1"/>
        <v>0</v>
      </c>
      <c r="G21" s="2" t="str">
        <f t="shared" si="2"/>
        <v>6</v>
      </c>
      <c r="H21" s="2" t="str">
        <f t="shared" si="3"/>
        <v>2</v>
      </c>
      <c r="I21" s="2" t="str">
        <f t="shared" si="4"/>
        <v>110 26</v>
      </c>
      <c r="J21" s="4">
        <f>1/(1+EXP(-Parameters!$B$8-Parameters!$B$9*C21))</f>
        <v>0.85050758826483663</v>
      </c>
      <c r="K21" s="18">
        <f>EXP(Parameters!$B$3+Parameters!$B$5*LN($C21))</f>
        <v>21.898493978978827</v>
      </c>
      <c r="L21" s="18">
        <f>EXP(Parameters!$B$2+Parameters!$B$4*LN($C21))</f>
        <v>27.669598567790544</v>
      </c>
      <c r="M21" s="18">
        <f t="shared" si="5"/>
        <v>23.803160025837798</v>
      </c>
      <c r="N21" s="2" t="str">
        <f t="shared" si="6"/>
        <v>mature</v>
      </c>
      <c r="O21" s="19">
        <f>_xlfn.NORM.DIST(LN($D21), LN(K21), EXP(Parameters!$B$6), 0)</f>
        <v>2.0478369364011276E-2</v>
      </c>
      <c r="P21" s="19">
        <f>_xlfn.NORM.DIST(LN($D21), LN(L21), EXP(Parameters!$B$7), 0)</f>
        <v>3.7037384383716696</v>
      </c>
      <c r="Q21" s="4">
        <f t="shared" si="7"/>
        <v>3.1531190076078905</v>
      </c>
      <c r="R21" s="4">
        <f t="shared" si="8"/>
        <v>1.1483921240967077</v>
      </c>
      <c r="S21" s="2">
        <f>IF(C21&gt;=Parameters!$B$10,D21-EXP(Parameters!$B$2+Parameters!$B$4*LN($C21)), "")</f>
        <v>-1.6695985677905441</v>
      </c>
    </row>
    <row r="22" spans="1:19" x14ac:dyDescent="0.35">
      <c r="A22" t="s">
        <v>2445</v>
      </c>
      <c r="B22">
        <v>1</v>
      </c>
      <c r="C22" s="62">
        <v>105</v>
      </c>
      <c r="D22" s="62">
        <v>27</v>
      </c>
      <c r="E22" s="62">
        <v>85</v>
      </c>
      <c r="F22" s="2" t="str">
        <f t="shared" si="1"/>
        <v>5</v>
      </c>
      <c r="G22" s="2" t="str">
        <f t="shared" si="2"/>
        <v>7</v>
      </c>
      <c r="H22" s="2" t="str">
        <f t="shared" si="3"/>
        <v>5</v>
      </c>
      <c r="I22" s="2" t="str">
        <f t="shared" si="4"/>
        <v>105 27</v>
      </c>
      <c r="J22" s="4">
        <f>1/(1+EXP(-Parameters!$B$8-Parameters!$B$9*C22))</f>
        <v>0.76934531660241856</v>
      </c>
      <c r="K22" s="18">
        <f>EXP(Parameters!$B$3+Parameters!$B$5*LN($C22))</f>
        <v>20.593714849654653</v>
      </c>
      <c r="L22" s="18">
        <f>EXP(Parameters!$B$2+Parameters!$B$4*LN($C22))</f>
        <v>25.954393485790241</v>
      </c>
      <c r="M22" s="18">
        <f t="shared" si="5"/>
        <v>22.42311808998673</v>
      </c>
      <c r="N22" s="2" t="str">
        <f t="shared" si="6"/>
        <v>mature</v>
      </c>
      <c r="O22" s="19">
        <f>_xlfn.NORM.DIST(LN($D22), LN(K22), EXP(Parameters!$B$6), 0)</f>
        <v>2.8156948778940568E-6</v>
      </c>
      <c r="P22" s="19">
        <f>_xlfn.NORM.DIST(LN($D22), LN(L22), EXP(Parameters!$B$7), 0)</f>
        <v>5.8096843459579892</v>
      </c>
      <c r="Q22" s="4">
        <f t="shared" si="7"/>
        <v>4.4696540919543741</v>
      </c>
      <c r="R22" s="4">
        <f t="shared" si="8"/>
        <v>1.4973110212809022</v>
      </c>
      <c r="S22" s="2" t="str">
        <f>IF(C22&gt;=Parameters!$B$10,D22-EXP(Parameters!$B$2+Parameters!$B$4*LN($C22)), "")</f>
        <v/>
      </c>
    </row>
    <row r="23" spans="1:19" x14ac:dyDescent="0.35">
      <c r="A23" t="s">
        <v>2445</v>
      </c>
      <c r="B23">
        <v>1</v>
      </c>
      <c r="C23" s="62">
        <v>101</v>
      </c>
      <c r="D23" s="62">
        <v>19</v>
      </c>
      <c r="E23" s="62">
        <v>68</v>
      </c>
      <c r="F23" s="2" t="str">
        <f t="shared" si="1"/>
        <v>1</v>
      </c>
      <c r="G23" s="2" t="str">
        <f t="shared" si="2"/>
        <v>9</v>
      </c>
      <c r="H23" s="2" t="str">
        <f t="shared" si="3"/>
        <v>8</v>
      </c>
      <c r="I23" s="2" t="str">
        <f t="shared" si="4"/>
        <v>101 19</v>
      </c>
      <c r="J23" s="4">
        <f>1/(1+EXP(-Parameters!$B$8-Parameters!$B$9*C23))</f>
        <v>0.68512867413061007</v>
      </c>
      <c r="K23" s="18">
        <f>EXP(Parameters!$B$3+Parameters!$B$5*LN($C23))</f>
        <v>19.564095759536546</v>
      </c>
      <c r="L23" s="18">
        <f>EXP(Parameters!$B$2+Parameters!$B$4*LN($C23))</f>
        <v>24.604084103744224</v>
      </c>
      <c r="M23" s="18">
        <f t="shared" si="5"/>
        <v>21.33239933720473</v>
      </c>
      <c r="N23" s="2" t="str">
        <f t="shared" si="6"/>
        <v>immature</v>
      </c>
      <c r="O23" s="19">
        <f>_xlfn.NORM.DIST(LN($D23), LN(K23), EXP(Parameters!$B$6), 0)</f>
        <v>6.752067400642197</v>
      </c>
      <c r="P23" s="19">
        <f>_xlfn.NORM.DIST(LN($D23), LN(L23), EXP(Parameters!$B$7), 0)</f>
        <v>1.7794772064197353E-5</v>
      </c>
      <c r="Q23" s="4">
        <f t="shared" si="7"/>
        <v>2.1260446065082843</v>
      </c>
      <c r="R23" s="4">
        <f t="shared" si="8"/>
        <v>0.75426326112405384</v>
      </c>
      <c r="S23" s="2" t="str">
        <f>IF(C23&gt;=Parameters!$B$10,D23-EXP(Parameters!$B$2+Parameters!$B$4*LN($C23)), "")</f>
        <v/>
      </c>
    </row>
    <row r="24" spans="1:19" x14ac:dyDescent="0.35">
      <c r="A24" t="s">
        <v>2445</v>
      </c>
      <c r="B24">
        <v>1</v>
      </c>
      <c r="C24" s="62">
        <v>107</v>
      </c>
      <c r="D24" s="62">
        <v>30</v>
      </c>
      <c r="E24" s="62">
        <v>89</v>
      </c>
      <c r="F24" s="2" t="str">
        <f t="shared" si="1"/>
        <v>7</v>
      </c>
      <c r="G24" s="2" t="str">
        <f t="shared" si="2"/>
        <v>0</v>
      </c>
      <c r="H24" s="2" t="str">
        <f t="shared" si="3"/>
        <v>9</v>
      </c>
      <c r="I24" s="2" t="str">
        <f t="shared" si="4"/>
        <v>107 30</v>
      </c>
      <c r="J24" s="4">
        <f>1/(1+EXP(-Parameters!$B$8-Parameters!$B$9*C24))</f>
        <v>0.8050570197393081</v>
      </c>
      <c r="K24" s="18">
        <f>EXP(Parameters!$B$3+Parameters!$B$5*LN($C24))</f>
        <v>21.113289479843672</v>
      </c>
      <c r="L24" s="18">
        <f>EXP(Parameters!$B$2+Parameters!$B$4*LN($C24))</f>
        <v>26.636875989263057</v>
      </c>
      <c r="M24" s="18">
        <f t="shared" si="5"/>
        <v>22.972945709967171</v>
      </c>
      <c r="N24" s="2" t="str">
        <f t="shared" si="6"/>
        <v>mature</v>
      </c>
      <c r="O24" s="19">
        <f>_xlfn.NORM.DIST(LN($D24), LN(K24), EXP(Parameters!$B$6), 0)</f>
        <v>1.1110815203135078E-10</v>
      </c>
      <c r="P24" s="19">
        <f>_xlfn.NORM.DIST(LN($D24), LN(L24), EXP(Parameters!$B$7), 0)</f>
        <v>0.50267597780358642</v>
      </c>
      <c r="Q24" s="4">
        <f t="shared" si="7"/>
        <v>0.40468282460675759</v>
      </c>
      <c r="R24" s="4">
        <f t="shared" si="8"/>
        <v>-0.90465166781618811</v>
      </c>
      <c r="S24" s="2" t="str">
        <f>IF(C24&gt;=Parameters!$B$10,D24-EXP(Parameters!$B$2+Parameters!$B$4*LN($C24)), "")</f>
        <v/>
      </c>
    </row>
    <row r="25" spans="1:19" x14ac:dyDescent="0.35">
      <c r="A25" t="s">
        <v>2445</v>
      </c>
      <c r="B25">
        <v>1</v>
      </c>
      <c r="C25" s="62">
        <v>109</v>
      </c>
      <c r="D25" s="62">
        <v>27</v>
      </c>
      <c r="E25" s="62">
        <v>84</v>
      </c>
      <c r="F25" s="2" t="str">
        <f t="shared" si="1"/>
        <v>9</v>
      </c>
      <c r="G25" s="2" t="str">
        <f t="shared" si="2"/>
        <v>7</v>
      </c>
      <c r="H25" s="2" t="str">
        <f t="shared" si="3"/>
        <v>4</v>
      </c>
      <c r="I25" s="2" t="str">
        <f t="shared" si="4"/>
        <v>109 27</v>
      </c>
      <c r="J25" s="4">
        <f>1/(1+EXP(-Parameters!$B$8-Parameters!$B$9*C25))</f>
        <v>0.83641522323347828</v>
      </c>
      <c r="K25" s="18">
        <f>EXP(Parameters!$B$3+Parameters!$B$5*LN($C25))</f>
        <v>21.635986671827396</v>
      </c>
      <c r="L25" s="18">
        <f>EXP(Parameters!$B$2+Parameters!$B$4*LN($C25))</f>
        <v>27.324167114074939</v>
      </c>
      <c r="M25" s="18">
        <f t="shared" si="5"/>
        <v>23.525698651551952</v>
      </c>
      <c r="N25" s="2" t="str">
        <f t="shared" si="6"/>
        <v>mature</v>
      </c>
      <c r="O25" s="19">
        <f>_xlfn.NORM.DIST(LN($D25), LN(K25), EXP(Parameters!$B$6), 0)</f>
        <v>3.8766406445090985E-4</v>
      </c>
      <c r="P25" s="19">
        <f>_xlfn.NORM.DIST(LN($D25), LN(L25), EXP(Parameters!$B$7), 0)</f>
        <v>7.6548818570359645</v>
      </c>
      <c r="Q25" s="4">
        <f t="shared" si="7"/>
        <v>6.4027231332180827</v>
      </c>
      <c r="R25" s="4">
        <f t="shared" si="8"/>
        <v>1.8567233894359354</v>
      </c>
      <c r="S25" s="2" t="str">
        <f>IF(C25&gt;=Parameters!$B$10,D25-EXP(Parameters!$B$2+Parameters!$B$4*LN($C25)), "")</f>
        <v/>
      </c>
    </row>
    <row r="26" spans="1:19" x14ac:dyDescent="0.35">
      <c r="A26" t="s">
        <v>2445</v>
      </c>
      <c r="B26">
        <v>1</v>
      </c>
      <c r="C26" s="62">
        <v>99</v>
      </c>
      <c r="D26" s="62">
        <v>24</v>
      </c>
      <c r="E26" s="62">
        <v>80</v>
      </c>
      <c r="F26" s="2" t="str">
        <f t="shared" si="1"/>
        <v>9</v>
      </c>
      <c r="G26" s="2" t="str">
        <f t="shared" si="2"/>
        <v>4</v>
      </c>
      <c r="H26" s="2" t="str">
        <f t="shared" si="3"/>
        <v>0</v>
      </c>
      <c r="I26" s="2" t="str">
        <f t="shared" si="4"/>
        <v>99 24</v>
      </c>
      <c r="J26" s="4">
        <f>1/(1+EXP(-Parameters!$B$8-Parameters!$B$9*C26))</f>
        <v>0.63734399661284968</v>
      </c>
      <c r="K26" s="18">
        <f>EXP(Parameters!$B$3+Parameters!$B$5*LN($C26))</f>
        <v>19.054135886807494</v>
      </c>
      <c r="L26" s="18">
        <f>EXP(Parameters!$B$2+Parameters!$B$4*LN($C26))</f>
        <v>23.936376676988925</v>
      </c>
      <c r="M26" s="18">
        <f t="shared" si="5"/>
        <v>20.791591843683772</v>
      </c>
      <c r="N26" s="2" t="str">
        <f t="shared" si="6"/>
        <v>mature</v>
      </c>
      <c r="O26" s="19">
        <f>_xlfn.NORM.DIST(LN($D26), LN(K26), EXP(Parameters!$B$6), 0)</f>
        <v>1.6547542832307807E-4</v>
      </c>
      <c r="P26" s="19">
        <f>_xlfn.NORM.DIST(LN($D26), LN(L26), EXP(Parameters!$B$7), 0)</f>
        <v>7.8592248827599143</v>
      </c>
      <c r="Q26" s="4">
        <f t="shared" si="7"/>
        <v>5.0090898077148536</v>
      </c>
      <c r="R26" s="4">
        <f t="shared" si="8"/>
        <v>1.6112542234850364</v>
      </c>
      <c r="S26" s="2" t="str">
        <f>IF(C26&gt;=Parameters!$B$10,D26-EXP(Parameters!$B$2+Parameters!$B$4*LN($C26)), "")</f>
        <v/>
      </c>
    </row>
    <row r="27" spans="1:19" x14ac:dyDescent="0.35">
      <c r="A27" t="s">
        <v>2445</v>
      </c>
      <c r="B27">
        <v>1</v>
      </c>
      <c r="C27" s="62">
        <v>114</v>
      </c>
      <c r="D27" s="62">
        <v>29</v>
      </c>
      <c r="E27" s="62">
        <v>88</v>
      </c>
      <c r="F27" s="2" t="str">
        <f t="shared" si="1"/>
        <v>4</v>
      </c>
      <c r="G27" s="2" t="str">
        <f t="shared" si="2"/>
        <v>9</v>
      </c>
      <c r="H27" s="2" t="str">
        <f t="shared" si="3"/>
        <v>8</v>
      </c>
      <c r="I27" s="2" t="str">
        <f t="shared" si="4"/>
        <v>114 29</v>
      </c>
      <c r="J27" s="4">
        <f>1/(1+EXP(-Parameters!$B$8-Parameters!$B$9*C27))</f>
        <v>0.89713263718970226</v>
      </c>
      <c r="K27" s="18">
        <f>EXP(Parameters!$B$3+Parameters!$B$5*LN($C27))</f>
        <v>22.956137509225673</v>
      </c>
      <c r="L27" s="18">
        <f>EXP(Parameters!$B$2+Parameters!$B$4*LN($C27))</f>
        <v>29.063073797902575</v>
      </c>
      <c r="M27" s="18">
        <f t="shared" si="5"/>
        <v>24.9201292748726</v>
      </c>
      <c r="N27" s="2" t="str">
        <f t="shared" si="6"/>
        <v>mature</v>
      </c>
      <c r="O27" s="19">
        <f>_xlfn.NORM.DIST(LN($D27), LN(K27), EXP(Parameters!$B$6), 0)</f>
        <v>1.2546949689876382E-4</v>
      </c>
      <c r="P27" s="19">
        <f>_xlfn.NORM.DIST(LN($D27), LN(L27), EXP(Parameters!$B$7), 0)</f>
        <v>7.8627829650364429</v>
      </c>
      <c r="Q27" s="4">
        <f t="shared" si="7"/>
        <v>7.05397212378967</v>
      </c>
      <c r="R27" s="4">
        <f t="shared" si="8"/>
        <v>1.9535908799758377</v>
      </c>
      <c r="S27" s="2">
        <f>IF(C27&gt;=Parameters!$B$10,D27-EXP(Parameters!$B$2+Parameters!$B$4*LN($C27)), "")</f>
        <v>-6.3073797902575279E-2</v>
      </c>
    </row>
    <row r="28" spans="1:19" x14ac:dyDescent="0.35">
      <c r="A28" t="s">
        <v>2445</v>
      </c>
      <c r="B28">
        <v>1</v>
      </c>
      <c r="C28" s="62">
        <v>108</v>
      </c>
      <c r="D28" s="62">
        <v>27</v>
      </c>
      <c r="E28" s="62">
        <v>87</v>
      </c>
      <c r="F28" s="2" t="str">
        <f t="shared" si="1"/>
        <v>8</v>
      </c>
      <c r="G28" s="2" t="str">
        <f t="shared" si="2"/>
        <v>7</v>
      </c>
      <c r="H28" s="2" t="str">
        <f t="shared" si="3"/>
        <v>7</v>
      </c>
      <c r="I28" s="2" t="str">
        <f t="shared" si="4"/>
        <v>108 27</v>
      </c>
      <c r="J28" s="4">
        <f>1/(1+EXP(-Parameters!$B$8-Parameters!$B$9*C28))</f>
        <v>0.82127356166282006</v>
      </c>
      <c r="K28" s="18">
        <f>EXP(Parameters!$B$3+Parameters!$B$5*LN($C28))</f>
        <v>21.374250224584241</v>
      </c>
      <c r="L28" s="18">
        <f>EXP(Parameters!$B$2+Parameters!$B$4*LN($C28))</f>
        <v>26.979923968453623</v>
      </c>
      <c r="M28" s="18">
        <f t="shared" si="5"/>
        <v>23.248958953216722</v>
      </c>
      <c r="N28" s="2" t="str">
        <f t="shared" si="6"/>
        <v>mature</v>
      </c>
      <c r="O28" s="19">
        <f>_xlfn.NORM.DIST(LN($D28), LN(K28), EXP(Parameters!$B$6), 0)</f>
        <v>1.2619120396861505E-4</v>
      </c>
      <c r="P28" s="19">
        <f>_xlfn.NORM.DIST(LN($D28), LN(L28), EXP(Parameters!$B$7), 0)</f>
        <v>7.8691606706416746</v>
      </c>
      <c r="Q28" s="4">
        <f t="shared" si="7"/>
        <v>6.4627561649793082</v>
      </c>
      <c r="R28" s="4">
        <f t="shared" si="8"/>
        <v>1.8660558777304734</v>
      </c>
      <c r="S28" s="2" t="str">
        <f>IF(C28&gt;=Parameters!$B$10,D28-EXP(Parameters!$B$2+Parameters!$B$4*LN($C28)), "")</f>
        <v/>
      </c>
    </row>
    <row r="29" spans="1:19" x14ac:dyDescent="0.35">
      <c r="A29" t="s">
        <v>2445</v>
      </c>
      <c r="B29">
        <v>1</v>
      </c>
      <c r="C29" s="62">
        <v>125</v>
      </c>
      <c r="D29" s="62">
        <v>26</v>
      </c>
      <c r="E29" s="62">
        <v>84</v>
      </c>
      <c r="F29" s="2" t="str">
        <f t="shared" si="1"/>
        <v>5</v>
      </c>
      <c r="G29" s="2" t="str">
        <f t="shared" si="2"/>
        <v>6</v>
      </c>
      <c r="H29" s="2" t="str">
        <f t="shared" si="3"/>
        <v>4</v>
      </c>
      <c r="I29" s="2" t="str">
        <f t="shared" si="4"/>
        <v>125 26</v>
      </c>
      <c r="J29" s="4">
        <f>1/(1+EXP(-Parameters!$B$8-Parameters!$B$9*C29))</f>
        <v>0.96579223934909197</v>
      </c>
      <c r="K29" s="18">
        <f>EXP(Parameters!$B$3+Parameters!$B$5*LN($C29))</f>
        <v>25.925526076467591</v>
      </c>
      <c r="L29" s="18">
        <f>EXP(Parameters!$B$2+Parameters!$B$4*LN($C29))</f>
        <v>32.989294893652627</v>
      </c>
      <c r="M29" s="18">
        <f t="shared" si="5"/>
        <v>28.048645779336979</v>
      </c>
      <c r="N29" s="2" t="str">
        <f t="shared" si="6"/>
        <v>immature</v>
      </c>
      <c r="O29" s="19">
        <f>_xlfn.NORM.DIST(LN($D29), LN(K29), EXP(Parameters!$B$6), 0)</f>
        <v>8.0173787943752295</v>
      </c>
      <c r="P29" s="19">
        <f>_xlfn.NORM.DIST(LN($D29), LN(L29), EXP(Parameters!$B$7), 0)</f>
        <v>1.2757559879314178E-4</v>
      </c>
      <c r="Q29" s="4">
        <f t="shared" si="7"/>
        <v>0.27437978636889815</v>
      </c>
      <c r="R29" s="4">
        <f t="shared" si="8"/>
        <v>-1.2932420506801712</v>
      </c>
      <c r="S29" s="2">
        <f>IF(C29&gt;=Parameters!$B$10,D29-EXP(Parameters!$B$2+Parameters!$B$4*LN($C29)), "")</f>
        <v>-6.9892948936526267</v>
      </c>
    </row>
    <row r="30" spans="1:19" x14ac:dyDescent="0.35">
      <c r="A30" t="s">
        <v>2445</v>
      </c>
      <c r="B30">
        <v>1</v>
      </c>
      <c r="C30" s="62">
        <v>117</v>
      </c>
      <c r="D30" s="62">
        <v>29</v>
      </c>
      <c r="E30" s="62">
        <v>87</v>
      </c>
      <c r="F30" s="2" t="str">
        <f t="shared" si="1"/>
        <v>7</v>
      </c>
      <c r="G30" s="2" t="str">
        <f t="shared" si="2"/>
        <v>9</v>
      </c>
      <c r="H30" s="2" t="str">
        <f t="shared" si="3"/>
        <v>7</v>
      </c>
      <c r="I30" s="2" t="str">
        <f t="shared" si="4"/>
        <v>117 29</v>
      </c>
      <c r="J30" s="4">
        <f>1/(1+EXP(-Parameters!$B$8-Parameters!$B$9*C30))</f>
        <v>0.92316480721423155</v>
      </c>
      <c r="K30" s="18">
        <f>EXP(Parameters!$B$3+Parameters!$B$5*LN($C30))</f>
        <v>23.75723753928861</v>
      </c>
      <c r="L30" s="18">
        <f>EXP(Parameters!$B$2+Parameters!$B$4*LN($C30))</f>
        <v>30.120335986355592</v>
      </c>
      <c r="M30" s="18">
        <f t="shared" si="5"/>
        <v>25.765210355068117</v>
      </c>
      <c r="N30" s="2" t="str">
        <f t="shared" si="6"/>
        <v>mature</v>
      </c>
      <c r="O30" s="19">
        <f>_xlfn.NORM.DIST(LN($D30), LN(K30), EXP(Parameters!$B$6), 0)</f>
        <v>2.5458319630201147E-3</v>
      </c>
      <c r="P30" s="19">
        <f>_xlfn.NORM.DIST(LN($D30), LN(L30), EXP(Parameters!$B$7), 0)</f>
        <v>5.9505959788730038</v>
      </c>
      <c r="Q30" s="4">
        <f t="shared" si="7"/>
        <v>5.4935763991357573</v>
      </c>
      <c r="R30" s="4">
        <f t="shared" si="8"/>
        <v>1.7035794822498178</v>
      </c>
      <c r="S30" s="2">
        <f>IF(C30&gt;=Parameters!$B$10,D30-EXP(Parameters!$B$2+Parameters!$B$4*LN($C30)), "")</f>
        <v>-1.1203359863555917</v>
      </c>
    </row>
    <row r="31" spans="1:19" x14ac:dyDescent="0.35">
      <c r="A31" t="s">
        <v>2445</v>
      </c>
      <c r="B31">
        <v>1</v>
      </c>
      <c r="C31" s="62">
        <v>103</v>
      </c>
      <c r="D31" s="62">
        <v>25</v>
      </c>
      <c r="E31" s="62">
        <v>86</v>
      </c>
      <c r="F31" s="2" t="str">
        <f t="shared" si="1"/>
        <v>3</v>
      </c>
      <c r="G31" s="2" t="str">
        <f t="shared" si="2"/>
        <v>5</v>
      </c>
      <c r="H31" s="2" t="str">
        <f t="shared" si="3"/>
        <v>6</v>
      </c>
      <c r="I31" s="2" t="str">
        <f t="shared" si="4"/>
        <v>103 25</v>
      </c>
      <c r="J31" s="4">
        <f>1/(1+EXP(-Parameters!$B$8-Parameters!$B$9*C31))</f>
        <v>0.72929139759356365</v>
      </c>
      <c r="K31" s="18">
        <f>EXP(Parameters!$B$3+Parameters!$B$5*LN($C31))</f>
        <v>20.077303074934573</v>
      </c>
      <c r="L31" s="18">
        <f>EXP(Parameters!$B$2+Parameters!$B$4*LN($C31))</f>
        <v>25.276776596017228</v>
      </c>
      <c r="M31" s="18">
        <f t="shared" si="5"/>
        <v>21.876255591489173</v>
      </c>
      <c r="N31" s="2" t="str">
        <f t="shared" si="6"/>
        <v>mature</v>
      </c>
      <c r="O31" s="19">
        <f>_xlfn.NORM.DIST(LN($D31), LN(K31), EXP(Parameters!$B$6), 0)</f>
        <v>4.715314421872603E-4</v>
      </c>
      <c r="P31" s="19">
        <f>_xlfn.NORM.DIST(LN($D31), LN(L31), EXP(Parameters!$B$7), 0)</f>
        <v>7.6865417327280969</v>
      </c>
      <c r="Q31" s="4">
        <f t="shared" si="7"/>
        <v>5.6058564105402313</v>
      </c>
      <c r="R31" s="4">
        <f t="shared" si="8"/>
        <v>1.7238118388826755</v>
      </c>
      <c r="S31" s="2" t="str">
        <f>IF(C31&gt;=Parameters!$B$10,D31-EXP(Parameters!$B$2+Parameters!$B$4*LN($C31)), "")</f>
        <v/>
      </c>
    </row>
    <row r="32" spans="1:19" x14ac:dyDescent="0.35">
      <c r="A32" t="s">
        <v>2445</v>
      </c>
      <c r="B32">
        <v>1</v>
      </c>
      <c r="C32" s="62">
        <v>108</v>
      </c>
      <c r="D32" s="62">
        <v>25</v>
      </c>
      <c r="E32" s="62">
        <v>76</v>
      </c>
      <c r="F32" s="2" t="str">
        <f t="shared" si="1"/>
        <v>8</v>
      </c>
      <c r="G32" s="2" t="str">
        <f t="shared" si="2"/>
        <v>5</v>
      </c>
      <c r="H32" s="2" t="str">
        <f t="shared" si="3"/>
        <v>6</v>
      </c>
      <c r="I32" s="2" t="str">
        <f t="shared" si="4"/>
        <v>108 25</v>
      </c>
      <c r="J32" s="4">
        <f>1/(1+EXP(-Parameters!$B$8-Parameters!$B$9*C32))</f>
        <v>0.82127356166282006</v>
      </c>
      <c r="K32" s="18">
        <f>EXP(Parameters!$B$3+Parameters!$B$5*LN($C32))</f>
        <v>21.374250224584241</v>
      </c>
      <c r="L32" s="18">
        <f>EXP(Parameters!$B$2+Parameters!$B$4*LN($C32))</f>
        <v>26.979923968453623</v>
      </c>
      <c r="M32" s="18">
        <f t="shared" si="5"/>
        <v>23.248958953216722</v>
      </c>
      <c r="N32" s="2" t="str">
        <f t="shared" si="6"/>
        <v>mature</v>
      </c>
      <c r="O32" s="19">
        <f>_xlfn.NORM.DIST(LN($D32), LN(K32), EXP(Parameters!$B$6), 0)</f>
        <v>5.5514931041525689E-2</v>
      </c>
      <c r="P32" s="19">
        <f>_xlfn.NORM.DIST(LN($D32), LN(L32), EXP(Parameters!$B$7), 0)</f>
        <v>2.5414286908623787</v>
      </c>
      <c r="Q32" s="4">
        <f t="shared" si="7"/>
        <v>2.0971301785562098</v>
      </c>
      <c r="R32" s="4">
        <f t="shared" si="8"/>
        <v>0.74056982846519737</v>
      </c>
      <c r="S32" s="2" t="str">
        <f>IF(C32&gt;=Parameters!$B$10,D32-EXP(Parameters!$B$2+Parameters!$B$4*LN($C32)), "")</f>
        <v/>
      </c>
    </row>
    <row r="33" spans="1:19" x14ac:dyDescent="0.35">
      <c r="A33" t="s">
        <v>2445</v>
      </c>
      <c r="B33">
        <v>1</v>
      </c>
      <c r="C33" s="62">
        <v>112</v>
      </c>
      <c r="D33" s="62">
        <v>24</v>
      </c>
      <c r="E33" s="62">
        <v>87</v>
      </c>
      <c r="F33" s="2" t="str">
        <f t="shared" si="1"/>
        <v>2</v>
      </c>
      <c r="G33" s="2" t="str">
        <f t="shared" si="2"/>
        <v>4</v>
      </c>
      <c r="H33" s="2" t="str">
        <f t="shared" si="3"/>
        <v>7</v>
      </c>
      <c r="I33" s="2" t="str">
        <f t="shared" si="4"/>
        <v>112 24</v>
      </c>
      <c r="J33" s="4">
        <f>1/(1+EXP(-Parameters!$B$8-Parameters!$B$9*C33))</f>
        <v>0.87568366424949196</v>
      </c>
      <c r="K33" s="18">
        <f>EXP(Parameters!$B$3+Parameters!$B$5*LN($C33))</f>
        <v>22.425802171071368</v>
      </c>
      <c r="L33" s="18">
        <f>EXP(Parameters!$B$2+Parameters!$B$4*LN($C33))</f>
        <v>28.363999471035015</v>
      </c>
      <c r="M33" s="18">
        <f t="shared" si="5"/>
        <v>24.360229057188494</v>
      </c>
      <c r="N33" s="2" t="str">
        <f t="shared" si="6"/>
        <v>immature</v>
      </c>
      <c r="O33" s="19">
        <f>_xlfn.NORM.DIST(LN($D33), LN(K33), EXP(Parameters!$B$6), 0)</f>
        <v>3.1606074612818285</v>
      </c>
      <c r="P33" s="19">
        <f>_xlfn.NORM.DIST(LN($D33), LN(L33), EXP(Parameters!$B$7), 0)</f>
        <v>3.4460018880664176E-2</v>
      </c>
      <c r="Q33" s="4">
        <f t="shared" si="7"/>
        <v>0.42309121393579935</v>
      </c>
      <c r="R33" s="4">
        <f t="shared" si="8"/>
        <v>-0.86016748739988103</v>
      </c>
      <c r="S33" s="2">
        <f>IF(C33&gt;=Parameters!$B$10,D33-EXP(Parameters!$B$2+Parameters!$B$4*LN($C33)), "")</f>
        <v>-4.3639994710350152</v>
      </c>
    </row>
    <row r="34" spans="1:19" x14ac:dyDescent="0.35">
      <c r="A34" t="s">
        <v>2445</v>
      </c>
      <c r="B34">
        <v>2</v>
      </c>
      <c r="C34" s="62">
        <v>116</v>
      </c>
      <c r="D34" s="62">
        <v>31</v>
      </c>
      <c r="E34" s="62">
        <v>80</v>
      </c>
      <c r="F34" s="2" t="str">
        <f t="shared" si="1"/>
        <v>6</v>
      </c>
      <c r="G34" s="2" t="str">
        <f t="shared" si="2"/>
        <v>1</v>
      </c>
      <c r="H34" s="2" t="str">
        <f t="shared" si="3"/>
        <v>0</v>
      </c>
      <c r="I34" s="2" t="str">
        <f t="shared" si="4"/>
        <v>116 31</v>
      </c>
      <c r="J34" s="4">
        <f>1/(1+EXP(-Parameters!$B$8-Parameters!$B$9*C34))</f>
        <v>0.91523910845155709</v>
      </c>
      <c r="K34" s="18">
        <f>EXP(Parameters!$B$3+Parameters!$B$5*LN($C34))</f>
        <v>23.489463803846061</v>
      </c>
      <c r="L34" s="18">
        <f>EXP(Parameters!$B$2+Parameters!$B$4*LN($C34))</f>
        <v>29.766770180323583</v>
      </c>
      <c r="M34" s="18">
        <f t="shared" si="5"/>
        <v>25.482825016561367</v>
      </c>
      <c r="N34" s="2" t="str">
        <f t="shared" si="6"/>
        <v>mature</v>
      </c>
      <c r="O34" s="19">
        <f>_xlfn.NORM.DIST(LN($D34), LN(K34), EXP(Parameters!$B$6), 0)</f>
        <v>1.3549552920353545E-6</v>
      </c>
      <c r="P34" s="19">
        <f>_xlfn.NORM.DIST(LN($D34), LN(L34), EXP(Parameters!$B$7), 0)</f>
        <v>5.7110685809346631</v>
      </c>
      <c r="Q34" s="4">
        <f t="shared" si="7"/>
        <v>5.2269934311675588</v>
      </c>
      <c r="R34" s="4">
        <f t="shared" si="8"/>
        <v>1.6538362430182214</v>
      </c>
      <c r="S34" s="2">
        <f>IF(C34&gt;=Parameters!$B$10,D34-EXP(Parameters!$B$2+Parameters!$B$4*LN($C34)), "")</f>
        <v>1.2332298196764171</v>
      </c>
    </row>
    <row r="35" spans="1:19" x14ac:dyDescent="0.35">
      <c r="A35" t="s">
        <v>2445</v>
      </c>
      <c r="B35">
        <v>2</v>
      </c>
      <c r="C35" s="62">
        <v>122</v>
      </c>
      <c r="D35" s="62">
        <v>31</v>
      </c>
      <c r="E35" s="62">
        <v>91</v>
      </c>
      <c r="F35" s="2" t="str">
        <f t="shared" si="1"/>
        <v>2</v>
      </c>
      <c r="G35" s="2" t="str">
        <f t="shared" si="2"/>
        <v>1</v>
      </c>
      <c r="H35" s="2" t="str">
        <f t="shared" si="3"/>
        <v>1</v>
      </c>
      <c r="I35" s="2" t="str">
        <f t="shared" si="4"/>
        <v>122 31</v>
      </c>
      <c r="J35" s="4">
        <f>1/(1+EXP(-Parameters!$B$8-Parameters!$B$9*C35))</f>
        <v>0.9534746050586127</v>
      </c>
      <c r="K35" s="18">
        <f>EXP(Parameters!$B$3+Parameters!$B$5*LN($C35))</f>
        <v>25.107042010930307</v>
      </c>
      <c r="L35" s="18">
        <f>EXP(Parameters!$B$2+Parameters!$B$4*LN($C35))</f>
        <v>31.905099250831121</v>
      </c>
      <c r="M35" s="18">
        <f t="shared" si="5"/>
        <v>27.187344341584438</v>
      </c>
      <c r="N35" s="2" t="str">
        <f t="shared" si="6"/>
        <v>mature</v>
      </c>
      <c r="O35" s="19">
        <f>_xlfn.NORM.DIST(LN($D35), LN(K35), EXP(Parameters!$B$6), 0)</f>
        <v>9.8449137948773604E-4</v>
      </c>
      <c r="P35" s="19">
        <f>_xlfn.NORM.DIST(LN($D35), LN(L35), EXP(Parameters!$B$7), 0)</f>
        <v>6.6986442458132966</v>
      </c>
      <c r="Q35" s="4">
        <f t="shared" si="7"/>
        <v>6.3870329805552286</v>
      </c>
      <c r="R35" s="4">
        <f t="shared" si="8"/>
        <v>1.8542698382666414</v>
      </c>
      <c r="S35" s="2">
        <f>IF(C35&gt;=Parameters!$B$10,D35-EXP(Parameters!$B$2+Parameters!$B$4*LN($C35)), "")</f>
        <v>-0.90509925083112108</v>
      </c>
    </row>
    <row r="36" spans="1:19" x14ac:dyDescent="0.35">
      <c r="A36" t="s">
        <v>2445</v>
      </c>
      <c r="B36">
        <v>2</v>
      </c>
      <c r="C36" s="62">
        <v>110</v>
      </c>
      <c r="D36" s="62">
        <v>28</v>
      </c>
      <c r="E36" s="62">
        <v>95</v>
      </c>
      <c r="F36" s="2" t="str">
        <f t="shared" si="1"/>
        <v>0</v>
      </c>
      <c r="G36" s="2" t="str">
        <f t="shared" si="2"/>
        <v>8</v>
      </c>
      <c r="H36" s="2" t="str">
        <f t="shared" si="3"/>
        <v>5</v>
      </c>
      <c r="I36" s="2" t="str">
        <f t="shared" si="4"/>
        <v>110 28</v>
      </c>
      <c r="J36" s="4">
        <f>1/(1+EXP(-Parameters!$B$8-Parameters!$B$9*C36))</f>
        <v>0.85050758826483663</v>
      </c>
      <c r="K36" s="18">
        <f>EXP(Parameters!$B$3+Parameters!$B$5*LN($C36))</f>
        <v>21.898493978978827</v>
      </c>
      <c r="L36" s="18">
        <f>EXP(Parameters!$B$2+Parameters!$B$4*LN($C36))</f>
        <v>27.669598567790544</v>
      </c>
      <c r="M36" s="18">
        <f t="shared" si="5"/>
        <v>23.803160025837798</v>
      </c>
      <c r="N36" s="2" t="str">
        <f t="shared" si="6"/>
        <v>mature</v>
      </c>
      <c r="O36" s="19">
        <f>_xlfn.NORM.DIST(LN($D36), LN(K36), EXP(Parameters!$B$6), 0)</f>
        <v>3.8816646813007074E-5</v>
      </c>
      <c r="P36" s="19">
        <f>_xlfn.NORM.DIST(LN($D36), LN(L36), EXP(Parameters!$B$7), 0)</f>
        <v>7.6571678636022424</v>
      </c>
      <c r="Q36" s="4">
        <f t="shared" si="7"/>
        <v>6.5124851754055024</v>
      </c>
      <c r="R36" s="4">
        <f t="shared" si="8"/>
        <v>1.8737211307476049</v>
      </c>
      <c r="S36" s="2">
        <f>IF(C36&gt;=Parameters!$B$10,D36-EXP(Parameters!$B$2+Parameters!$B$4*LN($C36)), "")</f>
        <v>0.33040143220945595</v>
      </c>
    </row>
    <row r="37" spans="1:19" x14ac:dyDescent="0.35">
      <c r="A37" t="s">
        <v>2445</v>
      </c>
      <c r="B37">
        <v>2</v>
      </c>
      <c r="C37" s="62">
        <v>111</v>
      </c>
      <c r="D37" s="62">
        <v>28</v>
      </c>
      <c r="E37" s="62">
        <v>84</v>
      </c>
      <c r="F37" s="2" t="str">
        <f t="shared" si="1"/>
        <v>1</v>
      </c>
      <c r="G37" s="2" t="str">
        <f t="shared" si="2"/>
        <v>8</v>
      </c>
      <c r="H37" s="2" t="str">
        <f t="shared" si="3"/>
        <v>4</v>
      </c>
      <c r="I37" s="2" t="str">
        <f t="shared" si="4"/>
        <v>111 28</v>
      </c>
      <c r="J37" s="4">
        <f>1/(1+EXP(-Parameters!$B$8-Parameters!$B$9*C37))</f>
        <v>0.86358393746934214</v>
      </c>
      <c r="K37" s="18">
        <f>EXP(Parameters!$B$3+Parameters!$B$5*LN($C37))</f>
        <v>22.161767377490595</v>
      </c>
      <c r="L37" s="18">
        <f>EXP(Parameters!$B$2+Parameters!$B$4*LN($C37))</f>
        <v>28.016211572719751</v>
      </c>
      <c r="M37" s="18">
        <f t="shared" si="5"/>
        <v>24.081338371598434</v>
      </c>
      <c r="N37" s="2" t="str">
        <f t="shared" si="6"/>
        <v>mature</v>
      </c>
      <c r="O37" s="19">
        <f>_xlfn.NORM.DIST(LN($D37), LN(K37), EXP(Parameters!$B$6), 0)</f>
        <v>1.2398788571216988E-4</v>
      </c>
      <c r="P37" s="19">
        <f>_xlfn.NORM.DIST(LN($D37), LN(L37), EXP(Parameters!$B$7), 0)</f>
        <v>7.8694948728212966</v>
      </c>
      <c r="Q37" s="4">
        <f t="shared" si="7"/>
        <v>6.7959862821049857</v>
      </c>
      <c r="R37" s="4">
        <f t="shared" si="8"/>
        <v>1.9163321852827786</v>
      </c>
      <c r="S37" s="2">
        <f>IF(C37&gt;=Parameters!$B$10,D37-EXP(Parameters!$B$2+Parameters!$B$4*LN($C37)), "")</f>
        <v>-1.6211572719750933E-2</v>
      </c>
    </row>
    <row r="38" spans="1:19" x14ac:dyDescent="0.35">
      <c r="A38" t="s">
        <v>2445</v>
      </c>
      <c r="B38">
        <v>2</v>
      </c>
      <c r="C38" s="62">
        <v>123</v>
      </c>
      <c r="D38" s="62">
        <v>35</v>
      </c>
      <c r="E38" s="62">
        <v>80</v>
      </c>
      <c r="F38" s="2" t="str">
        <f t="shared" si="1"/>
        <v>3</v>
      </c>
      <c r="G38" s="2" t="str">
        <f t="shared" si="2"/>
        <v>5</v>
      </c>
      <c r="H38" s="2" t="str">
        <f t="shared" si="3"/>
        <v>0</v>
      </c>
      <c r="I38" s="2" t="str">
        <f t="shared" si="4"/>
        <v>123 35</v>
      </c>
      <c r="J38" s="4">
        <f>1/(1+EXP(-Parameters!$B$8-Parameters!$B$9*C38))</f>
        <v>0.95798914460809692</v>
      </c>
      <c r="K38" s="18">
        <f>EXP(Parameters!$B$3+Parameters!$B$5*LN($C38))</f>
        <v>25.379161233862089</v>
      </c>
      <c r="L38" s="18">
        <f>EXP(Parameters!$B$2+Parameters!$B$4*LN($C38))</f>
        <v>32.265397702478211</v>
      </c>
      <c r="M38" s="18">
        <f t="shared" si="5"/>
        <v>27.473784245542976</v>
      </c>
      <c r="N38" s="2" t="str">
        <f t="shared" si="6"/>
        <v>mature</v>
      </c>
      <c r="O38" s="19">
        <f>_xlfn.NORM.DIST(LN($D38), LN(K38), EXP(Parameters!$B$6), 0)</f>
        <v>6.5188399755909124E-9</v>
      </c>
      <c r="P38" s="19">
        <f>_xlfn.NORM.DIST(LN($D38), LN(L38), EXP(Parameters!$B$7), 0)</f>
        <v>2.171183105558899</v>
      </c>
      <c r="Q38" s="4">
        <f t="shared" si="7"/>
        <v>2.079969846355783</v>
      </c>
      <c r="R38" s="4">
        <f t="shared" si="8"/>
        <v>0.73235339666380983</v>
      </c>
      <c r="S38" s="2">
        <f>IF(C38&gt;=Parameters!$B$10,D38-EXP(Parameters!$B$2+Parameters!$B$4*LN($C38)), "")</f>
        <v>2.7346022975217892</v>
      </c>
    </row>
    <row r="39" spans="1:19" x14ac:dyDescent="0.35">
      <c r="A39" t="s">
        <v>2445</v>
      </c>
      <c r="B39">
        <v>2</v>
      </c>
      <c r="C39" s="62">
        <v>112</v>
      </c>
      <c r="D39" s="62">
        <v>27</v>
      </c>
      <c r="E39" s="62">
        <v>76</v>
      </c>
      <c r="F39" s="2" t="str">
        <f t="shared" si="1"/>
        <v>2</v>
      </c>
      <c r="G39" s="2" t="str">
        <f t="shared" si="2"/>
        <v>7</v>
      </c>
      <c r="H39" s="2" t="str">
        <f t="shared" si="3"/>
        <v>6</v>
      </c>
      <c r="I39" s="2" t="str">
        <f t="shared" si="4"/>
        <v>112 27</v>
      </c>
      <c r="J39" s="4">
        <f>1/(1+EXP(-Parameters!$B$8-Parameters!$B$9*C39))</f>
        <v>0.87568366424949196</v>
      </c>
      <c r="K39" s="18">
        <f>EXP(Parameters!$B$3+Parameters!$B$5*LN($C39))</f>
        <v>22.425802171071368</v>
      </c>
      <c r="L39" s="18">
        <f>EXP(Parameters!$B$2+Parameters!$B$4*LN($C39))</f>
        <v>28.363999471035015</v>
      </c>
      <c r="M39" s="18">
        <f t="shared" si="5"/>
        <v>24.360229057188494</v>
      </c>
      <c r="N39" s="2" t="str">
        <f t="shared" si="6"/>
        <v>mature</v>
      </c>
      <c r="O39" s="19">
        <f>_xlfn.NORM.DIST(LN($D39), LN(K39), EXP(Parameters!$B$6), 0)</f>
        <v>7.4615837280719204E-3</v>
      </c>
      <c r="P39" s="19">
        <f>_xlfn.NORM.DIST(LN($D39), LN(L39), EXP(Parameters!$B$7), 0)</f>
        <v>4.905916451406644</v>
      </c>
      <c r="Q39" s="4">
        <f t="shared" si="7"/>
        <v>4.2969584914176036</v>
      </c>
      <c r="R39" s="4">
        <f t="shared" si="8"/>
        <v>1.4579074448480402</v>
      </c>
      <c r="S39" s="2">
        <f>IF(C39&gt;=Parameters!$B$10,D39-EXP(Parameters!$B$2+Parameters!$B$4*LN($C39)), "")</f>
        <v>-1.3639994710350152</v>
      </c>
    </row>
    <row r="40" spans="1:19" x14ac:dyDescent="0.35">
      <c r="A40" t="s">
        <v>2445</v>
      </c>
      <c r="B40">
        <v>2</v>
      </c>
      <c r="C40" s="62">
        <v>115</v>
      </c>
      <c r="D40" s="62">
        <v>28</v>
      </c>
      <c r="E40" s="62">
        <v>80</v>
      </c>
      <c r="F40" s="2" t="str">
        <f t="shared" si="1"/>
        <v>5</v>
      </c>
      <c r="G40" s="2" t="str">
        <f t="shared" si="2"/>
        <v>8</v>
      </c>
      <c r="H40" s="2" t="str">
        <f t="shared" si="3"/>
        <v>0</v>
      </c>
      <c r="I40" s="2" t="str">
        <f t="shared" si="4"/>
        <v>115 28</v>
      </c>
      <c r="J40" s="4">
        <f>1/(1+EXP(-Parameters!$B$8-Parameters!$B$9*C40))</f>
        <v>0.90657859216536885</v>
      </c>
      <c r="K40" s="18">
        <f>EXP(Parameters!$B$3+Parameters!$B$5*LN($C40))</f>
        <v>23.222429007197608</v>
      </c>
      <c r="L40" s="18">
        <f>EXP(Parameters!$B$2+Parameters!$B$4*LN($C40))</f>
        <v>29.41434738550959</v>
      </c>
      <c r="M40" s="18">
        <f t="shared" si="5"/>
        <v>25.201129892198306</v>
      </c>
      <c r="N40" s="2" t="str">
        <f t="shared" si="6"/>
        <v>mature</v>
      </c>
      <c r="O40" s="19">
        <f>_xlfn.NORM.DIST(LN($D40), LN(K40), EXP(Parameters!$B$6), 0)</f>
        <v>6.6820281569628694E-3</v>
      </c>
      <c r="P40" s="19">
        <f>_xlfn.NORM.DIST(LN($D40), LN(L40), EXP(Parameters!$B$7), 0)</f>
        <v>4.9064621245203108</v>
      </c>
      <c r="Q40" s="4">
        <f t="shared" si="7"/>
        <v>4.4487177698379421</v>
      </c>
      <c r="R40" s="4">
        <f t="shared" si="8"/>
        <v>1.492615913047928</v>
      </c>
      <c r="S40" s="2">
        <f>IF(C40&gt;=Parameters!$B$10,D40-EXP(Parameters!$B$2+Parameters!$B$4*LN($C40)), "")</f>
        <v>-1.4143473855095898</v>
      </c>
    </row>
    <row r="41" spans="1:19" x14ac:dyDescent="0.35">
      <c r="A41" t="s">
        <v>2445</v>
      </c>
      <c r="B41">
        <v>2</v>
      </c>
      <c r="C41" s="62">
        <v>118</v>
      </c>
      <c r="D41" s="62">
        <v>30</v>
      </c>
      <c r="E41" s="62">
        <v>90</v>
      </c>
      <c r="F41" s="2" t="str">
        <f t="shared" si="1"/>
        <v>8</v>
      </c>
      <c r="G41" s="2" t="str">
        <f t="shared" si="2"/>
        <v>0</v>
      </c>
      <c r="H41" s="2" t="str">
        <f t="shared" si="3"/>
        <v>0</v>
      </c>
      <c r="I41" s="2" t="str">
        <f t="shared" si="4"/>
        <v>118 30</v>
      </c>
      <c r="J41" s="4">
        <f>1/(1+EXP(-Parameters!$B$8-Parameters!$B$9*C41))</f>
        <v>0.93040575438118167</v>
      </c>
      <c r="K41" s="18">
        <f>EXP(Parameters!$B$3+Parameters!$B$5*LN($C41))</f>
        <v>24.025745916314058</v>
      </c>
      <c r="L41" s="18">
        <f>EXP(Parameters!$B$2+Parameters!$B$4*LN($C41))</f>
        <v>30.475038693781325</v>
      </c>
      <c r="M41" s="18">
        <f t="shared" si="5"/>
        <v>26.048281677870872</v>
      </c>
      <c r="N41" s="2" t="str">
        <f t="shared" si="6"/>
        <v>mature</v>
      </c>
      <c r="O41" s="19">
        <f>_xlfn.NORM.DIST(LN($D41), LN(K41), EXP(Parameters!$B$6), 0)</f>
        <v>3.6756237777534479E-4</v>
      </c>
      <c r="P41" s="19">
        <f>_xlfn.NORM.DIST(LN($D41), LN(L41), EXP(Parameters!$B$7), 0)</f>
        <v>7.500969344883532</v>
      </c>
      <c r="Q41" s="4">
        <f t="shared" si="7"/>
        <v>6.9789706221428798</v>
      </c>
      <c r="R41" s="4">
        <f t="shared" si="8"/>
        <v>1.9429014305610279</v>
      </c>
      <c r="S41" s="2">
        <f>IF(C41&gt;=Parameters!$B$10,D41-EXP(Parameters!$B$2+Parameters!$B$4*LN($C41)), "")</f>
        <v>-0.47503869378132535</v>
      </c>
    </row>
    <row r="42" spans="1:19" x14ac:dyDescent="0.35">
      <c r="A42" t="s">
        <v>2445</v>
      </c>
      <c r="B42">
        <v>2</v>
      </c>
      <c r="C42" s="62">
        <v>97</v>
      </c>
      <c r="D42" s="62">
        <v>24</v>
      </c>
      <c r="E42" s="62">
        <v>89</v>
      </c>
      <c r="F42" s="2" t="str">
        <f t="shared" si="1"/>
        <v>7</v>
      </c>
      <c r="G42" s="2" t="str">
        <f t="shared" si="2"/>
        <v>4</v>
      </c>
      <c r="H42" s="2" t="str">
        <f t="shared" si="3"/>
        <v>9</v>
      </c>
      <c r="I42" s="2" t="str">
        <f t="shared" si="4"/>
        <v>97 24</v>
      </c>
      <c r="J42" s="4">
        <f>1/(1+EXP(-Parameters!$B$8-Parameters!$B$9*C42))</f>
        <v>0.5866823242240583</v>
      </c>
      <c r="K42" s="18">
        <f>EXP(Parameters!$B$3+Parameters!$B$5*LN($C42))</f>
        <v>18.54746789404059</v>
      </c>
      <c r="L42" s="18">
        <f>EXP(Parameters!$B$2+Parameters!$B$4*LN($C42))</f>
        <v>23.273716967534682</v>
      </c>
      <c r="M42" s="18">
        <f t="shared" si="5"/>
        <v>20.253877097580474</v>
      </c>
      <c r="N42" s="2" t="str">
        <f t="shared" si="6"/>
        <v>mature</v>
      </c>
      <c r="O42" s="19">
        <f>_xlfn.NORM.DIST(LN($D42), LN(K42), EXP(Parameters!$B$6), 0)</f>
        <v>1.148910559384151E-5</v>
      </c>
      <c r="P42" s="19">
        <f>_xlfn.NORM.DIST(LN($D42), LN(L42), EXP(Parameters!$B$7), 0)</f>
        <v>6.5490518352551375</v>
      </c>
      <c r="Q42" s="4">
        <f t="shared" si="7"/>
        <v>3.8422177008217395</v>
      </c>
      <c r="R42" s="4">
        <f t="shared" si="8"/>
        <v>1.3460497261511897</v>
      </c>
      <c r="S42" s="2" t="str">
        <f>IF(C42&gt;=Parameters!$B$10,D42-EXP(Parameters!$B$2+Parameters!$B$4*LN($C42)), "")</f>
        <v/>
      </c>
    </row>
    <row r="43" spans="1:19" x14ac:dyDescent="0.35">
      <c r="A43" t="s">
        <v>2445</v>
      </c>
      <c r="B43">
        <v>2</v>
      </c>
      <c r="C43" s="62">
        <v>113</v>
      </c>
      <c r="D43" s="62">
        <v>26</v>
      </c>
      <c r="E43" s="62">
        <v>82</v>
      </c>
      <c r="F43" s="2" t="str">
        <f t="shared" si="1"/>
        <v>3</v>
      </c>
      <c r="G43" s="2" t="str">
        <f t="shared" si="2"/>
        <v>6</v>
      </c>
      <c r="H43" s="2" t="str">
        <f t="shared" si="3"/>
        <v>2</v>
      </c>
      <c r="I43" s="2" t="str">
        <f t="shared" si="4"/>
        <v>113 26</v>
      </c>
      <c r="J43" s="4">
        <f>1/(1+EXP(-Parameters!$B$8-Parameters!$B$9*C43))</f>
        <v>0.88685079408693668</v>
      </c>
      <c r="K43" s="18">
        <f>EXP(Parameters!$B$3+Parameters!$B$5*LN($C43))</f>
        <v>22.690593733954969</v>
      </c>
      <c r="L43" s="18">
        <f>EXP(Parameters!$B$2+Parameters!$B$4*LN($C43))</f>
        <v>28.712955701636687</v>
      </c>
      <c r="M43" s="18">
        <f t="shared" si="5"/>
        <v>24.639827522024078</v>
      </c>
      <c r="N43" s="2" t="str">
        <f t="shared" si="6"/>
        <v>mature</v>
      </c>
      <c r="O43" s="19">
        <f>_xlfn.NORM.DIST(LN($D43), LN(K43), EXP(Parameters!$B$6), 0)</f>
        <v>0.18782092613710075</v>
      </c>
      <c r="P43" s="19">
        <f>_xlfn.NORM.DIST(LN($D43), LN(L43), EXP(Parameters!$B$7), 0)</f>
        <v>1.1574905160100191</v>
      </c>
      <c r="Q43" s="4">
        <f t="shared" si="7"/>
        <v>1.0477731719178527</v>
      </c>
      <c r="R43" s="4">
        <f t="shared" si="8"/>
        <v>4.6667123462865105E-2</v>
      </c>
      <c r="S43" s="2">
        <f>IF(C43&gt;=Parameters!$B$10,D43-EXP(Parameters!$B$2+Parameters!$B$4*LN($C43)), "")</f>
        <v>-2.7129557016366874</v>
      </c>
    </row>
    <row r="44" spans="1:19" x14ac:dyDescent="0.35">
      <c r="A44" t="s">
        <v>2445</v>
      </c>
      <c r="B44">
        <v>2</v>
      </c>
      <c r="C44" s="62">
        <v>109</v>
      </c>
      <c r="D44" s="62">
        <v>28</v>
      </c>
      <c r="E44" s="62">
        <v>76</v>
      </c>
      <c r="F44" s="2" t="str">
        <f t="shared" si="1"/>
        <v>9</v>
      </c>
      <c r="G44" s="2" t="str">
        <f t="shared" si="2"/>
        <v>8</v>
      </c>
      <c r="H44" s="2" t="str">
        <f t="shared" si="3"/>
        <v>6</v>
      </c>
      <c r="I44" s="2" t="str">
        <f t="shared" si="4"/>
        <v>109 28</v>
      </c>
      <c r="J44" s="4">
        <f>1/(1+EXP(-Parameters!$B$8-Parameters!$B$9*C44))</f>
        <v>0.83641522323347828</v>
      </c>
      <c r="K44" s="18">
        <f>EXP(Parameters!$B$3+Parameters!$B$5*LN($C44))</f>
        <v>21.635986671827396</v>
      </c>
      <c r="L44" s="18">
        <f>EXP(Parameters!$B$2+Parameters!$B$4*LN($C44))</f>
        <v>27.324167114074939</v>
      </c>
      <c r="M44" s="18">
        <f t="shared" si="5"/>
        <v>23.525698651551952</v>
      </c>
      <c r="N44" s="2" t="str">
        <f t="shared" si="6"/>
        <v>mature</v>
      </c>
      <c r="O44" s="19">
        <f>_xlfn.NORM.DIST(LN($D44), LN(K44), EXP(Parameters!$B$6), 0)</f>
        <v>1.133890179116365E-5</v>
      </c>
      <c r="P44" s="19">
        <f>_xlfn.NORM.DIST(LN($D44), LN(L44), EXP(Parameters!$B$7), 0)</f>
        <v>7.0069339468732981</v>
      </c>
      <c r="Q44" s="4">
        <f t="shared" si="7"/>
        <v>5.8607080762279855</v>
      </c>
      <c r="R44" s="4">
        <f t="shared" si="8"/>
        <v>1.7682704284101252</v>
      </c>
      <c r="S44" s="2" t="str">
        <f>IF(C44&gt;=Parameters!$B$10,D44-EXP(Parameters!$B$2+Parameters!$B$4*LN($C44)), "")</f>
        <v/>
      </c>
    </row>
    <row r="45" spans="1:19" x14ac:dyDescent="0.35">
      <c r="A45" t="s">
        <v>2445</v>
      </c>
      <c r="B45">
        <v>2</v>
      </c>
      <c r="C45" s="62">
        <v>111</v>
      </c>
      <c r="D45" s="62">
        <v>29</v>
      </c>
      <c r="E45" s="62">
        <v>78</v>
      </c>
      <c r="F45" s="2" t="str">
        <f t="shared" si="1"/>
        <v>1</v>
      </c>
      <c r="G45" s="2" t="str">
        <f t="shared" si="2"/>
        <v>9</v>
      </c>
      <c r="H45" s="2" t="str">
        <f t="shared" si="3"/>
        <v>8</v>
      </c>
      <c r="I45" s="2" t="str">
        <f t="shared" si="4"/>
        <v>111 29</v>
      </c>
      <c r="J45" s="4">
        <f>1/(1+EXP(-Parameters!$B$8-Parameters!$B$9*C45))</f>
        <v>0.86358393746934214</v>
      </c>
      <c r="K45" s="18">
        <f>EXP(Parameters!$B$3+Parameters!$B$5*LN($C45))</f>
        <v>22.161767377490595</v>
      </c>
      <c r="L45" s="18">
        <f>EXP(Parameters!$B$2+Parameters!$B$4*LN($C45))</f>
        <v>28.016211572719751</v>
      </c>
      <c r="M45" s="18">
        <f t="shared" si="5"/>
        <v>24.081338371598434</v>
      </c>
      <c r="N45" s="2" t="str">
        <f t="shared" si="6"/>
        <v>mature</v>
      </c>
      <c r="O45" s="19">
        <f>_xlfn.NORM.DIST(LN($D45), LN(K45), EXP(Parameters!$B$6), 0)</f>
        <v>3.4750092012955594E-6</v>
      </c>
      <c r="P45" s="19">
        <f>_xlfn.NORM.DIST(LN($D45), LN(L45), EXP(Parameters!$B$7), 0)</f>
        <v>6.2419414133013875</v>
      </c>
      <c r="Q45" s="4">
        <f t="shared" si="7"/>
        <v>5.3904408171988356</v>
      </c>
      <c r="R45" s="4">
        <f t="shared" si="8"/>
        <v>1.6846271658437004</v>
      </c>
      <c r="S45" s="2">
        <f>IF(C45&gt;=Parameters!$B$10,D45-EXP(Parameters!$B$2+Parameters!$B$4*LN($C45)), "")</f>
        <v>0.98378842728024907</v>
      </c>
    </row>
    <row r="46" spans="1:19" x14ac:dyDescent="0.35">
      <c r="A46" t="s">
        <v>2445</v>
      </c>
      <c r="B46">
        <v>2</v>
      </c>
      <c r="C46" s="62">
        <v>111</v>
      </c>
      <c r="D46" s="62">
        <v>29</v>
      </c>
      <c r="E46" s="62">
        <v>86</v>
      </c>
      <c r="F46" s="2" t="str">
        <f t="shared" si="1"/>
        <v>1</v>
      </c>
      <c r="G46" s="2" t="str">
        <f t="shared" si="2"/>
        <v>9</v>
      </c>
      <c r="H46" s="2" t="str">
        <f t="shared" si="3"/>
        <v>6</v>
      </c>
      <c r="I46" s="2" t="str">
        <f t="shared" si="4"/>
        <v>111 29</v>
      </c>
      <c r="J46" s="4">
        <f>1/(1+EXP(-Parameters!$B$8-Parameters!$B$9*C46))</f>
        <v>0.86358393746934214</v>
      </c>
      <c r="K46" s="18">
        <f>EXP(Parameters!$B$3+Parameters!$B$5*LN($C46))</f>
        <v>22.161767377490595</v>
      </c>
      <c r="L46" s="18">
        <f>EXP(Parameters!$B$2+Parameters!$B$4*LN($C46))</f>
        <v>28.016211572719751</v>
      </c>
      <c r="M46" s="18">
        <f t="shared" si="5"/>
        <v>24.081338371598434</v>
      </c>
      <c r="N46" s="2" t="str">
        <f t="shared" si="6"/>
        <v>mature</v>
      </c>
      <c r="O46" s="19">
        <f>_xlfn.NORM.DIST(LN($D46), LN(K46), EXP(Parameters!$B$6), 0)</f>
        <v>3.4750092012955594E-6</v>
      </c>
      <c r="P46" s="19">
        <f>_xlfn.NORM.DIST(LN($D46), LN(L46), EXP(Parameters!$B$7), 0)</f>
        <v>6.2419414133013875</v>
      </c>
      <c r="Q46" s="4">
        <f t="shared" si="7"/>
        <v>5.3904408171988356</v>
      </c>
      <c r="R46" s="4">
        <f t="shared" si="8"/>
        <v>1.6846271658437004</v>
      </c>
      <c r="S46" s="2">
        <f>IF(C46&gt;=Parameters!$B$10,D46-EXP(Parameters!$B$2+Parameters!$B$4*LN($C46)), "")</f>
        <v>0.98378842728024907</v>
      </c>
    </row>
    <row r="47" spans="1:19" x14ac:dyDescent="0.35">
      <c r="A47" t="s">
        <v>2445</v>
      </c>
      <c r="B47">
        <v>2</v>
      </c>
      <c r="C47" s="62">
        <v>112</v>
      </c>
      <c r="D47" s="62">
        <v>25</v>
      </c>
      <c r="E47" s="62">
        <v>80</v>
      </c>
      <c r="F47" s="2" t="str">
        <f t="shared" si="1"/>
        <v>2</v>
      </c>
      <c r="G47" s="2" t="str">
        <f t="shared" si="2"/>
        <v>5</v>
      </c>
      <c r="H47" s="2" t="str">
        <f t="shared" si="3"/>
        <v>0</v>
      </c>
      <c r="I47" s="2" t="str">
        <f t="shared" si="4"/>
        <v>112 25</v>
      </c>
      <c r="J47" s="4">
        <f>1/(1+EXP(-Parameters!$B$8-Parameters!$B$9*C47))</f>
        <v>0.87568366424949196</v>
      </c>
      <c r="K47" s="18">
        <f>EXP(Parameters!$B$3+Parameters!$B$5*LN($C47))</f>
        <v>22.425802171071368</v>
      </c>
      <c r="L47" s="18">
        <f>EXP(Parameters!$B$2+Parameters!$B$4*LN($C47))</f>
        <v>28.363999471035015</v>
      </c>
      <c r="M47" s="18">
        <f t="shared" si="5"/>
        <v>24.360229057188494</v>
      </c>
      <c r="N47" s="2" t="str">
        <f t="shared" si="6"/>
        <v>mature</v>
      </c>
      <c r="O47" s="19">
        <f>_xlfn.NORM.DIST(LN($D47), LN(K47), EXP(Parameters!$B$6), 0)</f>
        <v>0.73410186371579322</v>
      </c>
      <c r="P47" s="19">
        <f>_xlfn.NORM.DIST(LN($D47), LN(L47), EXP(Parameters!$B$7), 0)</f>
        <v>0.35411728381905461</v>
      </c>
      <c r="Q47" s="4">
        <f t="shared" si="7"/>
        <v>0.40135557443351333</v>
      </c>
      <c r="R47" s="4">
        <f t="shared" si="8"/>
        <v>-0.91290752529329799</v>
      </c>
      <c r="S47" s="2">
        <f>IF(C47&gt;=Parameters!$B$10,D47-EXP(Parameters!$B$2+Parameters!$B$4*LN($C47)), "")</f>
        <v>-3.3639994710350152</v>
      </c>
    </row>
    <row r="48" spans="1:19" x14ac:dyDescent="0.35">
      <c r="A48" t="s">
        <v>2445</v>
      </c>
      <c r="B48">
        <v>2</v>
      </c>
      <c r="C48" s="62">
        <v>107</v>
      </c>
      <c r="D48" s="62">
        <v>26</v>
      </c>
      <c r="E48" s="62">
        <v>90</v>
      </c>
      <c r="F48" s="2" t="str">
        <f t="shared" si="1"/>
        <v>7</v>
      </c>
      <c r="G48" s="2" t="str">
        <f t="shared" si="2"/>
        <v>6</v>
      </c>
      <c r="H48" s="2" t="str">
        <f t="shared" si="3"/>
        <v>0</v>
      </c>
      <c r="I48" s="2" t="str">
        <f t="shared" si="4"/>
        <v>107 26</v>
      </c>
      <c r="J48" s="4">
        <f>1/(1+EXP(-Parameters!$B$8-Parameters!$B$9*C48))</f>
        <v>0.8050570197393081</v>
      </c>
      <c r="K48" s="18">
        <f>EXP(Parameters!$B$3+Parameters!$B$5*LN($C48))</f>
        <v>21.113289479843672</v>
      </c>
      <c r="L48" s="18">
        <f>EXP(Parameters!$B$2+Parameters!$B$4*LN($C48))</f>
        <v>26.636875989263057</v>
      </c>
      <c r="M48" s="18">
        <f t="shared" si="5"/>
        <v>22.972945709967171</v>
      </c>
      <c r="N48" s="2" t="str">
        <f t="shared" si="6"/>
        <v>mature</v>
      </c>
      <c r="O48" s="19">
        <f>_xlfn.NORM.DIST(LN($D48), LN(K48), EXP(Parameters!$B$6), 0)</f>
        <v>1.2323586414931698E-3</v>
      </c>
      <c r="P48" s="19">
        <f>_xlfn.NORM.DIST(LN($D48), LN(L48), EXP(Parameters!$B$7), 0)</f>
        <v>7.0223954795694548</v>
      </c>
      <c r="Q48" s="4">
        <f t="shared" si="7"/>
        <v>5.6536690158792977</v>
      </c>
      <c r="R48" s="4">
        <f t="shared" si="8"/>
        <v>1.732304717741693</v>
      </c>
      <c r="S48" s="2" t="str">
        <f>IF(C48&gt;=Parameters!$B$10,D48-EXP(Parameters!$B$2+Parameters!$B$4*LN($C48)), "")</f>
        <v/>
      </c>
    </row>
    <row r="49" spans="1:19" x14ac:dyDescent="0.35">
      <c r="A49" t="s">
        <v>2445</v>
      </c>
      <c r="B49">
        <v>2</v>
      </c>
      <c r="C49" s="62">
        <v>101</v>
      </c>
      <c r="D49" s="62">
        <v>25</v>
      </c>
      <c r="E49" s="62">
        <v>88</v>
      </c>
      <c r="F49" s="2" t="str">
        <f t="shared" si="1"/>
        <v>1</v>
      </c>
      <c r="G49" s="2" t="str">
        <f t="shared" si="2"/>
        <v>5</v>
      </c>
      <c r="H49" s="2" t="str">
        <f t="shared" si="3"/>
        <v>8</v>
      </c>
      <c r="I49" s="2" t="str">
        <f t="shared" si="4"/>
        <v>101 25</v>
      </c>
      <c r="J49" s="4">
        <f>1/(1+EXP(-Parameters!$B$8-Parameters!$B$9*C49))</f>
        <v>0.68512867413061007</v>
      </c>
      <c r="K49" s="18">
        <f>EXP(Parameters!$B$3+Parameters!$B$5*LN($C49))</f>
        <v>19.564095759536546</v>
      </c>
      <c r="L49" s="18">
        <f>EXP(Parameters!$B$2+Parameters!$B$4*LN($C49))</f>
        <v>24.604084103744224</v>
      </c>
      <c r="M49" s="18">
        <f t="shared" si="5"/>
        <v>21.33239933720473</v>
      </c>
      <c r="N49" s="2" t="str">
        <f t="shared" si="6"/>
        <v>mature</v>
      </c>
      <c r="O49" s="19">
        <f>_xlfn.NORM.DIST(LN($D49), LN(K49), EXP(Parameters!$B$6), 0)</f>
        <v>4.1232068097076122E-5</v>
      </c>
      <c r="P49" s="19">
        <f>_xlfn.NORM.DIST(LN($D49), LN(L49), EXP(Parameters!$B$7), 0)</f>
        <v>7.4892910676222195</v>
      </c>
      <c r="Q49" s="4">
        <f t="shared" si="7"/>
        <v>5.1311410421341828</v>
      </c>
      <c r="R49" s="4">
        <f t="shared" si="8"/>
        <v>1.6353280598171107</v>
      </c>
      <c r="S49" s="2" t="str">
        <f>IF(C49&gt;=Parameters!$B$10,D49-EXP(Parameters!$B$2+Parameters!$B$4*LN($C49)), "")</f>
        <v/>
      </c>
    </row>
    <row r="50" spans="1:19" x14ac:dyDescent="0.35">
      <c r="A50" t="s">
        <v>2445</v>
      </c>
      <c r="B50">
        <v>2</v>
      </c>
      <c r="C50" s="62">
        <v>121</v>
      </c>
      <c r="D50" s="62">
        <v>33</v>
      </c>
      <c r="E50" s="62">
        <v>83</v>
      </c>
      <c r="F50" s="2" t="str">
        <f t="shared" si="1"/>
        <v>1</v>
      </c>
      <c r="G50" s="2" t="str">
        <f t="shared" si="2"/>
        <v>3</v>
      </c>
      <c r="H50" s="2" t="str">
        <f t="shared" si="3"/>
        <v>3</v>
      </c>
      <c r="I50" s="2" t="str">
        <f t="shared" si="4"/>
        <v>121 33</v>
      </c>
      <c r="J50" s="4">
        <f>1/(1+EXP(-Parameters!$B$8-Parameters!$B$9*C50))</f>
        <v>0.94850100714798768</v>
      </c>
      <c r="K50" s="18">
        <f>EXP(Parameters!$B$3+Parameters!$B$5*LN($C50))</f>
        <v>24.835636835224335</v>
      </c>
      <c r="L50" s="18">
        <f>EXP(Parameters!$B$2+Parameters!$B$4*LN($C50))</f>
        <v>31.545908378747296</v>
      </c>
      <c r="M50" s="18">
        <f t="shared" si="5"/>
        <v>26.901570169069974</v>
      </c>
      <c r="N50" s="2" t="str">
        <f t="shared" si="6"/>
        <v>mature</v>
      </c>
      <c r="O50" s="19">
        <f>_xlfn.NORM.DIST(LN($D50), LN(K50), EXP(Parameters!$B$6), 0)</f>
        <v>6.2547821057683889E-7</v>
      </c>
      <c r="P50" s="19">
        <f>_xlfn.NORM.DIST(LN($D50), LN(L50), EXP(Parameters!$B$7), 0)</f>
        <v>5.3011139926942219</v>
      </c>
      <c r="Q50" s="4">
        <f t="shared" si="7"/>
        <v>5.028111993288257</v>
      </c>
      <c r="R50" s="4">
        <f t="shared" si="8"/>
        <v>1.6150445644036195</v>
      </c>
      <c r="S50" s="2">
        <f>IF(C50&gt;=Parameters!$B$10,D50-EXP(Parameters!$B$2+Parameters!$B$4*LN($C50)), "")</f>
        <v>1.4540916212527044</v>
      </c>
    </row>
    <row r="51" spans="1:19" x14ac:dyDescent="0.35">
      <c r="A51" t="s">
        <v>2445</v>
      </c>
      <c r="B51">
        <v>2</v>
      </c>
      <c r="C51" s="62">
        <v>103</v>
      </c>
      <c r="D51" s="62">
        <v>20</v>
      </c>
      <c r="E51" s="62">
        <v>60</v>
      </c>
      <c r="F51" s="2" t="str">
        <f t="shared" si="1"/>
        <v>3</v>
      </c>
      <c r="G51" s="2" t="str">
        <f t="shared" si="2"/>
        <v>0</v>
      </c>
      <c r="H51" s="2" t="str">
        <f t="shared" si="3"/>
        <v>0</v>
      </c>
      <c r="I51" s="2" t="str">
        <f t="shared" si="4"/>
        <v>103 20</v>
      </c>
      <c r="J51" s="4">
        <f>1/(1+EXP(-Parameters!$B$8-Parameters!$B$9*C51))</f>
        <v>0.72929139759356365</v>
      </c>
      <c r="K51" s="18">
        <f>EXP(Parameters!$B$3+Parameters!$B$5*LN($C51))</f>
        <v>20.077303074934573</v>
      </c>
      <c r="L51" s="18">
        <f>EXP(Parameters!$B$2+Parameters!$B$4*LN($C51))</f>
        <v>25.276776596017228</v>
      </c>
      <c r="M51" s="18">
        <f t="shared" si="5"/>
        <v>21.876255591489173</v>
      </c>
      <c r="N51" s="2" t="str">
        <f t="shared" si="6"/>
        <v>immature</v>
      </c>
      <c r="O51" s="19">
        <f>_xlfn.NORM.DIST(LN($D51), LN(K51), EXP(Parameters!$B$6), 0)</f>
        <v>8.0065778684057776</v>
      </c>
      <c r="P51" s="19">
        <f>_xlfn.NORM.DIST(LN($D51), LN(L51), EXP(Parameters!$B$7), 0)</f>
        <v>1.8311043794784463E-4</v>
      </c>
      <c r="Q51" s="4">
        <f t="shared" si="7"/>
        <v>2.1675830456816372</v>
      </c>
      <c r="R51" s="4">
        <f t="shared" si="8"/>
        <v>0.77361274297856675</v>
      </c>
      <c r="S51" s="2" t="str">
        <f>IF(C51&gt;=Parameters!$B$10,D51-EXP(Parameters!$B$2+Parameters!$B$4*LN($C51)), "")</f>
        <v/>
      </c>
    </row>
    <row r="52" spans="1:19" x14ac:dyDescent="0.35">
      <c r="A52" t="s">
        <v>2445</v>
      </c>
      <c r="B52">
        <v>2</v>
      </c>
      <c r="C52" s="62">
        <v>118</v>
      </c>
      <c r="D52" s="62">
        <v>30</v>
      </c>
      <c r="E52" s="62">
        <v>82</v>
      </c>
      <c r="F52" s="2" t="str">
        <f t="shared" si="1"/>
        <v>8</v>
      </c>
      <c r="G52" s="2" t="str">
        <f t="shared" si="2"/>
        <v>0</v>
      </c>
      <c r="H52" s="2" t="str">
        <f t="shared" si="3"/>
        <v>2</v>
      </c>
      <c r="I52" s="2" t="str">
        <f t="shared" si="4"/>
        <v>118 30</v>
      </c>
      <c r="J52" s="4">
        <f>1/(1+EXP(-Parameters!$B$8-Parameters!$B$9*C52))</f>
        <v>0.93040575438118167</v>
      </c>
      <c r="K52" s="18">
        <f>EXP(Parameters!$B$3+Parameters!$B$5*LN($C52))</f>
        <v>24.025745916314058</v>
      </c>
      <c r="L52" s="18">
        <f>EXP(Parameters!$B$2+Parameters!$B$4*LN($C52))</f>
        <v>30.475038693781325</v>
      </c>
      <c r="M52" s="18">
        <f t="shared" si="5"/>
        <v>26.048281677870872</v>
      </c>
      <c r="N52" s="2" t="str">
        <f t="shared" si="6"/>
        <v>mature</v>
      </c>
      <c r="O52" s="19">
        <f>_xlfn.NORM.DIST(LN($D52), LN(K52), EXP(Parameters!$B$6), 0)</f>
        <v>3.6756237777534479E-4</v>
      </c>
      <c r="P52" s="19">
        <f>_xlfn.NORM.DIST(LN($D52), LN(L52), EXP(Parameters!$B$7), 0)</f>
        <v>7.500969344883532</v>
      </c>
      <c r="Q52" s="4">
        <f t="shared" si="7"/>
        <v>6.9789706221428798</v>
      </c>
      <c r="R52" s="4">
        <f t="shared" si="8"/>
        <v>1.9429014305610279</v>
      </c>
      <c r="S52" s="2">
        <f>IF(C52&gt;=Parameters!$B$10,D52-EXP(Parameters!$B$2+Parameters!$B$4*LN($C52)), "")</f>
        <v>-0.47503869378132535</v>
      </c>
    </row>
    <row r="53" spans="1:19" x14ac:dyDescent="0.35">
      <c r="A53" t="s">
        <v>2445</v>
      </c>
      <c r="B53">
        <v>2</v>
      </c>
      <c r="C53" s="62">
        <v>125</v>
      </c>
      <c r="D53" s="62">
        <v>35</v>
      </c>
      <c r="E53" s="62">
        <v>92</v>
      </c>
      <c r="F53" s="2" t="str">
        <f t="shared" si="1"/>
        <v>5</v>
      </c>
      <c r="G53" s="2" t="str">
        <f t="shared" si="2"/>
        <v>5</v>
      </c>
      <c r="H53" s="2" t="str">
        <f t="shared" si="3"/>
        <v>2</v>
      </c>
      <c r="I53" s="2" t="str">
        <f t="shared" si="4"/>
        <v>125 35</v>
      </c>
      <c r="J53" s="4">
        <f>1/(1+EXP(-Parameters!$B$8-Parameters!$B$9*C53))</f>
        <v>0.96579223934909197</v>
      </c>
      <c r="K53" s="18">
        <f>EXP(Parameters!$B$3+Parameters!$B$5*LN($C53))</f>
        <v>25.925526076467591</v>
      </c>
      <c r="L53" s="18">
        <f>EXP(Parameters!$B$2+Parameters!$B$4*LN($C53))</f>
        <v>32.989294893652627</v>
      </c>
      <c r="M53" s="18">
        <f t="shared" si="5"/>
        <v>28.048645779336979</v>
      </c>
      <c r="N53" s="2" t="str">
        <f t="shared" si="6"/>
        <v>mature</v>
      </c>
      <c r="O53" s="19">
        <f>_xlfn.NORM.DIST(LN($D53), LN(K53), EXP(Parameters!$B$6), 0)</f>
        <v>9.5294668684625782E-8</v>
      </c>
      <c r="P53" s="19">
        <f>_xlfn.NORM.DIST(LN($D53), LN(L53), EXP(Parameters!$B$7), 0)</f>
        <v>3.9825818648804505</v>
      </c>
      <c r="Q53" s="4">
        <f t="shared" si="7"/>
        <v>3.8463466609337904</v>
      </c>
      <c r="R53" s="4">
        <f t="shared" si="8"/>
        <v>1.347123778552836</v>
      </c>
      <c r="S53" s="2">
        <f>IF(C53&gt;=Parameters!$B$10,D53-EXP(Parameters!$B$2+Parameters!$B$4*LN($C53)), "")</f>
        <v>2.0107051063473733</v>
      </c>
    </row>
    <row r="54" spans="1:19" x14ac:dyDescent="0.35">
      <c r="A54" t="s">
        <v>2445</v>
      </c>
      <c r="B54">
        <v>2</v>
      </c>
      <c r="C54" s="62">
        <v>119</v>
      </c>
      <c r="D54" s="62">
        <v>31</v>
      </c>
      <c r="E54" s="62">
        <v>90</v>
      </c>
      <c r="F54" s="2" t="str">
        <f t="shared" si="1"/>
        <v>9</v>
      </c>
      <c r="G54" s="2" t="str">
        <f t="shared" si="2"/>
        <v>1</v>
      </c>
      <c r="H54" s="2" t="str">
        <f t="shared" si="3"/>
        <v>0</v>
      </c>
      <c r="I54" s="2" t="str">
        <f t="shared" si="4"/>
        <v>119 31</v>
      </c>
      <c r="J54" s="4">
        <f>1/(1+EXP(-Parameters!$B$8-Parameters!$B$9*C54))</f>
        <v>0.93701087524095472</v>
      </c>
      <c r="K54" s="18">
        <f>EXP(Parameters!$B$3+Parameters!$B$5*LN($C54))</f>
        <v>24.294984698957293</v>
      </c>
      <c r="L54" s="18">
        <f>EXP(Parameters!$B$2+Parameters!$B$4*LN($C54))</f>
        <v>30.830872277021783</v>
      </c>
      <c r="M54" s="18">
        <f t="shared" si="5"/>
        <v>26.332034816714831</v>
      </c>
      <c r="N54" s="2" t="str">
        <f t="shared" si="6"/>
        <v>mature</v>
      </c>
      <c r="O54" s="19">
        <f>_xlfn.NORM.DIST(LN($D54), LN(K54), EXP(Parameters!$B$6), 0)</f>
        <v>4.7659767002861796E-5</v>
      </c>
      <c r="P54" s="19">
        <f>_xlfn.NORM.DIST(LN($D54), LN(L54), EXP(Parameters!$B$7), 0)</f>
        <v>7.8243104026283872</v>
      </c>
      <c r="Q54" s="4">
        <f t="shared" si="7"/>
        <v>7.331466940570742</v>
      </c>
      <c r="R54" s="4">
        <f t="shared" si="8"/>
        <v>1.9921756241935327</v>
      </c>
      <c r="S54" s="2">
        <f>IF(C54&gt;=Parameters!$B$10,D54-EXP(Parameters!$B$2+Parameters!$B$4*LN($C54)), "")</f>
        <v>0.16912772297821732</v>
      </c>
    </row>
    <row r="55" spans="1:19" x14ac:dyDescent="0.35">
      <c r="A55" t="s">
        <v>2445</v>
      </c>
      <c r="B55">
        <v>2</v>
      </c>
      <c r="C55" s="62">
        <v>115</v>
      </c>
      <c r="D55" s="62">
        <v>31</v>
      </c>
      <c r="E55" s="62">
        <v>90</v>
      </c>
      <c r="F55" s="2" t="str">
        <f t="shared" si="1"/>
        <v>5</v>
      </c>
      <c r="G55" s="2" t="str">
        <f t="shared" si="2"/>
        <v>1</v>
      </c>
      <c r="H55" s="2" t="str">
        <f t="shared" si="3"/>
        <v>0</v>
      </c>
      <c r="I55" s="2" t="str">
        <f t="shared" si="4"/>
        <v>115 31</v>
      </c>
      <c r="J55" s="4">
        <f>1/(1+EXP(-Parameters!$B$8-Parameters!$B$9*C55))</f>
        <v>0.90657859216536885</v>
      </c>
      <c r="K55" s="18">
        <f>EXP(Parameters!$B$3+Parameters!$B$5*LN($C55))</f>
        <v>23.222429007197608</v>
      </c>
      <c r="L55" s="18">
        <f>EXP(Parameters!$B$2+Parameters!$B$4*LN($C55))</f>
        <v>29.41434738550959</v>
      </c>
      <c r="M55" s="18">
        <f t="shared" si="5"/>
        <v>25.201129892198306</v>
      </c>
      <c r="N55" s="2" t="str">
        <f t="shared" si="6"/>
        <v>mature</v>
      </c>
      <c r="O55" s="19">
        <f>_xlfn.NORM.DIST(LN($D55), LN(K55), EXP(Parameters!$B$6), 0)</f>
        <v>3.6491487347375664E-7</v>
      </c>
      <c r="P55" s="19">
        <f>_xlfn.NORM.DIST(LN($D55), LN(L55), EXP(Parameters!$B$7), 0)</f>
        <v>4.6027345586562589</v>
      </c>
      <c r="Q55" s="4">
        <f t="shared" si="7"/>
        <v>4.1727406503883424</v>
      </c>
      <c r="R55" s="4">
        <f t="shared" si="8"/>
        <v>1.4285730502384095</v>
      </c>
      <c r="S55" s="2">
        <f>IF(C55&gt;=Parameters!$B$10,D55-EXP(Parameters!$B$2+Parameters!$B$4*LN($C55)), "")</f>
        <v>1.5856526144904102</v>
      </c>
    </row>
    <row r="56" spans="1:19" x14ac:dyDescent="0.35">
      <c r="A56" t="s">
        <v>2445</v>
      </c>
      <c r="B56">
        <v>2</v>
      </c>
      <c r="C56" s="62">
        <v>102</v>
      </c>
      <c r="D56" s="62">
        <v>20</v>
      </c>
      <c r="E56" s="62">
        <v>68</v>
      </c>
      <c r="F56" s="2" t="str">
        <f t="shared" si="1"/>
        <v>2</v>
      </c>
      <c r="G56" s="2" t="str">
        <f t="shared" si="2"/>
        <v>0</v>
      </c>
      <c r="H56" s="2" t="str">
        <f t="shared" si="3"/>
        <v>8</v>
      </c>
      <c r="I56" s="2" t="str">
        <f t="shared" si="4"/>
        <v>102 20</v>
      </c>
      <c r="J56" s="4">
        <f>1/(1+EXP(-Parameters!$B$8-Parameters!$B$9*C56))</f>
        <v>0.70769935811813878</v>
      </c>
      <c r="K56" s="18">
        <f>EXP(Parameters!$B$3+Parameters!$B$5*LN($C56))</f>
        <v>19.820296206539236</v>
      </c>
      <c r="L56" s="18">
        <f>EXP(Parameters!$B$2+Parameters!$B$4*LN($C56))</f>
        <v>24.939811053735465</v>
      </c>
      <c r="M56" s="18">
        <f t="shared" si="5"/>
        <v>21.603949060070374</v>
      </c>
      <c r="N56" s="2" t="str">
        <f t="shared" si="6"/>
        <v>immature</v>
      </c>
      <c r="O56" s="19">
        <f>_xlfn.NORM.DIST(LN($D56), LN(K56), EXP(Parameters!$B$6), 0)</f>
        <v>7.8992906128722948</v>
      </c>
      <c r="P56" s="19">
        <f>_xlfn.NORM.DIST(LN($D56), LN(L56), EXP(Parameters!$B$7), 0)</f>
        <v>6.006338160791005E-4</v>
      </c>
      <c r="Q56" s="4">
        <f t="shared" si="7"/>
        <v>2.309392784720036</v>
      </c>
      <c r="R56" s="4">
        <f t="shared" si="8"/>
        <v>0.8369846262214089</v>
      </c>
      <c r="S56" s="2" t="str">
        <f>IF(C56&gt;=Parameters!$B$10,D56-EXP(Parameters!$B$2+Parameters!$B$4*LN($C56)), "")</f>
        <v/>
      </c>
    </row>
    <row r="57" spans="1:19" x14ac:dyDescent="0.35">
      <c r="A57" t="s">
        <v>2445</v>
      </c>
      <c r="B57">
        <v>2</v>
      </c>
      <c r="C57" s="62">
        <v>91</v>
      </c>
      <c r="D57" s="62">
        <v>20</v>
      </c>
      <c r="E57" s="62">
        <v>76</v>
      </c>
      <c r="F57" s="2" t="str">
        <f t="shared" si="1"/>
        <v>1</v>
      </c>
      <c r="G57" s="2" t="str">
        <f t="shared" si="2"/>
        <v>0</v>
      </c>
      <c r="H57" s="2" t="str">
        <f t="shared" si="3"/>
        <v>6</v>
      </c>
      <c r="I57" s="2" t="str">
        <f t="shared" si="4"/>
        <v>91 20</v>
      </c>
      <c r="J57" s="4">
        <f>1/(1+EXP(-Parameters!$B$8-Parameters!$B$9*C57))</f>
        <v>0.42788234447524132</v>
      </c>
      <c r="K57" s="18">
        <f>EXP(Parameters!$B$3+Parameters!$B$5*LN($C57))</f>
        <v>17.047683103319663</v>
      </c>
      <c r="L57" s="18">
        <f>EXP(Parameters!$B$2+Parameters!$B$4*LN($C57))</f>
        <v>21.316682721214686</v>
      </c>
      <c r="M57" s="18">
        <f t="shared" si="5"/>
        <v>18.659753031749261</v>
      </c>
      <c r="N57" s="2" t="str">
        <f t="shared" si="6"/>
        <v>mature</v>
      </c>
      <c r="O57" s="19">
        <f>_xlfn.NORM.DIST(LN($D57), LN(K57), EXP(Parameters!$B$6), 0)</f>
        <v>4.5716779447891098E-2</v>
      </c>
      <c r="P57" s="19">
        <f>_xlfn.NORM.DIST(LN($D57), LN(L57), EXP(Parameters!$B$7), 0)</f>
        <v>3.5682618940241615</v>
      </c>
      <c r="Q57" s="4">
        <f t="shared" si="7"/>
        <v>1.5529516415925932</v>
      </c>
      <c r="R57" s="4">
        <f t="shared" si="8"/>
        <v>0.44015740497766948</v>
      </c>
      <c r="S57" s="2" t="str">
        <f>IF(C57&gt;=Parameters!$B$10,D57-EXP(Parameters!$B$2+Parameters!$B$4*LN($C57)), "")</f>
        <v/>
      </c>
    </row>
    <row r="58" spans="1:19" x14ac:dyDescent="0.35">
      <c r="A58" t="s">
        <v>2445</v>
      </c>
      <c r="B58">
        <v>2</v>
      </c>
      <c r="C58" s="62">
        <v>117</v>
      </c>
      <c r="D58" s="62">
        <v>28</v>
      </c>
      <c r="E58" s="62">
        <v>76</v>
      </c>
      <c r="F58" s="2" t="str">
        <f t="shared" si="1"/>
        <v>7</v>
      </c>
      <c r="G58" s="2" t="str">
        <f t="shared" si="2"/>
        <v>8</v>
      </c>
      <c r="H58" s="2" t="str">
        <f t="shared" si="3"/>
        <v>6</v>
      </c>
      <c r="I58" s="2" t="str">
        <f t="shared" si="4"/>
        <v>117 28</v>
      </c>
      <c r="J58" s="4">
        <f>1/(1+EXP(-Parameters!$B$8-Parameters!$B$9*C58))</f>
        <v>0.92316480721423155</v>
      </c>
      <c r="K58" s="18">
        <f>EXP(Parameters!$B$3+Parameters!$B$5*LN($C58))</f>
        <v>23.75723753928861</v>
      </c>
      <c r="L58" s="18">
        <f>EXP(Parameters!$B$2+Parameters!$B$4*LN($C58))</f>
        <v>30.120335986355592</v>
      </c>
      <c r="M58" s="18">
        <f t="shared" si="5"/>
        <v>25.765210355068117</v>
      </c>
      <c r="N58" s="2" t="str">
        <f t="shared" si="6"/>
        <v>mature</v>
      </c>
      <c r="O58" s="19">
        <f>_xlfn.NORM.DIST(LN($D58), LN(K58), EXP(Parameters!$B$6), 0)</f>
        <v>3.3801525524363885E-2</v>
      </c>
      <c r="P58" s="19">
        <f>_xlfn.NORM.DIST(LN($D58), LN(L58), EXP(Parameters!$B$7), 0)</f>
        <v>2.7905807418019259</v>
      </c>
      <c r="Q58" s="4">
        <f t="shared" si="7"/>
        <v>2.57876307925144</v>
      </c>
      <c r="R58" s="4">
        <f t="shared" si="8"/>
        <v>0.94730985732509732</v>
      </c>
      <c r="S58" s="2">
        <f>IF(C58&gt;=Parameters!$B$10,D58-EXP(Parameters!$B$2+Parameters!$B$4*LN($C58)), "")</f>
        <v>-2.1203359863555917</v>
      </c>
    </row>
    <row r="59" spans="1:19" x14ac:dyDescent="0.35">
      <c r="A59" t="s">
        <v>2445</v>
      </c>
      <c r="B59">
        <v>2</v>
      </c>
      <c r="C59" s="62">
        <v>109</v>
      </c>
      <c r="D59" s="62">
        <v>27</v>
      </c>
      <c r="E59" s="62">
        <v>81</v>
      </c>
      <c r="F59" s="2" t="str">
        <f t="shared" si="1"/>
        <v>9</v>
      </c>
      <c r="G59" s="2" t="str">
        <f t="shared" si="2"/>
        <v>7</v>
      </c>
      <c r="H59" s="2" t="str">
        <f t="shared" si="3"/>
        <v>1</v>
      </c>
      <c r="I59" s="2" t="str">
        <f t="shared" si="4"/>
        <v>109 27</v>
      </c>
      <c r="J59" s="4">
        <f>1/(1+EXP(-Parameters!$B$8-Parameters!$B$9*C59))</f>
        <v>0.83641522323347828</v>
      </c>
      <c r="K59" s="18">
        <f>EXP(Parameters!$B$3+Parameters!$B$5*LN($C59))</f>
        <v>21.635986671827396</v>
      </c>
      <c r="L59" s="18">
        <f>EXP(Parameters!$B$2+Parameters!$B$4*LN($C59))</f>
        <v>27.324167114074939</v>
      </c>
      <c r="M59" s="18">
        <f t="shared" si="5"/>
        <v>23.525698651551952</v>
      </c>
      <c r="N59" s="2" t="str">
        <f t="shared" si="6"/>
        <v>mature</v>
      </c>
      <c r="O59" s="19">
        <f>_xlfn.NORM.DIST(LN($D59), LN(K59), EXP(Parameters!$B$6), 0)</f>
        <v>3.8766406445090985E-4</v>
      </c>
      <c r="P59" s="19">
        <f>_xlfn.NORM.DIST(LN($D59), LN(L59), EXP(Parameters!$B$7), 0)</f>
        <v>7.6548818570359645</v>
      </c>
      <c r="Q59" s="4">
        <f t="shared" si="7"/>
        <v>6.4027231332180827</v>
      </c>
      <c r="R59" s="4">
        <f t="shared" si="8"/>
        <v>1.8567233894359354</v>
      </c>
      <c r="S59" s="2" t="str">
        <f>IF(C59&gt;=Parameters!$B$10,D59-EXP(Parameters!$B$2+Parameters!$B$4*LN($C59)), "")</f>
        <v/>
      </c>
    </row>
    <row r="60" spans="1:19" x14ac:dyDescent="0.35">
      <c r="A60" t="s">
        <v>2445</v>
      </c>
      <c r="B60">
        <v>2</v>
      </c>
      <c r="C60" s="62">
        <v>107</v>
      </c>
      <c r="D60" s="62">
        <v>28</v>
      </c>
      <c r="E60" s="62">
        <v>87</v>
      </c>
      <c r="F60" s="2" t="str">
        <f t="shared" si="1"/>
        <v>7</v>
      </c>
      <c r="G60" s="2" t="str">
        <f t="shared" si="2"/>
        <v>8</v>
      </c>
      <c r="H60" s="2" t="str">
        <f t="shared" si="3"/>
        <v>7</v>
      </c>
      <c r="I60" s="2" t="str">
        <f t="shared" si="4"/>
        <v>107 28</v>
      </c>
      <c r="J60" s="4">
        <f>1/(1+EXP(-Parameters!$B$8-Parameters!$B$9*C60))</f>
        <v>0.8050570197393081</v>
      </c>
      <c r="K60" s="18">
        <f>EXP(Parameters!$B$3+Parameters!$B$5*LN($C60))</f>
        <v>21.113289479843672</v>
      </c>
      <c r="L60" s="18">
        <f>EXP(Parameters!$B$2+Parameters!$B$4*LN($C60))</f>
        <v>26.636875989263057</v>
      </c>
      <c r="M60" s="18">
        <f t="shared" si="5"/>
        <v>22.972945709967171</v>
      </c>
      <c r="N60" s="2" t="str">
        <f t="shared" si="6"/>
        <v>mature</v>
      </c>
      <c r="O60" s="19">
        <f>_xlfn.NORM.DIST(LN($D60), LN(K60), EXP(Parameters!$B$6), 0)</f>
        <v>7.8024515602186559E-7</v>
      </c>
      <c r="P60" s="19">
        <f>_xlfn.NORM.DIST(LN($D60), LN(L60), EXP(Parameters!$B$7), 0)</f>
        <v>4.8471771071105216</v>
      </c>
      <c r="Q60" s="4">
        <f t="shared" si="7"/>
        <v>3.9022541081023139</v>
      </c>
      <c r="R60" s="4">
        <f t="shared" si="8"/>
        <v>1.361554362608042</v>
      </c>
      <c r="S60" s="2" t="str">
        <f>IF(C60&gt;=Parameters!$B$10,D60-EXP(Parameters!$B$2+Parameters!$B$4*LN($C60)), "")</f>
        <v/>
      </c>
    </row>
    <row r="61" spans="1:19" x14ac:dyDescent="0.35">
      <c r="A61" t="s">
        <v>2445</v>
      </c>
      <c r="B61">
        <v>2</v>
      </c>
      <c r="C61" s="62">
        <v>110</v>
      </c>
      <c r="D61" s="62">
        <v>27</v>
      </c>
      <c r="E61" s="62">
        <v>87</v>
      </c>
      <c r="F61" s="2" t="str">
        <f t="shared" si="1"/>
        <v>0</v>
      </c>
      <c r="G61" s="2" t="str">
        <f t="shared" si="2"/>
        <v>7</v>
      </c>
      <c r="H61" s="2" t="str">
        <f t="shared" si="3"/>
        <v>7</v>
      </c>
      <c r="I61" s="2" t="str">
        <f t="shared" si="4"/>
        <v>110 27</v>
      </c>
      <c r="J61" s="4">
        <f>1/(1+EXP(-Parameters!$B$8-Parameters!$B$9*C61))</f>
        <v>0.85050758826483663</v>
      </c>
      <c r="K61" s="18">
        <f>EXP(Parameters!$B$3+Parameters!$B$5*LN($C61))</f>
        <v>21.898493978978827</v>
      </c>
      <c r="L61" s="18">
        <f>EXP(Parameters!$B$2+Parameters!$B$4*LN($C61))</f>
        <v>27.669598567790544</v>
      </c>
      <c r="M61" s="18">
        <f t="shared" si="5"/>
        <v>23.803160025837798</v>
      </c>
      <c r="N61" s="2" t="str">
        <f t="shared" si="6"/>
        <v>mature</v>
      </c>
      <c r="O61" s="19">
        <f>_xlfn.NORM.DIST(LN($D61), LN(K61), EXP(Parameters!$B$6), 0)</f>
        <v>1.1110077980368679E-3</v>
      </c>
      <c r="P61" s="19">
        <f>_xlfn.NORM.DIST(LN($D61), LN(L61), EXP(Parameters!$B$7), 0)</f>
        <v>7.0026348137122172</v>
      </c>
      <c r="Q61" s="4">
        <f t="shared" si="7"/>
        <v>5.9559601341449468</v>
      </c>
      <c r="R61" s="4">
        <f t="shared" si="8"/>
        <v>1.7843924214052964</v>
      </c>
      <c r="S61" s="2">
        <f>IF(C61&gt;=Parameters!$B$10,D61-EXP(Parameters!$B$2+Parameters!$B$4*LN($C61)), "")</f>
        <v>-0.66959856779054405</v>
      </c>
    </row>
    <row r="62" spans="1:19" x14ac:dyDescent="0.35">
      <c r="A62" t="s">
        <v>2445</v>
      </c>
      <c r="B62">
        <v>2</v>
      </c>
      <c r="C62" s="62">
        <v>108</v>
      </c>
      <c r="D62" s="62">
        <v>29</v>
      </c>
      <c r="E62" s="62">
        <v>86</v>
      </c>
      <c r="F62" s="2" t="str">
        <f t="shared" si="1"/>
        <v>8</v>
      </c>
      <c r="G62" s="2" t="str">
        <f t="shared" si="2"/>
        <v>9</v>
      </c>
      <c r="H62" s="2" t="str">
        <f t="shared" si="3"/>
        <v>6</v>
      </c>
      <c r="I62" s="2" t="str">
        <f t="shared" si="4"/>
        <v>108 29</v>
      </c>
      <c r="J62" s="4">
        <f>1/(1+EXP(-Parameters!$B$8-Parameters!$B$9*C62))</f>
        <v>0.82127356166282006</v>
      </c>
      <c r="K62" s="18">
        <f>EXP(Parameters!$B$3+Parameters!$B$5*LN($C62))</f>
        <v>21.374250224584241</v>
      </c>
      <c r="L62" s="18">
        <f>EXP(Parameters!$B$2+Parameters!$B$4*LN($C62))</f>
        <v>26.979923968453623</v>
      </c>
      <c r="M62" s="18">
        <f t="shared" si="5"/>
        <v>23.248958953216722</v>
      </c>
      <c r="N62" s="2" t="str">
        <f t="shared" si="6"/>
        <v>mature</v>
      </c>
      <c r="O62" s="19">
        <f>_xlfn.NORM.DIST(LN($D62), LN(K62), EXP(Parameters!$B$6), 0)</f>
        <v>5.1687087421626918E-8</v>
      </c>
      <c r="P62" s="19">
        <f>_xlfn.NORM.DIST(LN($D62), LN(L62), EXP(Parameters!$B$7), 0)</f>
        <v>2.8538283264284239</v>
      </c>
      <c r="Q62" s="4">
        <f t="shared" si="7"/>
        <v>2.3437737632579658</v>
      </c>
      <c r="R62" s="4">
        <f t="shared" si="8"/>
        <v>0.85176234967525011</v>
      </c>
      <c r="S62" s="2" t="str">
        <f>IF(C62&gt;=Parameters!$B$10,D62-EXP(Parameters!$B$2+Parameters!$B$4*LN($C62)), "")</f>
        <v/>
      </c>
    </row>
    <row r="63" spans="1:19" x14ac:dyDescent="0.35">
      <c r="A63" t="s">
        <v>2445</v>
      </c>
      <c r="B63">
        <v>2</v>
      </c>
      <c r="C63" s="62">
        <v>108</v>
      </c>
      <c r="D63" s="62">
        <v>30</v>
      </c>
      <c r="E63" s="62">
        <v>84</v>
      </c>
      <c r="F63" s="2" t="str">
        <f t="shared" si="1"/>
        <v>8</v>
      </c>
      <c r="G63" s="2" t="str">
        <f t="shared" si="2"/>
        <v>0</v>
      </c>
      <c r="H63" s="2" t="str">
        <f t="shared" si="3"/>
        <v>4</v>
      </c>
      <c r="I63" s="2" t="str">
        <f t="shared" si="4"/>
        <v>108 30</v>
      </c>
      <c r="J63" s="4">
        <f>1/(1+EXP(-Parameters!$B$8-Parameters!$B$9*C63))</f>
        <v>0.82127356166282006</v>
      </c>
      <c r="K63" s="18">
        <f>EXP(Parameters!$B$3+Parameters!$B$5*LN($C63))</f>
        <v>21.374250224584241</v>
      </c>
      <c r="L63" s="18">
        <f>EXP(Parameters!$B$2+Parameters!$B$4*LN($C63))</f>
        <v>26.979923968453623</v>
      </c>
      <c r="M63" s="18">
        <f t="shared" si="5"/>
        <v>23.248958953216722</v>
      </c>
      <c r="N63" s="2" t="str">
        <f t="shared" si="6"/>
        <v>mature</v>
      </c>
      <c r="O63" s="19">
        <f>_xlfn.NORM.DIST(LN($D63), LN(K63), EXP(Parameters!$B$6), 0)</f>
        <v>6.1931976950966542E-10</v>
      </c>
      <c r="P63" s="19">
        <f>_xlfn.NORM.DIST(LN($D63), LN(L63), EXP(Parameters!$B$7), 0)</f>
        <v>0.88024185953700029</v>
      </c>
      <c r="Q63" s="4">
        <f t="shared" si="7"/>
        <v>0.72291936721734484</v>
      </c>
      <c r="R63" s="4">
        <f t="shared" si="8"/>
        <v>-0.32445758832999283</v>
      </c>
      <c r="S63" s="2" t="str">
        <f>IF(C63&gt;=Parameters!$B$10,D63-EXP(Parameters!$B$2+Parameters!$B$4*LN($C63)), "")</f>
        <v/>
      </c>
    </row>
    <row r="64" spans="1:19" x14ac:dyDescent="0.35">
      <c r="A64" t="s">
        <v>2445</v>
      </c>
      <c r="B64">
        <v>2</v>
      </c>
      <c r="C64" s="62">
        <v>104</v>
      </c>
      <c r="D64" s="62">
        <v>27</v>
      </c>
      <c r="E64" s="62">
        <v>88</v>
      </c>
      <c r="F64" s="2" t="str">
        <f t="shared" si="1"/>
        <v>4</v>
      </c>
      <c r="G64" s="2" t="str">
        <f t="shared" si="2"/>
        <v>7</v>
      </c>
      <c r="H64" s="2" t="str">
        <f t="shared" si="3"/>
        <v>8</v>
      </c>
      <c r="I64" s="2" t="str">
        <f t="shared" si="4"/>
        <v>104 27</v>
      </c>
      <c r="J64" s="4">
        <f>1/(1+EXP(-Parameters!$B$8-Parameters!$B$9*C64))</f>
        <v>0.74985222302072962</v>
      </c>
      <c r="K64" s="18">
        <f>EXP(Parameters!$B$3+Parameters!$B$5*LN($C64))</f>
        <v>20.335111036615832</v>
      </c>
      <c r="L64" s="18">
        <f>EXP(Parameters!$B$2+Parameters!$B$4*LN($C64))</f>
        <v>25.614973208246262</v>
      </c>
      <c r="M64" s="18">
        <f t="shared" si="5"/>
        <v>22.14931366219318</v>
      </c>
      <c r="N64" s="2" t="str">
        <f t="shared" si="6"/>
        <v>mature</v>
      </c>
      <c r="O64" s="19">
        <f>_xlfn.NORM.DIST(LN($D64), LN(K64), EXP(Parameters!$B$6), 0)</f>
        <v>6.8105787264166737E-7</v>
      </c>
      <c r="P64" s="19">
        <f>_xlfn.NORM.DIST(LN($D64), LN(L64), EXP(Parameters!$B$7), 0)</f>
        <v>4.5881446587506156</v>
      </c>
      <c r="Q64" s="4">
        <f t="shared" si="7"/>
        <v>3.4404306422699489</v>
      </c>
      <c r="R64" s="4">
        <f t="shared" si="8"/>
        <v>1.2355966502564857</v>
      </c>
      <c r="S64" s="2" t="str">
        <f>IF(C64&gt;=Parameters!$B$10,D64-EXP(Parameters!$B$2+Parameters!$B$4*LN($C64)), "")</f>
        <v/>
      </c>
    </row>
    <row r="65" spans="1:19" x14ac:dyDescent="0.35">
      <c r="A65" t="s">
        <v>2445</v>
      </c>
      <c r="B65">
        <v>2</v>
      </c>
      <c r="C65" s="62">
        <v>96</v>
      </c>
      <c r="D65" s="62">
        <v>23</v>
      </c>
      <c r="E65" s="62">
        <v>81</v>
      </c>
      <c r="F65" s="2" t="str">
        <f t="shared" si="1"/>
        <v>6</v>
      </c>
      <c r="G65" s="2" t="str">
        <f t="shared" si="2"/>
        <v>3</v>
      </c>
      <c r="H65" s="2" t="str">
        <f t="shared" si="3"/>
        <v>1</v>
      </c>
      <c r="I65" s="2" t="str">
        <f t="shared" si="4"/>
        <v>96 23</v>
      </c>
      <c r="J65" s="4">
        <f>1/(1+EXP(-Parameters!$B$8-Parameters!$B$9*C65))</f>
        <v>0.56056936183772121</v>
      </c>
      <c r="K65" s="18">
        <f>EXP(Parameters!$B$3+Parameters!$B$5*LN($C65))</f>
        <v>18.295382656444414</v>
      </c>
      <c r="L65" s="18">
        <f>EXP(Parameters!$B$2+Parameters!$B$4*LN($C65))</f>
        <v>22.944300154072717</v>
      </c>
      <c r="M65" s="18">
        <f t="shared" si="5"/>
        <v>19.986193672700193</v>
      </c>
      <c r="N65" s="2" t="str">
        <f t="shared" si="6"/>
        <v>mature</v>
      </c>
      <c r="O65" s="19">
        <f>_xlfn.NORM.DIST(LN($D65), LN(K65), EXP(Parameters!$B$6), 0)</f>
        <v>1.9794808252710246E-4</v>
      </c>
      <c r="P65" s="19">
        <f>_xlfn.NORM.DIST(LN($D65), LN(L65), EXP(Parameters!$B$7), 0)</f>
        <v>7.861010191683814</v>
      </c>
      <c r="Q65" s="4">
        <f t="shared" si="7"/>
        <v>4.4067284510042457</v>
      </c>
      <c r="R65" s="4">
        <f t="shared" si="8"/>
        <v>1.483132566308635</v>
      </c>
      <c r="S65" s="2" t="str">
        <f>IF(C65&gt;=Parameters!$B$10,D65-EXP(Parameters!$B$2+Parameters!$B$4*LN($C65)), "")</f>
        <v/>
      </c>
    </row>
    <row r="66" spans="1:19" x14ac:dyDescent="0.35">
      <c r="A66" t="s">
        <v>2445</v>
      </c>
      <c r="B66">
        <v>2</v>
      </c>
      <c r="C66" s="62">
        <v>97</v>
      </c>
      <c r="D66" s="62">
        <v>25</v>
      </c>
      <c r="E66" s="62">
        <v>90</v>
      </c>
      <c r="F66" s="2" t="str">
        <f t="shared" si="1"/>
        <v>7</v>
      </c>
      <c r="G66" s="2" t="str">
        <f t="shared" si="2"/>
        <v>5</v>
      </c>
      <c r="H66" s="2" t="str">
        <f t="shared" si="3"/>
        <v>0</v>
      </c>
      <c r="I66" s="2" t="str">
        <f t="shared" si="4"/>
        <v>97 25</v>
      </c>
      <c r="J66" s="4">
        <f>1/(1+EXP(-Parameters!$B$8-Parameters!$B$9*C66))</f>
        <v>0.5866823242240583</v>
      </c>
      <c r="K66" s="18">
        <f>EXP(Parameters!$B$3+Parameters!$B$5*LN($C66))</f>
        <v>18.54746789404059</v>
      </c>
      <c r="L66" s="18">
        <f>EXP(Parameters!$B$2+Parameters!$B$4*LN($C66))</f>
        <v>23.273716967534682</v>
      </c>
      <c r="M66" s="18">
        <f t="shared" si="5"/>
        <v>20.253877097580474</v>
      </c>
      <c r="N66" s="2" t="str">
        <f t="shared" si="6"/>
        <v>mature</v>
      </c>
      <c r="O66" s="19">
        <f>_xlfn.NORM.DIST(LN($D66), LN(K66), EXP(Parameters!$B$6), 0)</f>
        <v>1.1538954634961557E-7</v>
      </c>
      <c r="P66" s="19">
        <f>_xlfn.NORM.DIST(LN($D66), LN(L66), EXP(Parameters!$B$7), 0)</f>
        <v>2.9063258923329949</v>
      </c>
      <c r="Q66" s="4">
        <f t="shared" si="7"/>
        <v>1.7050900771590207</v>
      </c>
      <c r="R66" s="4">
        <f t="shared" si="8"/>
        <v>0.53361794051827383</v>
      </c>
      <c r="S66" s="2" t="str">
        <f>IF(C66&gt;=Parameters!$B$10,D66-EXP(Parameters!$B$2+Parameters!$B$4*LN($C66)), "")</f>
        <v/>
      </c>
    </row>
    <row r="67" spans="1:19" x14ac:dyDescent="0.35">
      <c r="A67" t="s">
        <v>2445</v>
      </c>
      <c r="B67">
        <v>3</v>
      </c>
      <c r="C67" s="62">
        <v>111</v>
      </c>
      <c r="D67" s="62">
        <v>29</v>
      </c>
      <c r="E67" s="62">
        <v>83</v>
      </c>
      <c r="F67" s="2" t="str">
        <f t="shared" ref="F67:F130" si="9">RIGHT(C67,1)</f>
        <v>1</v>
      </c>
      <c r="G67" s="2" t="str">
        <f t="shared" ref="G67:G130" si="10">RIGHT(D67,1)</f>
        <v>9</v>
      </c>
      <c r="H67" s="2" t="str">
        <f t="shared" ref="H67:H130" si="11">RIGHT(E67,1)</f>
        <v>3</v>
      </c>
      <c r="I67" s="2" t="str">
        <f t="shared" ref="I67:I130" si="12">C67&amp; " " &amp;D67</f>
        <v>111 29</v>
      </c>
      <c r="J67" s="4">
        <f>1/(1+EXP(-Parameters!$B$8-Parameters!$B$9*C67))</f>
        <v>0.86358393746934214</v>
      </c>
      <c r="K67" s="18">
        <f>EXP(Parameters!$B$3+Parameters!$B$5*LN($C67))</f>
        <v>22.161767377490595</v>
      </c>
      <c r="L67" s="18">
        <f>EXP(Parameters!$B$2+Parameters!$B$4*LN($C67))</f>
        <v>28.016211572719751</v>
      </c>
      <c r="M67" s="18">
        <f t="shared" ref="M67:M110" si="13" xml:space="preserve"> EXP((-1 - (-0.4481224) *LN(C67)) /  0.3490391)</f>
        <v>24.081338371598434</v>
      </c>
      <c r="N67" s="2" t="str">
        <f t="shared" ref="N67:N110" si="14">IF(D67&gt;=M67, "mature", "immature")</f>
        <v>mature</v>
      </c>
      <c r="O67" s="19">
        <f>_xlfn.NORM.DIST(LN($D67), LN(K67), EXP(Parameters!$B$6), 0)</f>
        <v>3.4750092012955594E-6</v>
      </c>
      <c r="P67" s="19">
        <f>_xlfn.NORM.DIST(LN($D67), LN(L67), EXP(Parameters!$B$7), 0)</f>
        <v>6.2419414133013875</v>
      </c>
      <c r="Q67" s="4">
        <f t="shared" ref="Q67:Q110" si="15">(1-J67)*O67+J67*P67</f>
        <v>5.3904408171988356</v>
      </c>
      <c r="R67" s="4">
        <f t="shared" ref="R67:R110" si="16">LN(Q67)</f>
        <v>1.6846271658437004</v>
      </c>
      <c r="S67" s="2">
        <f>IF(C67&gt;=Parameters!$B$10,D67-EXP(Parameters!$B$2+Parameters!$B$4*LN($C67)), "")</f>
        <v>0.98378842728024907</v>
      </c>
    </row>
    <row r="68" spans="1:19" x14ac:dyDescent="0.35">
      <c r="A68" t="s">
        <v>2445</v>
      </c>
      <c r="B68">
        <v>3</v>
      </c>
      <c r="C68" s="62">
        <v>109</v>
      </c>
      <c r="D68" s="62">
        <v>21</v>
      </c>
      <c r="E68" s="62">
        <v>81</v>
      </c>
      <c r="F68" s="2" t="str">
        <f t="shared" si="9"/>
        <v>9</v>
      </c>
      <c r="G68" s="2" t="str">
        <f t="shared" si="10"/>
        <v>1</v>
      </c>
      <c r="H68" s="2" t="str">
        <f t="shared" si="11"/>
        <v>1</v>
      </c>
      <c r="I68" s="2" t="str">
        <f t="shared" si="12"/>
        <v>109 21</v>
      </c>
      <c r="J68" s="4">
        <f>1/(1+EXP(-Parameters!$B$8-Parameters!$B$9*C68))</f>
        <v>0.83641522323347828</v>
      </c>
      <c r="K68" s="18">
        <f>EXP(Parameters!$B$3+Parameters!$B$5*LN($C68))</f>
        <v>21.635986671827396</v>
      </c>
      <c r="L68" s="18">
        <f>EXP(Parameters!$B$2+Parameters!$B$4*LN($C68))</f>
        <v>27.324167114074939</v>
      </c>
      <c r="M68" s="18">
        <f t="shared" si="13"/>
        <v>23.525698651551952</v>
      </c>
      <c r="N68" s="2" t="str">
        <f t="shared" si="14"/>
        <v>immature</v>
      </c>
      <c r="O68" s="19">
        <f>_xlfn.NORM.DIST(LN($D68), LN(K68), EXP(Parameters!$B$6), 0)</f>
        <v>6.7054638079086351</v>
      </c>
      <c r="P68" s="19">
        <f>_xlfn.NORM.DIST(LN($D68), LN(L68), EXP(Parameters!$B$7), 0)</f>
        <v>1.0958269667078014E-5</v>
      </c>
      <c r="Q68" s="4">
        <f t="shared" si="15"/>
        <v>1.0969209657962946</v>
      </c>
      <c r="R68" s="4">
        <f t="shared" si="16"/>
        <v>9.2507132933127872E-2</v>
      </c>
      <c r="S68" s="2" t="str">
        <f>IF(C68&gt;=Parameters!$B$10,D68-EXP(Parameters!$B$2+Parameters!$B$4*LN($C68)), "")</f>
        <v/>
      </c>
    </row>
    <row r="69" spans="1:19" x14ac:dyDescent="0.35">
      <c r="A69" t="s">
        <v>2445</v>
      </c>
      <c r="B69">
        <v>3</v>
      </c>
      <c r="C69" s="62">
        <v>112</v>
      </c>
      <c r="D69" s="62">
        <v>27</v>
      </c>
      <c r="E69" s="62">
        <v>83</v>
      </c>
      <c r="F69" s="2" t="str">
        <f t="shared" si="9"/>
        <v>2</v>
      </c>
      <c r="G69" s="2" t="str">
        <f t="shared" si="10"/>
        <v>7</v>
      </c>
      <c r="H69" s="2" t="str">
        <f t="shared" si="11"/>
        <v>3</v>
      </c>
      <c r="I69" s="2" t="str">
        <f t="shared" si="12"/>
        <v>112 27</v>
      </c>
      <c r="J69" s="4">
        <f>1/(1+EXP(-Parameters!$B$8-Parameters!$B$9*C69))</f>
        <v>0.87568366424949196</v>
      </c>
      <c r="K69" s="18">
        <f>EXP(Parameters!$B$3+Parameters!$B$5*LN($C69))</f>
        <v>22.425802171071368</v>
      </c>
      <c r="L69" s="18">
        <f>EXP(Parameters!$B$2+Parameters!$B$4*LN($C69))</f>
        <v>28.363999471035015</v>
      </c>
      <c r="M69" s="18">
        <f t="shared" si="13"/>
        <v>24.360229057188494</v>
      </c>
      <c r="N69" s="2" t="str">
        <f t="shared" si="14"/>
        <v>mature</v>
      </c>
      <c r="O69" s="19">
        <f>_xlfn.NORM.DIST(LN($D69), LN(K69), EXP(Parameters!$B$6), 0)</f>
        <v>7.4615837280719204E-3</v>
      </c>
      <c r="P69" s="19">
        <f>_xlfn.NORM.DIST(LN($D69), LN(L69), EXP(Parameters!$B$7), 0)</f>
        <v>4.905916451406644</v>
      </c>
      <c r="Q69" s="4">
        <f t="shared" si="15"/>
        <v>4.2969584914176036</v>
      </c>
      <c r="R69" s="4">
        <f t="shared" si="16"/>
        <v>1.4579074448480402</v>
      </c>
      <c r="S69" s="2">
        <f>IF(C69&gt;=Parameters!$B$10,D69-EXP(Parameters!$B$2+Parameters!$B$4*LN($C69)), "")</f>
        <v>-1.3639994710350152</v>
      </c>
    </row>
    <row r="70" spans="1:19" x14ac:dyDescent="0.35">
      <c r="A70" t="s">
        <v>2445</v>
      </c>
      <c r="B70">
        <v>3</v>
      </c>
      <c r="C70" s="62">
        <v>118</v>
      </c>
      <c r="D70" s="62">
        <v>30</v>
      </c>
      <c r="E70" s="62">
        <v>90</v>
      </c>
      <c r="F70" s="2" t="str">
        <f t="shared" si="9"/>
        <v>8</v>
      </c>
      <c r="G70" s="2" t="str">
        <f t="shared" si="10"/>
        <v>0</v>
      </c>
      <c r="H70" s="2" t="str">
        <f t="shared" si="11"/>
        <v>0</v>
      </c>
      <c r="I70" s="2" t="str">
        <f t="shared" si="12"/>
        <v>118 30</v>
      </c>
      <c r="J70" s="4">
        <f>1/(1+EXP(-Parameters!$B$8-Parameters!$B$9*C70))</f>
        <v>0.93040575438118167</v>
      </c>
      <c r="K70" s="18">
        <f>EXP(Parameters!$B$3+Parameters!$B$5*LN($C70))</f>
        <v>24.025745916314058</v>
      </c>
      <c r="L70" s="18">
        <f>EXP(Parameters!$B$2+Parameters!$B$4*LN($C70))</f>
        <v>30.475038693781325</v>
      </c>
      <c r="M70" s="18">
        <f t="shared" si="13"/>
        <v>26.048281677870872</v>
      </c>
      <c r="N70" s="2" t="str">
        <f t="shared" si="14"/>
        <v>mature</v>
      </c>
      <c r="O70" s="19">
        <f>_xlfn.NORM.DIST(LN($D70), LN(K70), EXP(Parameters!$B$6), 0)</f>
        <v>3.6756237777534479E-4</v>
      </c>
      <c r="P70" s="19">
        <f>_xlfn.NORM.DIST(LN($D70), LN(L70), EXP(Parameters!$B$7), 0)</f>
        <v>7.500969344883532</v>
      </c>
      <c r="Q70" s="4">
        <f t="shared" si="15"/>
        <v>6.9789706221428798</v>
      </c>
      <c r="R70" s="4">
        <f t="shared" si="16"/>
        <v>1.9429014305610279</v>
      </c>
      <c r="S70" s="2">
        <f>IF(C70&gt;=Parameters!$B$10,D70-EXP(Parameters!$B$2+Parameters!$B$4*LN($C70)), "")</f>
        <v>-0.47503869378132535</v>
      </c>
    </row>
    <row r="71" spans="1:19" x14ac:dyDescent="0.35">
      <c r="A71" t="s">
        <v>2445</v>
      </c>
      <c r="B71">
        <v>3</v>
      </c>
      <c r="C71" s="62">
        <v>108</v>
      </c>
      <c r="D71" s="62">
        <v>28</v>
      </c>
      <c r="E71" s="62">
        <v>88</v>
      </c>
      <c r="F71" s="2" t="str">
        <f t="shared" si="9"/>
        <v>8</v>
      </c>
      <c r="G71" s="2" t="str">
        <f t="shared" si="10"/>
        <v>8</v>
      </c>
      <c r="H71" s="2" t="str">
        <f t="shared" si="11"/>
        <v>8</v>
      </c>
      <c r="I71" s="2" t="str">
        <f t="shared" si="12"/>
        <v>108 28</v>
      </c>
      <c r="J71" s="4">
        <f>1/(1+EXP(-Parameters!$B$8-Parameters!$B$9*C71))</f>
        <v>0.82127356166282006</v>
      </c>
      <c r="K71" s="18">
        <f>EXP(Parameters!$B$3+Parameters!$B$5*LN($C71))</f>
        <v>21.374250224584241</v>
      </c>
      <c r="L71" s="18">
        <f>EXP(Parameters!$B$2+Parameters!$B$4*LN($C71))</f>
        <v>26.979923968453623</v>
      </c>
      <c r="M71" s="18">
        <f t="shared" si="13"/>
        <v>23.248958953216722</v>
      </c>
      <c r="N71" s="2" t="str">
        <f t="shared" si="14"/>
        <v>mature</v>
      </c>
      <c r="O71" s="19">
        <f>_xlfn.NORM.DIST(LN($D71), LN(K71), EXP(Parameters!$B$6), 0)</f>
        <v>3.0849467809403114E-6</v>
      </c>
      <c r="P71" s="19">
        <f>_xlfn.NORM.DIST(LN($D71), LN(L71), EXP(Parameters!$B$7), 0)</f>
        <v>6.0198975010575211</v>
      </c>
      <c r="Q71" s="4">
        <f t="shared" si="15"/>
        <v>4.9439832129001706</v>
      </c>
      <c r="R71" s="4">
        <f t="shared" si="16"/>
        <v>1.5981713247006304</v>
      </c>
      <c r="S71" s="2" t="str">
        <f>IF(C71&gt;=Parameters!$B$10,D71-EXP(Parameters!$B$2+Parameters!$B$4*LN($C71)), "")</f>
        <v/>
      </c>
    </row>
    <row r="72" spans="1:19" x14ac:dyDescent="0.35">
      <c r="A72" t="s">
        <v>2445</v>
      </c>
      <c r="B72">
        <v>3</v>
      </c>
      <c r="C72" s="62">
        <v>110</v>
      </c>
      <c r="D72" s="62">
        <v>29</v>
      </c>
      <c r="E72" s="62">
        <v>87</v>
      </c>
      <c r="F72" s="2" t="str">
        <f t="shared" si="9"/>
        <v>0</v>
      </c>
      <c r="G72" s="2" t="str">
        <f t="shared" si="10"/>
        <v>9</v>
      </c>
      <c r="H72" s="2" t="str">
        <f t="shared" si="11"/>
        <v>7</v>
      </c>
      <c r="I72" s="2" t="str">
        <f t="shared" si="12"/>
        <v>110 29</v>
      </c>
      <c r="J72" s="4">
        <f>1/(1+EXP(-Parameters!$B$8-Parameters!$B$9*C72))</f>
        <v>0.85050758826483663</v>
      </c>
      <c r="K72" s="18">
        <f>EXP(Parameters!$B$3+Parameters!$B$5*LN($C72))</f>
        <v>21.898493978978827</v>
      </c>
      <c r="L72" s="18">
        <f>EXP(Parameters!$B$2+Parameters!$B$4*LN($C72))</f>
        <v>27.669598567790544</v>
      </c>
      <c r="M72" s="18">
        <f t="shared" si="13"/>
        <v>23.803160025837798</v>
      </c>
      <c r="N72" s="2" t="str">
        <f t="shared" si="14"/>
        <v>mature</v>
      </c>
      <c r="O72" s="19">
        <f>_xlfn.NORM.DIST(LN($D72), LN(K72), EXP(Parameters!$B$6), 0)</f>
        <v>9.1789307720574061E-7</v>
      </c>
      <c r="P72" s="19">
        <f>_xlfn.NORM.DIST(LN($D72), LN(L72), EXP(Parameters!$B$7), 0)</f>
        <v>5.1239875273082909</v>
      </c>
      <c r="Q72" s="4">
        <f t="shared" si="15"/>
        <v>4.357990411368128</v>
      </c>
      <c r="R72" s="4">
        <f t="shared" si="16"/>
        <v>1.472011036283231</v>
      </c>
      <c r="S72" s="2">
        <f>IF(C72&gt;=Parameters!$B$10,D72-EXP(Parameters!$B$2+Parameters!$B$4*LN($C72)), "")</f>
        <v>1.3304014322094559</v>
      </c>
    </row>
    <row r="73" spans="1:19" x14ac:dyDescent="0.35">
      <c r="A73" t="s">
        <v>2445</v>
      </c>
      <c r="B73">
        <v>3</v>
      </c>
      <c r="C73" s="62">
        <v>102</v>
      </c>
      <c r="D73" s="62">
        <v>26</v>
      </c>
      <c r="E73" s="62">
        <v>92</v>
      </c>
      <c r="F73" s="2" t="str">
        <f t="shared" si="9"/>
        <v>2</v>
      </c>
      <c r="G73" s="2" t="str">
        <f t="shared" si="10"/>
        <v>6</v>
      </c>
      <c r="H73" s="2" t="str">
        <f t="shared" si="11"/>
        <v>2</v>
      </c>
      <c r="I73" s="2" t="str">
        <f t="shared" si="12"/>
        <v>102 26</v>
      </c>
      <c r="J73" s="4">
        <f>1/(1+EXP(-Parameters!$B$8-Parameters!$B$9*C73))</f>
        <v>0.70769935811813878</v>
      </c>
      <c r="K73" s="18">
        <f>EXP(Parameters!$B$3+Parameters!$B$5*LN($C73))</f>
        <v>19.820296206539236</v>
      </c>
      <c r="L73" s="18">
        <f>EXP(Parameters!$B$2+Parameters!$B$4*LN($C73))</f>
        <v>24.939811053735465</v>
      </c>
      <c r="M73" s="18">
        <f t="shared" si="13"/>
        <v>21.603949060070374</v>
      </c>
      <c r="N73" s="2" t="str">
        <f t="shared" si="14"/>
        <v>mature</v>
      </c>
      <c r="O73" s="19">
        <f>_xlfn.NORM.DIST(LN($D73), LN(K73), EXP(Parameters!$B$6), 0)</f>
        <v>2.6537636717615952E-6</v>
      </c>
      <c r="P73" s="19">
        <f>_xlfn.NORM.DIST(LN($D73), LN(L73), EXP(Parameters!$B$7), 0)</f>
        <v>5.6171267382129795</v>
      </c>
      <c r="Q73" s="4">
        <f t="shared" si="15"/>
        <v>3.9752377627983848</v>
      </c>
      <c r="R73" s="4">
        <f t="shared" si="16"/>
        <v>1.3800845608579511</v>
      </c>
      <c r="S73" s="2" t="str">
        <f>IF(C73&gt;=Parameters!$B$10,D73-EXP(Parameters!$B$2+Parameters!$B$4*LN($C73)), "")</f>
        <v/>
      </c>
    </row>
    <row r="74" spans="1:19" x14ac:dyDescent="0.35">
      <c r="A74" t="s">
        <v>2445</v>
      </c>
      <c r="B74">
        <v>3</v>
      </c>
      <c r="C74" s="62">
        <v>122</v>
      </c>
      <c r="D74" s="62">
        <v>30</v>
      </c>
      <c r="E74" s="62">
        <v>85</v>
      </c>
      <c r="F74" s="2" t="str">
        <f t="shared" si="9"/>
        <v>2</v>
      </c>
      <c r="G74" s="2" t="str">
        <f t="shared" si="10"/>
        <v>0</v>
      </c>
      <c r="H74" s="2" t="str">
        <f t="shared" si="11"/>
        <v>5</v>
      </c>
      <c r="I74" s="2" t="str">
        <f t="shared" si="12"/>
        <v>122 30</v>
      </c>
      <c r="J74" s="4">
        <f>1/(1+EXP(-Parameters!$B$8-Parameters!$B$9*C74))</f>
        <v>0.9534746050586127</v>
      </c>
      <c r="K74" s="18">
        <f>EXP(Parameters!$B$3+Parameters!$B$5*LN($C74))</f>
        <v>25.107042010930307</v>
      </c>
      <c r="L74" s="18">
        <f>EXP(Parameters!$B$2+Parameters!$B$4*LN($C74))</f>
        <v>31.905099250831121</v>
      </c>
      <c r="M74" s="18">
        <f t="shared" si="13"/>
        <v>27.187344341584438</v>
      </c>
      <c r="N74" s="2" t="str">
        <f t="shared" si="14"/>
        <v>mature</v>
      </c>
      <c r="O74" s="19">
        <f>_xlfn.NORM.DIST(LN($D74), LN(K74), EXP(Parameters!$B$6), 0)</f>
        <v>1.3039396283955977E-2</v>
      </c>
      <c r="P74" s="19">
        <f>_xlfn.NORM.DIST(LN($D74), LN(L74), EXP(Parameters!$B$7), 0)</f>
        <v>3.7639385776840859</v>
      </c>
      <c r="Q74" s="4">
        <f t="shared" si="15"/>
        <v>3.5894265118841187</v>
      </c>
      <c r="R74" s="4">
        <f t="shared" si="16"/>
        <v>1.2779924437461556</v>
      </c>
      <c r="S74" s="2">
        <f>IF(C74&gt;=Parameters!$B$10,D74-EXP(Parameters!$B$2+Parameters!$B$4*LN($C74)), "")</f>
        <v>-1.9050992508311211</v>
      </c>
    </row>
    <row r="75" spans="1:19" x14ac:dyDescent="0.35">
      <c r="A75" t="s">
        <v>2445</v>
      </c>
      <c r="B75">
        <v>3</v>
      </c>
      <c r="C75" s="62">
        <v>113</v>
      </c>
      <c r="D75" s="62">
        <v>27</v>
      </c>
      <c r="E75" s="62">
        <v>76</v>
      </c>
      <c r="F75" s="2" t="str">
        <f t="shared" si="9"/>
        <v>3</v>
      </c>
      <c r="G75" s="2" t="str">
        <f t="shared" si="10"/>
        <v>7</v>
      </c>
      <c r="H75" s="2" t="str">
        <f t="shared" si="11"/>
        <v>6</v>
      </c>
      <c r="I75" s="2" t="str">
        <f t="shared" si="12"/>
        <v>113 27</v>
      </c>
      <c r="J75" s="4">
        <f>1/(1+EXP(-Parameters!$B$8-Parameters!$B$9*C75))</f>
        <v>0.88685079408693668</v>
      </c>
      <c r="K75" s="18">
        <f>EXP(Parameters!$B$3+Parameters!$B$5*LN($C75))</f>
        <v>22.690593733954969</v>
      </c>
      <c r="L75" s="18">
        <f>EXP(Parameters!$B$2+Parameters!$B$4*LN($C75))</f>
        <v>28.712955701636687</v>
      </c>
      <c r="M75" s="18">
        <f t="shared" si="13"/>
        <v>24.639827522024078</v>
      </c>
      <c r="N75" s="2" t="str">
        <f t="shared" si="14"/>
        <v>mature</v>
      </c>
      <c r="O75" s="19">
        <f>_xlfn.NORM.DIST(LN($D75), LN(K75), EXP(Parameters!$B$6), 0)</f>
        <v>1.7545447687189686E-2</v>
      </c>
      <c r="P75" s="19">
        <f>_xlfn.NORM.DIST(LN($D75), LN(L75), EXP(Parameters!$B$7), 0)</f>
        <v>3.7690705954349855</v>
      </c>
      <c r="Q75" s="4">
        <f t="shared" si="15"/>
        <v>3.344588504004435</v>
      </c>
      <c r="R75" s="4">
        <f t="shared" si="16"/>
        <v>1.2073436677779805</v>
      </c>
      <c r="S75" s="2">
        <f>IF(C75&gt;=Parameters!$B$10,D75-EXP(Parameters!$B$2+Parameters!$B$4*LN($C75)), "")</f>
        <v>-1.7129557016366874</v>
      </c>
    </row>
    <row r="76" spans="1:19" x14ac:dyDescent="0.35">
      <c r="A76" t="s">
        <v>2445</v>
      </c>
      <c r="B76">
        <v>3</v>
      </c>
      <c r="C76" s="62">
        <v>115</v>
      </c>
      <c r="D76" s="62">
        <v>28</v>
      </c>
      <c r="E76" s="62">
        <v>88</v>
      </c>
      <c r="F76" s="2" t="str">
        <f t="shared" si="9"/>
        <v>5</v>
      </c>
      <c r="G76" s="2" t="str">
        <f t="shared" si="10"/>
        <v>8</v>
      </c>
      <c r="H76" s="2" t="str">
        <f t="shared" si="11"/>
        <v>8</v>
      </c>
      <c r="I76" s="2" t="str">
        <f t="shared" si="12"/>
        <v>115 28</v>
      </c>
      <c r="J76" s="4">
        <f>1/(1+EXP(-Parameters!$B$8-Parameters!$B$9*C76))</f>
        <v>0.90657859216536885</v>
      </c>
      <c r="K76" s="18">
        <f>EXP(Parameters!$B$3+Parameters!$B$5*LN($C76))</f>
        <v>23.222429007197608</v>
      </c>
      <c r="L76" s="18">
        <f>EXP(Parameters!$B$2+Parameters!$B$4*LN($C76))</f>
        <v>29.41434738550959</v>
      </c>
      <c r="M76" s="18">
        <f t="shared" si="13"/>
        <v>25.201129892198306</v>
      </c>
      <c r="N76" s="2" t="str">
        <f t="shared" si="14"/>
        <v>mature</v>
      </c>
      <c r="O76" s="19">
        <f>_xlfn.NORM.DIST(LN($D76), LN(K76), EXP(Parameters!$B$6), 0)</f>
        <v>6.6820281569628694E-3</v>
      </c>
      <c r="P76" s="19">
        <f>_xlfn.NORM.DIST(LN($D76), LN(L76), EXP(Parameters!$B$7), 0)</f>
        <v>4.9064621245203108</v>
      </c>
      <c r="Q76" s="4">
        <f t="shared" si="15"/>
        <v>4.4487177698379421</v>
      </c>
      <c r="R76" s="4">
        <f t="shared" si="16"/>
        <v>1.492615913047928</v>
      </c>
      <c r="S76" s="2">
        <f>IF(C76&gt;=Parameters!$B$10,D76-EXP(Parameters!$B$2+Parameters!$B$4*LN($C76)), "")</f>
        <v>-1.4143473855095898</v>
      </c>
    </row>
    <row r="77" spans="1:19" x14ac:dyDescent="0.35">
      <c r="A77" t="s">
        <v>2445</v>
      </c>
      <c r="B77">
        <v>3</v>
      </c>
      <c r="C77" s="62">
        <v>105</v>
      </c>
      <c r="D77" s="62">
        <v>25</v>
      </c>
      <c r="E77" s="62">
        <v>82</v>
      </c>
      <c r="F77" s="2" t="str">
        <f t="shared" si="9"/>
        <v>5</v>
      </c>
      <c r="G77" s="2" t="str">
        <f t="shared" si="10"/>
        <v>5</v>
      </c>
      <c r="H77" s="2" t="str">
        <f t="shared" si="11"/>
        <v>2</v>
      </c>
      <c r="I77" s="2" t="str">
        <f t="shared" si="12"/>
        <v>105 25</v>
      </c>
      <c r="J77" s="4">
        <f>1/(1+EXP(-Parameters!$B$8-Parameters!$B$9*C77))</f>
        <v>0.76934531660241856</v>
      </c>
      <c r="K77" s="18">
        <f>EXP(Parameters!$B$3+Parameters!$B$5*LN($C77))</f>
        <v>20.593714849654653</v>
      </c>
      <c r="L77" s="18">
        <f>EXP(Parameters!$B$2+Parameters!$B$4*LN($C77))</f>
        <v>25.954393485790241</v>
      </c>
      <c r="M77" s="18">
        <f t="shared" si="13"/>
        <v>22.42311808998673</v>
      </c>
      <c r="N77" s="2" t="str">
        <f t="shared" si="14"/>
        <v>mature</v>
      </c>
      <c r="O77" s="19">
        <f>_xlfn.NORM.DIST(LN($D77), LN(K77), EXP(Parameters!$B$6), 0)</f>
        <v>3.9520097908209741E-3</v>
      </c>
      <c r="P77" s="19">
        <f>_xlfn.NORM.DIST(LN($D77), LN(L77), EXP(Parameters!$B$7), 0)</f>
        <v>5.9890877203460988</v>
      </c>
      <c r="Q77" s="4">
        <f t="shared" si="15"/>
        <v>4.6085881379364126</v>
      </c>
      <c r="R77" s="4">
        <f t="shared" si="16"/>
        <v>1.5279215493498353</v>
      </c>
      <c r="S77" s="2" t="str">
        <f>IF(C77&gt;=Parameters!$B$10,D77-EXP(Parameters!$B$2+Parameters!$B$4*LN($C77)), "")</f>
        <v/>
      </c>
    </row>
    <row r="78" spans="1:19" x14ac:dyDescent="0.35">
      <c r="A78" t="s">
        <v>2445</v>
      </c>
      <c r="B78">
        <v>3</v>
      </c>
      <c r="C78" s="62">
        <v>105</v>
      </c>
      <c r="D78" s="62">
        <v>25</v>
      </c>
      <c r="E78" s="62">
        <v>88</v>
      </c>
      <c r="F78" s="2" t="str">
        <f t="shared" si="9"/>
        <v>5</v>
      </c>
      <c r="G78" s="2" t="str">
        <f t="shared" si="10"/>
        <v>5</v>
      </c>
      <c r="H78" s="2" t="str">
        <f t="shared" si="11"/>
        <v>8</v>
      </c>
      <c r="I78" s="2" t="str">
        <f t="shared" si="12"/>
        <v>105 25</v>
      </c>
      <c r="J78" s="4">
        <f>1/(1+EXP(-Parameters!$B$8-Parameters!$B$9*C78))</f>
        <v>0.76934531660241856</v>
      </c>
      <c r="K78" s="18">
        <f>EXP(Parameters!$B$3+Parameters!$B$5*LN($C78))</f>
        <v>20.593714849654653</v>
      </c>
      <c r="L78" s="18">
        <f>EXP(Parameters!$B$2+Parameters!$B$4*LN($C78))</f>
        <v>25.954393485790241</v>
      </c>
      <c r="M78" s="18">
        <f t="shared" si="13"/>
        <v>22.42311808998673</v>
      </c>
      <c r="N78" s="2" t="str">
        <f t="shared" si="14"/>
        <v>mature</v>
      </c>
      <c r="O78" s="19">
        <f>_xlfn.NORM.DIST(LN($D78), LN(K78), EXP(Parameters!$B$6), 0)</f>
        <v>3.9520097908209741E-3</v>
      </c>
      <c r="P78" s="19">
        <f>_xlfn.NORM.DIST(LN($D78), LN(L78), EXP(Parameters!$B$7), 0)</f>
        <v>5.9890877203460988</v>
      </c>
      <c r="Q78" s="4">
        <f t="shared" si="15"/>
        <v>4.6085881379364126</v>
      </c>
      <c r="R78" s="4">
        <f t="shared" si="16"/>
        <v>1.5279215493498353</v>
      </c>
      <c r="S78" s="2" t="str">
        <f>IF(C78&gt;=Parameters!$B$10,D78-EXP(Parameters!$B$2+Parameters!$B$4*LN($C78)), "")</f>
        <v/>
      </c>
    </row>
    <row r="79" spans="1:19" x14ac:dyDescent="0.35">
      <c r="A79" t="s">
        <v>2445</v>
      </c>
      <c r="B79">
        <v>3</v>
      </c>
      <c r="C79" s="62">
        <v>102</v>
      </c>
      <c r="D79" s="62">
        <v>26</v>
      </c>
      <c r="E79" s="62">
        <v>75</v>
      </c>
      <c r="F79" s="2" t="str">
        <f t="shared" si="9"/>
        <v>2</v>
      </c>
      <c r="G79" s="2" t="str">
        <f t="shared" si="10"/>
        <v>6</v>
      </c>
      <c r="H79" s="2" t="str">
        <f t="shared" si="11"/>
        <v>5</v>
      </c>
      <c r="I79" s="2" t="str">
        <f t="shared" si="12"/>
        <v>102 26</v>
      </c>
      <c r="J79" s="4">
        <f>1/(1+EXP(-Parameters!$B$8-Parameters!$B$9*C79))</f>
        <v>0.70769935811813878</v>
      </c>
      <c r="K79" s="18">
        <f>EXP(Parameters!$B$3+Parameters!$B$5*LN($C79))</f>
        <v>19.820296206539236</v>
      </c>
      <c r="L79" s="18">
        <f>EXP(Parameters!$B$2+Parameters!$B$4*LN($C79))</f>
        <v>24.939811053735465</v>
      </c>
      <c r="M79" s="18">
        <f t="shared" si="13"/>
        <v>21.603949060070374</v>
      </c>
      <c r="N79" s="2" t="str">
        <f t="shared" si="14"/>
        <v>mature</v>
      </c>
      <c r="O79" s="19">
        <f>_xlfn.NORM.DIST(LN($D79), LN(K79), EXP(Parameters!$B$6), 0)</f>
        <v>2.6537636717615952E-6</v>
      </c>
      <c r="P79" s="19">
        <f>_xlfn.NORM.DIST(LN($D79), LN(L79), EXP(Parameters!$B$7), 0)</f>
        <v>5.6171267382129795</v>
      </c>
      <c r="Q79" s="4">
        <f t="shared" si="15"/>
        <v>3.9752377627983848</v>
      </c>
      <c r="R79" s="4">
        <f t="shared" si="16"/>
        <v>1.3800845608579511</v>
      </c>
      <c r="S79" s="2" t="str">
        <f>IF(C79&gt;=Parameters!$B$10,D79-EXP(Parameters!$B$2+Parameters!$B$4*LN($C79)), "")</f>
        <v/>
      </c>
    </row>
    <row r="80" spans="1:19" x14ac:dyDescent="0.35">
      <c r="A80" t="s">
        <v>2445</v>
      </c>
      <c r="B80">
        <v>3</v>
      </c>
      <c r="C80" s="62">
        <v>115</v>
      </c>
      <c r="D80" s="62">
        <v>26</v>
      </c>
      <c r="E80" s="62">
        <v>83</v>
      </c>
      <c r="F80" s="2" t="str">
        <f t="shared" si="9"/>
        <v>5</v>
      </c>
      <c r="G80" s="2" t="str">
        <f t="shared" si="10"/>
        <v>6</v>
      </c>
      <c r="H80" s="2" t="str">
        <f t="shared" si="11"/>
        <v>3</v>
      </c>
      <c r="I80" s="2" t="str">
        <f t="shared" si="12"/>
        <v>115 26</v>
      </c>
      <c r="J80" s="4">
        <f>1/(1+EXP(-Parameters!$B$8-Parameters!$B$9*C80))</f>
        <v>0.90657859216536885</v>
      </c>
      <c r="K80" s="18">
        <f>EXP(Parameters!$B$3+Parameters!$B$5*LN($C80))</f>
        <v>23.222429007197608</v>
      </c>
      <c r="L80" s="18">
        <f>EXP(Parameters!$B$2+Parameters!$B$4*LN($C80))</f>
        <v>29.41434738550959</v>
      </c>
      <c r="M80" s="18">
        <f t="shared" si="13"/>
        <v>25.201129892198306</v>
      </c>
      <c r="N80" s="2" t="str">
        <f t="shared" si="14"/>
        <v>mature</v>
      </c>
      <c r="O80" s="19">
        <f>_xlfn.NORM.DIST(LN($D80), LN(K80), EXP(Parameters!$B$6), 0)</f>
        <v>0.60480432503016901</v>
      </c>
      <c r="P80" s="19">
        <f>_xlfn.NORM.DIST(LN($D80), LN(L80), EXP(Parameters!$B$7), 0)</f>
        <v>0.40686976536594732</v>
      </c>
      <c r="Q80" s="4">
        <f t="shared" si="15"/>
        <v>0.42536109058890675</v>
      </c>
      <c r="R80" s="4">
        <f t="shared" si="16"/>
        <v>-0.85481684586958639</v>
      </c>
      <c r="S80" s="2">
        <f>IF(C80&gt;=Parameters!$B$10,D80-EXP(Parameters!$B$2+Parameters!$B$4*LN($C80)), "")</f>
        <v>-3.4143473855095898</v>
      </c>
    </row>
    <row r="81" spans="1:19" x14ac:dyDescent="0.35">
      <c r="A81" t="s">
        <v>2445</v>
      </c>
      <c r="B81">
        <v>3</v>
      </c>
      <c r="C81" s="62">
        <v>112</v>
      </c>
      <c r="D81" s="62">
        <v>29</v>
      </c>
      <c r="E81" s="62">
        <v>81</v>
      </c>
      <c r="F81" s="2" t="str">
        <f t="shared" si="9"/>
        <v>2</v>
      </c>
      <c r="G81" s="2" t="str">
        <f t="shared" si="10"/>
        <v>9</v>
      </c>
      <c r="H81" s="2" t="str">
        <f t="shared" si="11"/>
        <v>1</v>
      </c>
      <c r="I81" s="2" t="str">
        <f t="shared" si="12"/>
        <v>112 29</v>
      </c>
      <c r="J81" s="4">
        <f>1/(1+EXP(-Parameters!$B$8-Parameters!$B$9*C81))</f>
        <v>0.87568366424949196</v>
      </c>
      <c r="K81" s="18">
        <f>EXP(Parameters!$B$3+Parameters!$B$5*LN($C81))</f>
        <v>22.425802171071368</v>
      </c>
      <c r="L81" s="18">
        <f>EXP(Parameters!$B$2+Parameters!$B$4*LN($C81))</f>
        <v>28.363999471035015</v>
      </c>
      <c r="M81" s="18">
        <f t="shared" si="13"/>
        <v>24.360229057188494</v>
      </c>
      <c r="N81" s="2" t="str">
        <f t="shared" si="14"/>
        <v>mature</v>
      </c>
      <c r="O81" s="19">
        <f>_xlfn.NORM.DIST(LN($D81), LN(K81), EXP(Parameters!$B$6), 0)</f>
        <v>1.2278271380801473E-5</v>
      </c>
      <c r="P81" s="19">
        <f>_xlfn.NORM.DIST(LN($D81), LN(L81), EXP(Parameters!$B$7), 0)</f>
        <v>7.1518903184159219</v>
      </c>
      <c r="Q81" s="4">
        <f t="shared" si="15"/>
        <v>6.262795046730627</v>
      </c>
      <c r="R81" s="4">
        <f t="shared" si="16"/>
        <v>1.8346265785515883</v>
      </c>
      <c r="S81" s="2">
        <f>IF(C81&gt;=Parameters!$B$10,D81-EXP(Parameters!$B$2+Parameters!$B$4*LN($C81)), "")</f>
        <v>0.63600052896498482</v>
      </c>
    </row>
    <row r="82" spans="1:19" x14ac:dyDescent="0.35">
      <c r="A82" t="s">
        <v>2445</v>
      </c>
      <c r="B82">
        <v>3</v>
      </c>
      <c r="C82" s="62">
        <v>112</v>
      </c>
      <c r="D82" s="62">
        <v>27</v>
      </c>
      <c r="E82" s="62">
        <v>84</v>
      </c>
      <c r="F82" s="2" t="str">
        <f t="shared" si="9"/>
        <v>2</v>
      </c>
      <c r="G82" s="2" t="str">
        <f t="shared" si="10"/>
        <v>7</v>
      </c>
      <c r="H82" s="2" t="str">
        <f t="shared" si="11"/>
        <v>4</v>
      </c>
      <c r="I82" s="2" t="str">
        <f t="shared" si="12"/>
        <v>112 27</v>
      </c>
      <c r="J82" s="4">
        <f>1/(1+EXP(-Parameters!$B$8-Parameters!$B$9*C82))</f>
        <v>0.87568366424949196</v>
      </c>
      <c r="K82" s="18">
        <f>EXP(Parameters!$B$3+Parameters!$B$5*LN($C82))</f>
        <v>22.425802171071368</v>
      </c>
      <c r="L82" s="18">
        <f>EXP(Parameters!$B$2+Parameters!$B$4*LN($C82))</f>
        <v>28.363999471035015</v>
      </c>
      <c r="M82" s="18">
        <f t="shared" si="13"/>
        <v>24.360229057188494</v>
      </c>
      <c r="N82" s="2" t="str">
        <f t="shared" si="14"/>
        <v>mature</v>
      </c>
      <c r="O82" s="19">
        <f>_xlfn.NORM.DIST(LN($D82), LN(K82), EXP(Parameters!$B$6), 0)</f>
        <v>7.4615837280719204E-3</v>
      </c>
      <c r="P82" s="19">
        <f>_xlfn.NORM.DIST(LN($D82), LN(L82), EXP(Parameters!$B$7), 0)</f>
        <v>4.905916451406644</v>
      </c>
      <c r="Q82" s="4">
        <f t="shared" si="15"/>
        <v>4.2969584914176036</v>
      </c>
      <c r="R82" s="4">
        <f t="shared" si="16"/>
        <v>1.4579074448480402</v>
      </c>
      <c r="S82" s="2">
        <f>IF(C82&gt;=Parameters!$B$10,D82-EXP(Parameters!$B$2+Parameters!$B$4*LN($C82)), "")</f>
        <v>-1.3639994710350152</v>
      </c>
    </row>
    <row r="83" spans="1:19" x14ac:dyDescent="0.35">
      <c r="A83" t="s">
        <v>2445</v>
      </c>
      <c r="B83">
        <v>3</v>
      </c>
      <c r="C83" s="62">
        <v>110</v>
      </c>
      <c r="D83" s="62">
        <v>25</v>
      </c>
      <c r="E83" s="62">
        <v>89</v>
      </c>
      <c r="F83" s="2" t="str">
        <f t="shared" si="9"/>
        <v>0</v>
      </c>
      <c r="G83" s="2" t="str">
        <f t="shared" si="10"/>
        <v>5</v>
      </c>
      <c r="H83" s="2" t="str">
        <f t="shared" si="11"/>
        <v>9</v>
      </c>
      <c r="I83" s="2" t="str">
        <f t="shared" si="12"/>
        <v>110 25</v>
      </c>
      <c r="J83" s="4">
        <f>1/(1+EXP(-Parameters!$B$8-Parameters!$B$9*C83))</f>
        <v>0.85050758826483663</v>
      </c>
      <c r="K83" s="18">
        <f>EXP(Parameters!$B$3+Parameters!$B$5*LN($C83))</f>
        <v>21.898493978978827</v>
      </c>
      <c r="L83" s="18">
        <f>EXP(Parameters!$B$2+Parameters!$B$4*LN($C83))</f>
        <v>27.669598567790544</v>
      </c>
      <c r="M83" s="18">
        <f t="shared" si="13"/>
        <v>23.803160025837798</v>
      </c>
      <c r="N83" s="2" t="str">
        <f t="shared" si="14"/>
        <v>mature</v>
      </c>
      <c r="O83" s="19">
        <f>_xlfn.NORM.DIST(LN($D83), LN(K83), EXP(Parameters!$B$6), 0)</f>
        <v>0.2295690537725289</v>
      </c>
      <c r="P83" s="19">
        <f>_xlfn.NORM.DIST(LN($D83), LN(L83), EXP(Parameters!$B$7), 0)</f>
        <v>1.0619198330040949</v>
      </c>
      <c r="Q83" s="4">
        <f t="shared" si="15"/>
        <v>0.93748970760712558</v>
      </c>
      <c r="R83" s="4">
        <f t="shared" si="16"/>
        <v>-6.4549499750235301E-2</v>
      </c>
      <c r="S83" s="2">
        <f>IF(C83&gt;=Parameters!$B$10,D83-EXP(Parameters!$B$2+Parameters!$B$4*LN($C83)), "")</f>
        <v>-2.6695985677905441</v>
      </c>
    </row>
    <row r="84" spans="1:19" x14ac:dyDescent="0.35">
      <c r="A84" t="s">
        <v>2445</v>
      </c>
      <c r="B84">
        <v>3</v>
      </c>
      <c r="C84" s="62">
        <v>103</v>
      </c>
      <c r="D84" s="62">
        <v>26</v>
      </c>
      <c r="E84" s="62">
        <v>90</v>
      </c>
      <c r="F84" s="2" t="str">
        <f t="shared" si="9"/>
        <v>3</v>
      </c>
      <c r="G84" s="2" t="str">
        <f t="shared" si="10"/>
        <v>6</v>
      </c>
      <c r="H84" s="2" t="str">
        <f t="shared" si="11"/>
        <v>0</v>
      </c>
      <c r="I84" s="2" t="str">
        <f t="shared" si="12"/>
        <v>103 26</v>
      </c>
      <c r="J84" s="4">
        <f>1/(1+EXP(-Parameters!$B$8-Parameters!$B$9*C84))</f>
        <v>0.72929139759356365</v>
      </c>
      <c r="K84" s="18">
        <f>EXP(Parameters!$B$3+Parameters!$B$5*LN($C84))</f>
        <v>20.077303074934573</v>
      </c>
      <c r="L84" s="18">
        <f>EXP(Parameters!$B$2+Parameters!$B$4*LN($C84))</f>
        <v>25.276776596017228</v>
      </c>
      <c r="M84" s="18">
        <f t="shared" si="13"/>
        <v>21.876255591489173</v>
      </c>
      <c r="N84" s="2" t="str">
        <f t="shared" si="14"/>
        <v>mature</v>
      </c>
      <c r="O84" s="19">
        <f>_xlfn.NORM.DIST(LN($D84), LN(K84), EXP(Parameters!$B$6), 0)</f>
        <v>1.0582355487184245E-5</v>
      </c>
      <c r="P84" s="19">
        <f>_xlfn.NORM.DIST(LN($D84), LN(L84), EXP(Parameters!$B$7), 0)</f>
        <v>6.7409810063062938</v>
      </c>
      <c r="Q84" s="4">
        <f t="shared" si="15"/>
        <v>4.916142323975448</v>
      </c>
      <c r="R84" s="4">
        <f t="shared" si="16"/>
        <v>1.592524142459538</v>
      </c>
      <c r="S84" s="2" t="str">
        <f>IF(C84&gt;=Parameters!$B$10,D84-EXP(Parameters!$B$2+Parameters!$B$4*LN($C84)), "")</f>
        <v/>
      </c>
    </row>
    <row r="85" spans="1:19" x14ac:dyDescent="0.35">
      <c r="A85" t="s">
        <v>2445</v>
      </c>
      <c r="B85">
        <v>3</v>
      </c>
      <c r="C85" s="62">
        <v>110</v>
      </c>
      <c r="D85" s="62">
        <v>25</v>
      </c>
      <c r="E85" s="62">
        <v>90</v>
      </c>
      <c r="F85" s="2" t="str">
        <f t="shared" si="9"/>
        <v>0</v>
      </c>
      <c r="G85" s="2" t="str">
        <f t="shared" si="10"/>
        <v>5</v>
      </c>
      <c r="H85" s="2" t="str">
        <f t="shared" si="11"/>
        <v>0</v>
      </c>
      <c r="I85" s="2" t="str">
        <f t="shared" si="12"/>
        <v>110 25</v>
      </c>
      <c r="J85" s="4">
        <f>1/(1+EXP(-Parameters!$B$8-Parameters!$B$9*C85))</f>
        <v>0.85050758826483663</v>
      </c>
      <c r="K85" s="18">
        <f>EXP(Parameters!$B$3+Parameters!$B$5*LN($C85))</f>
        <v>21.898493978978827</v>
      </c>
      <c r="L85" s="18">
        <f>EXP(Parameters!$B$2+Parameters!$B$4*LN($C85))</f>
        <v>27.669598567790544</v>
      </c>
      <c r="M85" s="18">
        <f t="shared" si="13"/>
        <v>23.803160025837798</v>
      </c>
      <c r="N85" s="2" t="str">
        <f t="shared" si="14"/>
        <v>mature</v>
      </c>
      <c r="O85" s="19">
        <f>_xlfn.NORM.DIST(LN($D85), LN(K85), EXP(Parameters!$B$6), 0)</f>
        <v>0.2295690537725289</v>
      </c>
      <c r="P85" s="19">
        <f>_xlfn.NORM.DIST(LN($D85), LN(L85), EXP(Parameters!$B$7), 0)</f>
        <v>1.0619198330040949</v>
      </c>
      <c r="Q85" s="4">
        <f t="shared" si="15"/>
        <v>0.93748970760712558</v>
      </c>
      <c r="R85" s="4">
        <f t="shared" si="16"/>
        <v>-6.4549499750235301E-2</v>
      </c>
      <c r="S85" s="2">
        <f>IF(C85&gt;=Parameters!$B$10,D85-EXP(Parameters!$B$2+Parameters!$B$4*LN($C85)), "")</f>
        <v>-2.6695985677905441</v>
      </c>
    </row>
    <row r="86" spans="1:19" x14ac:dyDescent="0.35">
      <c r="A86" t="s">
        <v>2445</v>
      </c>
      <c r="B86">
        <v>3</v>
      </c>
      <c r="C86" s="62">
        <v>114</v>
      </c>
      <c r="D86" s="62">
        <v>28</v>
      </c>
      <c r="E86" s="62">
        <v>88</v>
      </c>
      <c r="F86" s="2" t="str">
        <f t="shared" si="9"/>
        <v>4</v>
      </c>
      <c r="G86" s="2" t="str">
        <f t="shared" si="10"/>
        <v>8</v>
      </c>
      <c r="H86" s="2" t="str">
        <f t="shared" si="11"/>
        <v>8</v>
      </c>
      <c r="I86" s="2" t="str">
        <f t="shared" si="12"/>
        <v>114 28</v>
      </c>
      <c r="J86" s="4">
        <f>1/(1+EXP(-Parameters!$B$8-Parameters!$B$9*C86))</f>
        <v>0.89713263718970226</v>
      </c>
      <c r="K86" s="18">
        <f>EXP(Parameters!$B$3+Parameters!$B$5*LN($C86))</f>
        <v>22.956137509225673</v>
      </c>
      <c r="L86" s="18">
        <f>EXP(Parameters!$B$2+Parameters!$B$4*LN($C86))</f>
        <v>29.063073797902575</v>
      </c>
      <c r="M86" s="18">
        <f t="shared" si="13"/>
        <v>24.9201292748726</v>
      </c>
      <c r="N86" s="2" t="str">
        <f t="shared" si="14"/>
        <v>mature</v>
      </c>
      <c r="O86" s="19">
        <f>_xlfn.NORM.DIST(LN($D86), LN(K86), EXP(Parameters!$B$6), 0)</f>
        <v>2.7131781397038996E-3</v>
      </c>
      <c r="P86" s="19">
        <f>_xlfn.NORM.DIST(LN($D86), LN(L86), EXP(Parameters!$B$7), 0)</f>
        <v>6.0066316237811268</v>
      </c>
      <c r="Q86" s="4">
        <f t="shared" si="15"/>
        <v>5.3890243667498918</v>
      </c>
      <c r="R86" s="4">
        <f t="shared" si="16"/>
        <v>1.6843643605128376</v>
      </c>
      <c r="S86" s="2">
        <f>IF(C86&gt;=Parameters!$B$10,D86-EXP(Parameters!$B$2+Parameters!$B$4*LN($C86)), "")</f>
        <v>-1.0630737979025753</v>
      </c>
    </row>
    <row r="87" spans="1:19" x14ac:dyDescent="0.35">
      <c r="A87" t="s">
        <v>2445</v>
      </c>
      <c r="B87">
        <v>3</v>
      </c>
      <c r="C87" s="62">
        <v>126</v>
      </c>
      <c r="D87" s="62">
        <v>33</v>
      </c>
      <c r="E87" s="62">
        <v>81</v>
      </c>
      <c r="F87" s="2" t="str">
        <f t="shared" si="9"/>
        <v>6</v>
      </c>
      <c r="G87" s="2" t="str">
        <f t="shared" si="10"/>
        <v>3</v>
      </c>
      <c r="H87" s="2" t="str">
        <f t="shared" si="11"/>
        <v>1</v>
      </c>
      <c r="I87" s="2" t="str">
        <f t="shared" si="12"/>
        <v>126 33</v>
      </c>
      <c r="J87" s="4">
        <f>1/(1+EXP(-Parameters!$B$8-Parameters!$B$9*C87))</f>
        <v>0.96915022279159102</v>
      </c>
      <c r="K87" s="18">
        <f>EXP(Parameters!$B$3+Parameters!$B$5*LN($C87))</f>
        <v>26.199763956435284</v>
      </c>
      <c r="L87" s="18">
        <f>EXP(Parameters!$B$2+Parameters!$B$4*LN($C87))</f>
        <v>33.352882590927344</v>
      </c>
      <c r="M87" s="18">
        <f t="shared" si="13"/>
        <v>28.337059808197953</v>
      </c>
      <c r="N87" s="2" t="str">
        <f t="shared" si="14"/>
        <v>mature</v>
      </c>
      <c r="O87" s="19">
        <f>_xlfn.NORM.DIST(LN($D87), LN(K87), EXP(Parameters!$B$6), 0)</f>
        <v>1.6566873579016106E-4</v>
      </c>
      <c r="P87" s="19">
        <f>_xlfn.NORM.DIST(LN($D87), LN(L87), EXP(Parameters!$B$7), 0)</f>
        <v>7.6986465787499769</v>
      </c>
      <c r="Q87" s="4">
        <f t="shared" si="15"/>
        <v>7.461150157832849</v>
      </c>
      <c r="R87" s="4">
        <f t="shared" si="16"/>
        <v>2.0097095789848676</v>
      </c>
      <c r="S87" s="2">
        <f>IF(C87&gt;=Parameters!$B$10,D87-EXP(Parameters!$B$2+Parameters!$B$4*LN($C87)), "")</f>
        <v>-0.35288259092734364</v>
      </c>
    </row>
    <row r="88" spans="1:19" x14ac:dyDescent="0.35">
      <c r="A88" t="s">
        <v>2445</v>
      </c>
      <c r="B88">
        <v>3</v>
      </c>
      <c r="C88" s="62">
        <v>131</v>
      </c>
      <c r="D88" s="62">
        <v>37</v>
      </c>
      <c r="E88" s="62">
        <v>80</v>
      </c>
      <c r="F88" s="2" t="str">
        <f t="shared" si="9"/>
        <v>1</v>
      </c>
      <c r="G88" s="2" t="str">
        <f t="shared" si="10"/>
        <v>7</v>
      </c>
      <c r="H88" s="2" t="str">
        <f t="shared" si="11"/>
        <v>0</v>
      </c>
      <c r="I88" s="2" t="str">
        <f t="shared" si="12"/>
        <v>131 37</v>
      </c>
      <c r="J88" s="4">
        <f>1/(1+EXP(-Parameters!$B$8-Parameters!$B$9*C88))</f>
        <v>0.98167977644525295</v>
      </c>
      <c r="K88" s="18">
        <f>EXP(Parameters!$B$3+Parameters!$B$5*LN($C88))</f>
        <v>27.581357728195947</v>
      </c>
      <c r="L88" s="18">
        <f>EXP(Parameters!$B$2+Parameters!$B$4*LN($C88))</f>
        <v>35.186997572169609</v>
      </c>
      <c r="M88" s="18">
        <f t="shared" si="13"/>
        <v>29.788815146319877</v>
      </c>
      <c r="N88" s="2" t="str">
        <f t="shared" si="14"/>
        <v>mature</v>
      </c>
      <c r="O88" s="19">
        <f>_xlfn.NORM.DIST(LN($D88), LN(K88), EXP(Parameters!$B$6), 0)</f>
        <v>2.04410876906197E-7</v>
      </c>
      <c r="P88" s="19">
        <f>_xlfn.NORM.DIST(LN($D88), LN(L88), EXP(Parameters!$B$7), 0)</f>
        <v>4.8157920717987279</v>
      </c>
      <c r="Q88" s="4">
        <f t="shared" si="15"/>
        <v>4.7275656881950505</v>
      </c>
      <c r="R88" s="4">
        <f t="shared" si="16"/>
        <v>1.5534104163656397</v>
      </c>
      <c r="S88" s="2">
        <f>IF(C88&gt;=Parameters!$B$10,D88-EXP(Parameters!$B$2+Parameters!$B$4*LN($C88)), "")</f>
        <v>1.8130024278303907</v>
      </c>
    </row>
    <row r="89" spans="1:19" x14ac:dyDescent="0.35">
      <c r="A89" t="s">
        <v>2445</v>
      </c>
      <c r="B89">
        <v>3</v>
      </c>
      <c r="C89" s="62">
        <v>116</v>
      </c>
      <c r="D89" s="62">
        <v>29</v>
      </c>
      <c r="E89" s="62">
        <v>89</v>
      </c>
      <c r="F89" s="2" t="str">
        <f t="shared" si="9"/>
        <v>6</v>
      </c>
      <c r="G89" s="2" t="str">
        <f t="shared" si="10"/>
        <v>9</v>
      </c>
      <c r="H89" s="2" t="str">
        <f t="shared" si="11"/>
        <v>9</v>
      </c>
      <c r="I89" s="2" t="str">
        <f t="shared" si="12"/>
        <v>116 29</v>
      </c>
      <c r="J89" s="4">
        <f>1/(1+EXP(-Parameters!$B$8-Parameters!$B$9*C89))</f>
        <v>0.91523910845155709</v>
      </c>
      <c r="K89" s="18">
        <f>EXP(Parameters!$B$3+Parameters!$B$5*LN($C89))</f>
        <v>23.489463803846061</v>
      </c>
      <c r="L89" s="18">
        <f>EXP(Parameters!$B$2+Parameters!$B$4*LN($C89))</f>
        <v>29.766770180323583</v>
      </c>
      <c r="M89" s="18">
        <f t="shared" si="13"/>
        <v>25.482825016561367</v>
      </c>
      <c r="N89" s="2" t="str">
        <f t="shared" si="14"/>
        <v>mature</v>
      </c>
      <c r="O89" s="19">
        <f>_xlfn.NORM.DIST(LN($D89), LN(K89), EXP(Parameters!$B$6), 0)</f>
        <v>9.9251108937852299E-4</v>
      </c>
      <c r="P89" s="19">
        <f>_xlfn.NORM.DIST(LN($D89), LN(L89), EXP(Parameters!$B$7), 0)</f>
        <v>6.8932359767496365</v>
      </c>
      <c r="Q89" s="4">
        <f t="shared" si="15"/>
        <v>6.3090432758313435</v>
      </c>
      <c r="R89" s="4">
        <f t="shared" si="16"/>
        <v>1.8419840447456104</v>
      </c>
      <c r="S89" s="2">
        <f>IF(C89&gt;=Parameters!$B$10,D89-EXP(Parameters!$B$2+Parameters!$B$4*LN($C89)), "")</f>
        <v>-0.76677018032358291</v>
      </c>
    </row>
    <row r="90" spans="1:19" x14ac:dyDescent="0.35">
      <c r="A90" t="s">
        <v>2445</v>
      </c>
      <c r="B90">
        <v>3</v>
      </c>
      <c r="C90" s="62">
        <v>117</v>
      </c>
      <c r="D90" s="62">
        <v>27</v>
      </c>
      <c r="E90" s="62">
        <v>89</v>
      </c>
      <c r="F90" s="2" t="str">
        <f t="shared" si="9"/>
        <v>7</v>
      </c>
      <c r="G90" s="2" t="str">
        <f t="shared" si="10"/>
        <v>7</v>
      </c>
      <c r="H90" s="2" t="str">
        <f t="shared" si="11"/>
        <v>9</v>
      </c>
      <c r="I90" s="2" t="str">
        <f t="shared" si="12"/>
        <v>117 27</v>
      </c>
      <c r="J90" s="4">
        <f>1/(1+EXP(-Parameters!$B$8-Parameters!$B$9*C90))</f>
        <v>0.92316480721423155</v>
      </c>
      <c r="K90" s="18">
        <f>EXP(Parameters!$B$3+Parameters!$B$5*LN($C90))</f>
        <v>23.75723753928861</v>
      </c>
      <c r="L90" s="18">
        <f>EXP(Parameters!$B$2+Parameters!$B$4*LN($C90))</f>
        <v>30.120335986355592</v>
      </c>
      <c r="M90" s="18">
        <f t="shared" si="13"/>
        <v>25.765210355068117</v>
      </c>
      <c r="N90" s="2" t="str">
        <f t="shared" si="14"/>
        <v>mature</v>
      </c>
      <c r="O90" s="19">
        <f>_xlfn.NORM.DIST(LN($D90), LN(K90), EXP(Parameters!$B$6), 0)</f>
        <v>0.29121706836201638</v>
      </c>
      <c r="P90" s="19">
        <f>_xlfn.NORM.DIST(LN($D90), LN(L90), EXP(Parameters!$B$7), 0)</f>
        <v>0.76781254011958389</v>
      </c>
      <c r="Q90" s="4">
        <f t="shared" si="15"/>
        <v>0.731193235166267</v>
      </c>
      <c r="R90" s="4">
        <f t="shared" si="16"/>
        <v>-0.31307751057226552</v>
      </c>
      <c r="S90" s="2">
        <f>IF(C90&gt;=Parameters!$B$10,D90-EXP(Parameters!$B$2+Parameters!$B$4*LN($C90)), "")</f>
        <v>-3.1203359863555917</v>
      </c>
    </row>
    <row r="91" spans="1:19" x14ac:dyDescent="0.35">
      <c r="A91" t="s">
        <v>2445</v>
      </c>
      <c r="B91">
        <v>3</v>
      </c>
      <c r="C91" s="62">
        <v>109</v>
      </c>
      <c r="D91" s="62">
        <v>28</v>
      </c>
      <c r="E91" s="62">
        <v>82</v>
      </c>
      <c r="F91" s="2" t="str">
        <f t="shared" si="9"/>
        <v>9</v>
      </c>
      <c r="G91" s="2" t="str">
        <f t="shared" si="10"/>
        <v>8</v>
      </c>
      <c r="H91" s="2" t="str">
        <f t="shared" si="11"/>
        <v>2</v>
      </c>
      <c r="I91" s="2" t="str">
        <f t="shared" si="12"/>
        <v>109 28</v>
      </c>
      <c r="J91" s="4">
        <f>1/(1+EXP(-Parameters!$B$8-Parameters!$B$9*C91))</f>
        <v>0.83641522323347828</v>
      </c>
      <c r="K91" s="18">
        <f>EXP(Parameters!$B$3+Parameters!$B$5*LN($C91))</f>
        <v>21.635986671827396</v>
      </c>
      <c r="L91" s="18">
        <f>EXP(Parameters!$B$2+Parameters!$B$4*LN($C91))</f>
        <v>27.324167114074939</v>
      </c>
      <c r="M91" s="18">
        <f t="shared" si="13"/>
        <v>23.525698651551952</v>
      </c>
      <c r="N91" s="2" t="str">
        <f t="shared" si="14"/>
        <v>mature</v>
      </c>
      <c r="O91" s="19">
        <f>_xlfn.NORM.DIST(LN($D91), LN(K91), EXP(Parameters!$B$6), 0)</f>
        <v>1.133890179116365E-5</v>
      </c>
      <c r="P91" s="19">
        <f>_xlfn.NORM.DIST(LN($D91), LN(L91), EXP(Parameters!$B$7), 0)</f>
        <v>7.0069339468732981</v>
      </c>
      <c r="Q91" s="4">
        <f t="shared" si="15"/>
        <v>5.8607080762279855</v>
      </c>
      <c r="R91" s="4">
        <f t="shared" si="16"/>
        <v>1.7682704284101252</v>
      </c>
      <c r="S91" s="2" t="str">
        <f>IF(C91&gt;=Parameters!$B$10,D91-EXP(Parameters!$B$2+Parameters!$B$4*LN($C91)), "")</f>
        <v/>
      </c>
    </row>
    <row r="92" spans="1:19" x14ac:dyDescent="0.35">
      <c r="A92" t="s">
        <v>2445</v>
      </c>
      <c r="B92">
        <v>3</v>
      </c>
      <c r="C92" s="62">
        <v>108</v>
      </c>
      <c r="D92" s="62">
        <v>25</v>
      </c>
      <c r="E92" s="62">
        <v>90</v>
      </c>
      <c r="F92" s="2" t="str">
        <f t="shared" si="9"/>
        <v>8</v>
      </c>
      <c r="G92" s="2" t="str">
        <f t="shared" si="10"/>
        <v>5</v>
      </c>
      <c r="H92" s="2" t="str">
        <f t="shared" si="11"/>
        <v>0</v>
      </c>
      <c r="I92" s="2" t="str">
        <f t="shared" si="12"/>
        <v>108 25</v>
      </c>
      <c r="J92" s="4">
        <f>1/(1+EXP(-Parameters!$B$8-Parameters!$B$9*C92))</f>
        <v>0.82127356166282006</v>
      </c>
      <c r="K92" s="18">
        <f>EXP(Parameters!$B$3+Parameters!$B$5*LN($C92))</f>
        <v>21.374250224584241</v>
      </c>
      <c r="L92" s="18">
        <f>EXP(Parameters!$B$2+Parameters!$B$4*LN($C92))</f>
        <v>26.979923968453623</v>
      </c>
      <c r="M92" s="18">
        <f t="shared" si="13"/>
        <v>23.248958953216722</v>
      </c>
      <c r="N92" s="2" t="str">
        <f t="shared" si="14"/>
        <v>mature</v>
      </c>
      <c r="O92" s="19">
        <f>_xlfn.NORM.DIST(LN($D92), LN(K92), EXP(Parameters!$B$6), 0)</f>
        <v>5.5514931041525689E-2</v>
      </c>
      <c r="P92" s="19">
        <f>_xlfn.NORM.DIST(LN($D92), LN(L92), EXP(Parameters!$B$7), 0)</f>
        <v>2.5414286908623787</v>
      </c>
      <c r="Q92" s="4">
        <f t="shared" si="15"/>
        <v>2.0971301785562098</v>
      </c>
      <c r="R92" s="4">
        <f t="shared" si="16"/>
        <v>0.74056982846519737</v>
      </c>
      <c r="S92" s="2" t="str">
        <f>IF(C92&gt;=Parameters!$B$10,D92-EXP(Parameters!$B$2+Parameters!$B$4*LN($C92)), "")</f>
        <v/>
      </c>
    </row>
    <row r="93" spans="1:19" x14ac:dyDescent="0.35">
      <c r="A93" t="s">
        <v>2445</v>
      </c>
      <c r="B93">
        <v>3</v>
      </c>
      <c r="C93" s="62">
        <v>109</v>
      </c>
      <c r="D93" s="62">
        <v>27</v>
      </c>
      <c r="E93" s="62">
        <v>72</v>
      </c>
      <c r="F93" s="2" t="str">
        <f t="shared" si="9"/>
        <v>9</v>
      </c>
      <c r="G93" s="2" t="str">
        <f t="shared" si="10"/>
        <v>7</v>
      </c>
      <c r="H93" s="2" t="str">
        <f t="shared" si="11"/>
        <v>2</v>
      </c>
      <c r="I93" s="2" t="str">
        <f t="shared" si="12"/>
        <v>109 27</v>
      </c>
      <c r="J93" s="4">
        <f>1/(1+EXP(-Parameters!$B$8-Parameters!$B$9*C93))</f>
        <v>0.83641522323347828</v>
      </c>
      <c r="K93" s="18">
        <f>EXP(Parameters!$B$3+Parameters!$B$5*LN($C93))</f>
        <v>21.635986671827396</v>
      </c>
      <c r="L93" s="18">
        <f>EXP(Parameters!$B$2+Parameters!$B$4*LN($C93))</f>
        <v>27.324167114074939</v>
      </c>
      <c r="M93" s="18">
        <f t="shared" si="13"/>
        <v>23.525698651551952</v>
      </c>
      <c r="N93" s="2" t="str">
        <f t="shared" si="14"/>
        <v>mature</v>
      </c>
      <c r="O93" s="19">
        <f>_xlfn.NORM.DIST(LN($D93), LN(K93), EXP(Parameters!$B$6), 0)</f>
        <v>3.8766406445090985E-4</v>
      </c>
      <c r="P93" s="19">
        <f>_xlfn.NORM.DIST(LN($D93), LN(L93), EXP(Parameters!$B$7), 0)</f>
        <v>7.6548818570359645</v>
      </c>
      <c r="Q93" s="4">
        <f t="shared" si="15"/>
        <v>6.4027231332180827</v>
      </c>
      <c r="R93" s="4">
        <f t="shared" si="16"/>
        <v>1.8567233894359354</v>
      </c>
      <c r="S93" s="2" t="str">
        <f>IF(C93&gt;=Parameters!$B$10,D93-EXP(Parameters!$B$2+Parameters!$B$4*LN($C93)), "")</f>
        <v/>
      </c>
    </row>
    <row r="94" spans="1:19" x14ac:dyDescent="0.35">
      <c r="A94" t="s">
        <v>2445</v>
      </c>
      <c r="B94">
        <v>3</v>
      </c>
      <c r="C94" s="62">
        <v>126</v>
      </c>
      <c r="D94" s="62">
        <v>32</v>
      </c>
      <c r="E94" s="62">
        <v>86</v>
      </c>
      <c r="F94" s="2" t="str">
        <f t="shared" si="9"/>
        <v>6</v>
      </c>
      <c r="G94" s="2" t="str">
        <f t="shared" si="10"/>
        <v>2</v>
      </c>
      <c r="H94" s="2" t="str">
        <f t="shared" si="11"/>
        <v>6</v>
      </c>
      <c r="I94" s="2" t="str">
        <f t="shared" si="12"/>
        <v>126 32</v>
      </c>
      <c r="J94" s="4">
        <f>1/(1+EXP(-Parameters!$B$8-Parameters!$B$9*C94))</f>
        <v>0.96915022279159102</v>
      </c>
      <c r="K94" s="18">
        <f>EXP(Parameters!$B$3+Parameters!$B$5*LN($C94))</f>
        <v>26.199763956435284</v>
      </c>
      <c r="L94" s="18">
        <f>EXP(Parameters!$B$2+Parameters!$B$4*LN($C94))</f>
        <v>33.352882590927344</v>
      </c>
      <c r="M94" s="18">
        <f t="shared" si="13"/>
        <v>28.337059808197953</v>
      </c>
      <c r="N94" s="2" t="str">
        <f t="shared" si="14"/>
        <v>mature</v>
      </c>
      <c r="O94" s="19">
        <f>_xlfn.NORM.DIST(LN($D94), LN(K94), EXP(Parameters!$B$6), 0)</f>
        <v>2.4297158716629456E-3</v>
      </c>
      <c r="P94" s="19">
        <f>_xlfn.NORM.DIST(LN($D94), LN(L94), EXP(Parameters!$B$7), 0)</f>
        <v>5.6373914141460748</v>
      </c>
      <c r="Q94" s="4">
        <f t="shared" si="15"/>
        <v>5.4635541011763911</v>
      </c>
      <c r="R94" s="4">
        <f t="shared" si="16"/>
        <v>1.6980995122723768</v>
      </c>
      <c r="S94" s="2">
        <f>IF(C94&gt;=Parameters!$B$10,D94-EXP(Parameters!$B$2+Parameters!$B$4*LN($C94)), "")</f>
        <v>-1.3528825909273436</v>
      </c>
    </row>
    <row r="95" spans="1:19" x14ac:dyDescent="0.35">
      <c r="A95" t="s">
        <v>2445</v>
      </c>
      <c r="B95">
        <v>3</v>
      </c>
      <c r="C95" s="62">
        <v>106</v>
      </c>
      <c r="D95" s="62">
        <v>25</v>
      </c>
      <c r="E95" s="62">
        <v>80</v>
      </c>
      <c r="F95" s="2" t="str">
        <f t="shared" si="9"/>
        <v>6</v>
      </c>
      <c r="G95" s="2" t="str">
        <f t="shared" si="10"/>
        <v>5</v>
      </c>
      <c r="H95" s="2" t="str">
        <f t="shared" si="11"/>
        <v>0</v>
      </c>
      <c r="I95" s="2" t="str">
        <f t="shared" si="12"/>
        <v>106 25</v>
      </c>
      <c r="J95" s="4">
        <f>1/(1+EXP(-Parameters!$B$8-Parameters!$B$9*C95))</f>
        <v>0.78774935536896651</v>
      </c>
      <c r="K95" s="18">
        <f>EXP(Parameters!$B$3+Parameters!$B$5*LN($C95))</f>
        <v>20.85310935609834</v>
      </c>
      <c r="L95" s="18">
        <f>EXP(Parameters!$B$2+Parameters!$B$4*LN($C95))</f>
        <v>26.295030138779993</v>
      </c>
      <c r="M95" s="18">
        <f t="shared" si="13"/>
        <v>22.697663777490892</v>
      </c>
      <c r="N95" s="2" t="str">
        <f t="shared" si="14"/>
        <v>mature</v>
      </c>
      <c r="O95" s="19">
        <f>_xlfn.NORM.DIST(LN($D95), LN(K95), EXP(Parameters!$B$6), 0)</f>
        <v>1.0236208170300876E-2</v>
      </c>
      <c r="P95" s="19">
        <f>_xlfn.NORM.DIST(LN($D95), LN(L95), EXP(Parameters!$B$7), 0)</f>
        <v>4.7910423045097019</v>
      </c>
      <c r="Q95" s="4">
        <f t="shared" si="15"/>
        <v>3.7763131287056892</v>
      </c>
      <c r="R95" s="4">
        <f t="shared" si="16"/>
        <v>1.3287481708794264</v>
      </c>
      <c r="S95" s="2" t="str">
        <f>IF(C95&gt;=Parameters!$B$10,D95-EXP(Parameters!$B$2+Parameters!$B$4*LN($C95)), "")</f>
        <v/>
      </c>
    </row>
    <row r="96" spans="1:19" x14ac:dyDescent="0.35">
      <c r="A96" t="s">
        <v>2445</v>
      </c>
      <c r="B96">
        <v>3</v>
      </c>
      <c r="C96" s="62">
        <v>126</v>
      </c>
      <c r="D96" s="62">
        <v>34</v>
      </c>
      <c r="E96" s="62">
        <v>89</v>
      </c>
      <c r="F96" s="2" t="str">
        <f t="shared" si="9"/>
        <v>6</v>
      </c>
      <c r="G96" s="2" t="str">
        <f t="shared" si="10"/>
        <v>4</v>
      </c>
      <c r="H96" s="2" t="str">
        <f t="shared" si="11"/>
        <v>9</v>
      </c>
      <c r="I96" s="2" t="str">
        <f t="shared" si="12"/>
        <v>126 34</v>
      </c>
      <c r="J96" s="4">
        <f>1/(1+EXP(-Parameters!$B$8-Parameters!$B$9*C96))</f>
        <v>0.96915022279159102</v>
      </c>
      <c r="K96" s="18">
        <f>EXP(Parameters!$B$3+Parameters!$B$5*LN($C96))</f>
        <v>26.199763956435284</v>
      </c>
      <c r="L96" s="18">
        <f>EXP(Parameters!$B$2+Parameters!$B$4*LN($C96))</f>
        <v>33.352882590927344</v>
      </c>
      <c r="M96" s="18">
        <f t="shared" si="13"/>
        <v>28.337059808197953</v>
      </c>
      <c r="N96" s="2" t="str">
        <f t="shared" si="14"/>
        <v>mature</v>
      </c>
      <c r="O96" s="19">
        <f>_xlfn.NORM.DIST(LN($D96), LN(K96), EXP(Parameters!$B$6), 0)</f>
        <v>8.4819312614631371E-6</v>
      </c>
      <c r="P96" s="19">
        <f>_xlfn.NORM.DIST(LN($D96), LN(L96), EXP(Parameters!$B$7), 0)</f>
        <v>7.3243671780043549</v>
      </c>
      <c r="Q96" s="4">
        <f t="shared" si="15"/>
        <v>7.0984123440360269</v>
      </c>
      <c r="R96" s="4">
        <f t="shared" si="16"/>
        <v>1.9598711455259872</v>
      </c>
      <c r="S96" s="2">
        <f>IF(C96&gt;=Parameters!$B$10,D96-EXP(Parameters!$B$2+Parameters!$B$4*LN($C96)), "")</f>
        <v>0.64711740907265636</v>
      </c>
    </row>
    <row r="97" spans="1:19" x14ac:dyDescent="0.35">
      <c r="A97" t="s">
        <v>2445</v>
      </c>
      <c r="B97">
        <v>1</v>
      </c>
      <c r="C97" s="62">
        <v>104</v>
      </c>
      <c r="D97" s="62">
        <v>26</v>
      </c>
      <c r="E97" s="62">
        <v>89</v>
      </c>
      <c r="F97" s="2" t="str">
        <f t="shared" si="9"/>
        <v>4</v>
      </c>
      <c r="G97" s="2" t="str">
        <f t="shared" si="10"/>
        <v>6</v>
      </c>
      <c r="H97" s="2" t="str">
        <f t="shared" si="11"/>
        <v>9</v>
      </c>
      <c r="I97" s="2" t="str">
        <f t="shared" si="12"/>
        <v>104 26</v>
      </c>
      <c r="J97" s="4">
        <f>1/(1+EXP(-Parameters!$B$8-Parameters!$B$9*C97))</f>
        <v>0.74985222302072962</v>
      </c>
      <c r="K97" s="18">
        <f>EXP(Parameters!$B$3+Parameters!$B$5*LN($C97))</f>
        <v>20.335111036615832</v>
      </c>
      <c r="L97" s="18">
        <f>EXP(Parameters!$B$2+Parameters!$B$4*LN($C97))</f>
        <v>25.614973208246262</v>
      </c>
      <c r="M97" s="18">
        <f t="shared" si="13"/>
        <v>22.14931366219318</v>
      </c>
      <c r="N97" s="2" t="str">
        <f t="shared" si="14"/>
        <v>mature</v>
      </c>
      <c r="O97" s="19">
        <f>_xlfn.NORM.DIST(LN($D97), LN(K97), EXP(Parameters!$B$6), 0)</f>
        <v>3.8968113873084021E-5</v>
      </c>
      <c r="P97" s="19">
        <f>_xlfn.NORM.DIST(LN($D97), LN(L97), EXP(Parameters!$B$7), 0)</f>
        <v>7.5364195623298436</v>
      </c>
      <c r="Q97" s="4">
        <f t="shared" si="15"/>
        <v>5.6512107102170059</v>
      </c>
      <c r="R97" s="4">
        <f t="shared" si="16"/>
        <v>1.73186980719676</v>
      </c>
      <c r="S97" s="2" t="str">
        <f>IF(C97&gt;=Parameters!$B$10,D97-EXP(Parameters!$B$2+Parameters!$B$4*LN($C97)), "")</f>
        <v/>
      </c>
    </row>
    <row r="98" spans="1:19" x14ac:dyDescent="0.35">
      <c r="A98" t="s">
        <v>2445</v>
      </c>
      <c r="B98">
        <v>1</v>
      </c>
      <c r="C98" s="62">
        <v>102</v>
      </c>
      <c r="D98" s="62">
        <v>24</v>
      </c>
      <c r="E98" s="62">
        <v>91</v>
      </c>
      <c r="F98" s="2" t="str">
        <f t="shared" si="9"/>
        <v>2</v>
      </c>
      <c r="G98" s="2" t="str">
        <f t="shared" si="10"/>
        <v>4</v>
      </c>
      <c r="H98" s="2" t="str">
        <f t="shared" si="11"/>
        <v>1</v>
      </c>
      <c r="I98" s="2" t="str">
        <f t="shared" si="12"/>
        <v>102 24</v>
      </c>
      <c r="J98" s="4">
        <f>1/(1+EXP(-Parameters!$B$8-Parameters!$B$9*C98))</f>
        <v>0.70769935811813878</v>
      </c>
      <c r="K98" s="18">
        <f>EXP(Parameters!$B$3+Parameters!$B$5*LN($C98))</f>
        <v>19.820296206539236</v>
      </c>
      <c r="L98" s="18">
        <f>EXP(Parameters!$B$2+Parameters!$B$4*LN($C98))</f>
        <v>24.939811053735465</v>
      </c>
      <c r="M98" s="18">
        <f t="shared" si="13"/>
        <v>21.603949060070374</v>
      </c>
      <c r="N98" s="2" t="str">
        <f t="shared" si="14"/>
        <v>mature</v>
      </c>
      <c r="O98" s="19">
        <f>_xlfn.NORM.DIST(LN($D98), LN(K98), EXP(Parameters!$B$6), 0)</f>
        <v>4.8195378123702254E-3</v>
      </c>
      <c r="P98" s="19">
        <f>_xlfn.NORM.DIST(LN($D98), LN(L98), EXP(Parameters!$B$7), 0)</f>
        <v>5.9059804204273281</v>
      </c>
      <c r="Q98" s="4">
        <f t="shared" si="15"/>
        <v>4.1810673065908457</v>
      </c>
      <c r="R98" s="4">
        <f t="shared" si="16"/>
        <v>1.4305665504488345</v>
      </c>
      <c r="S98" s="2" t="str">
        <f>IF(C98&gt;=Parameters!$B$10,D98-EXP(Parameters!$B$2+Parameters!$B$4*LN($C98)), "")</f>
        <v/>
      </c>
    </row>
    <row r="99" spans="1:19" x14ac:dyDescent="0.35">
      <c r="A99" t="s">
        <v>2445</v>
      </c>
      <c r="B99">
        <v>1</v>
      </c>
      <c r="C99" s="62">
        <v>104</v>
      </c>
      <c r="D99" s="62">
        <v>26</v>
      </c>
      <c r="E99" s="62">
        <v>82</v>
      </c>
      <c r="F99" s="2" t="str">
        <f t="shared" si="9"/>
        <v>4</v>
      </c>
      <c r="G99" s="2" t="str">
        <f t="shared" si="10"/>
        <v>6</v>
      </c>
      <c r="H99" s="2" t="str">
        <f t="shared" si="11"/>
        <v>2</v>
      </c>
      <c r="I99" s="2" t="str">
        <f t="shared" si="12"/>
        <v>104 26</v>
      </c>
      <c r="J99" s="4">
        <f>1/(1+EXP(-Parameters!$B$8-Parameters!$B$9*C99))</f>
        <v>0.74985222302072962</v>
      </c>
      <c r="K99" s="18">
        <f>EXP(Parameters!$B$3+Parameters!$B$5*LN($C99))</f>
        <v>20.335111036615832</v>
      </c>
      <c r="L99" s="18">
        <f>EXP(Parameters!$B$2+Parameters!$B$4*LN($C99))</f>
        <v>25.614973208246262</v>
      </c>
      <c r="M99" s="18">
        <f t="shared" si="13"/>
        <v>22.14931366219318</v>
      </c>
      <c r="N99" s="2" t="str">
        <f t="shared" si="14"/>
        <v>mature</v>
      </c>
      <c r="O99" s="19">
        <f>_xlfn.NORM.DIST(LN($D99), LN(K99), EXP(Parameters!$B$6), 0)</f>
        <v>3.8968113873084021E-5</v>
      </c>
      <c r="P99" s="19">
        <f>_xlfn.NORM.DIST(LN($D99), LN(L99), EXP(Parameters!$B$7), 0)</f>
        <v>7.5364195623298436</v>
      </c>
      <c r="Q99" s="4">
        <f t="shared" si="15"/>
        <v>5.6512107102170059</v>
      </c>
      <c r="R99" s="4">
        <f t="shared" si="16"/>
        <v>1.73186980719676</v>
      </c>
      <c r="S99" s="2" t="str">
        <f>IF(C99&gt;=Parameters!$B$10,D99-EXP(Parameters!$B$2+Parameters!$B$4*LN($C99)), "")</f>
        <v/>
      </c>
    </row>
    <row r="100" spans="1:19" x14ac:dyDescent="0.35">
      <c r="A100" t="s">
        <v>2445</v>
      </c>
      <c r="B100">
        <v>1</v>
      </c>
      <c r="C100" s="62">
        <v>101</v>
      </c>
      <c r="D100" s="62">
        <v>27</v>
      </c>
      <c r="E100" s="62">
        <v>83</v>
      </c>
      <c r="F100" s="2" t="str">
        <f t="shared" si="9"/>
        <v>1</v>
      </c>
      <c r="G100" s="2" t="str">
        <f t="shared" si="10"/>
        <v>7</v>
      </c>
      <c r="H100" s="2" t="str">
        <f t="shared" si="11"/>
        <v>3</v>
      </c>
      <c r="I100" s="2" t="str">
        <f t="shared" si="12"/>
        <v>101 27</v>
      </c>
      <c r="J100" s="4">
        <f>1/(1+EXP(-Parameters!$B$8-Parameters!$B$9*C100))</f>
        <v>0.68512867413061007</v>
      </c>
      <c r="K100" s="18">
        <f>EXP(Parameters!$B$3+Parameters!$B$5*LN($C100))</f>
        <v>19.564095759536546</v>
      </c>
      <c r="L100" s="18">
        <f>EXP(Parameters!$B$2+Parameters!$B$4*LN($C100))</f>
        <v>24.604084103744224</v>
      </c>
      <c r="M100" s="18">
        <f t="shared" si="13"/>
        <v>21.33239933720473</v>
      </c>
      <c r="N100" s="2" t="str">
        <f t="shared" si="14"/>
        <v>mature</v>
      </c>
      <c r="O100" s="19">
        <f>_xlfn.NORM.DIST(LN($D100), LN(K100), EXP(Parameters!$B$6), 0)</f>
        <v>5.9337714922491344E-9</v>
      </c>
      <c r="P100" s="19">
        <f>_xlfn.NORM.DIST(LN($D100), LN(L100), EXP(Parameters!$B$7), 0)</f>
        <v>1.4664775045909682</v>
      </c>
      <c r="Q100" s="4">
        <f t="shared" si="15"/>
        <v>1.0047257902311502</v>
      </c>
      <c r="R100" s="4">
        <f t="shared" si="16"/>
        <v>4.7146587407782756E-3</v>
      </c>
      <c r="S100" s="2" t="str">
        <f>IF(C100&gt;=Parameters!$B$10,D100-EXP(Parameters!$B$2+Parameters!$B$4*LN($C100)), "")</f>
        <v/>
      </c>
    </row>
    <row r="101" spans="1:19" x14ac:dyDescent="0.35">
      <c r="A101" t="s">
        <v>2445</v>
      </c>
      <c r="B101">
        <v>1</v>
      </c>
      <c r="C101" s="62">
        <v>102</v>
      </c>
      <c r="D101" s="62">
        <v>26</v>
      </c>
      <c r="E101" s="62">
        <v>82</v>
      </c>
      <c r="F101" s="2" t="str">
        <f t="shared" si="9"/>
        <v>2</v>
      </c>
      <c r="G101" s="2" t="str">
        <f t="shared" si="10"/>
        <v>6</v>
      </c>
      <c r="H101" s="2" t="str">
        <f t="shared" si="11"/>
        <v>2</v>
      </c>
      <c r="I101" s="2" t="str">
        <f t="shared" si="12"/>
        <v>102 26</v>
      </c>
      <c r="J101" s="4">
        <f>1/(1+EXP(-Parameters!$B$8-Parameters!$B$9*C101))</f>
        <v>0.70769935811813878</v>
      </c>
      <c r="K101" s="18">
        <f>EXP(Parameters!$B$3+Parameters!$B$5*LN($C101))</f>
        <v>19.820296206539236</v>
      </c>
      <c r="L101" s="18">
        <f>EXP(Parameters!$B$2+Parameters!$B$4*LN($C101))</f>
        <v>24.939811053735465</v>
      </c>
      <c r="M101" s="18">
        <f t="shared" si="13"/>
        <v>21.603949060070374</v>
      </c>
      <c r="N101" s="2" t="str">
        <f t="shared" si="14"/>
        <v>mature</v>
      </c>
      <c r="O101" s="19">
        <f>_xlfn.NORM.DIST(LN($D101), LN(K101), EXP(Parameters!$B$6), 0)</f>
        <v>2.6537636717615952E-6</v>
      </c>
      <c r="P101" s="19">
        <f>_xlfn.NORM.DIST(LN($D101), LN(L101), EXP(Parameters!$B$7), 0)</f>
        <v>5.6171267382129795</v>
      </c>
      <c r="Q101" s="4">
        <f t="shared" si="15"/>
        <v>3.9752377627983848</v>
      </c>
      <c r="R101" s="4">
        <f t="shared" si="16"/>
        <v>1.3800845608579511</v>
      </c>
      <c r="S101" s="2" t="str">
        <f>IF(C101&gt;=Parameters!$B$10,D101-EXP(Parameters!$B$2+Parameters!$B$4*LN($C101)), "")</f>
        <v/>
      </c>
    </row>
    <row r="102" spans="1:19" x14ac:dyDescent="0.35">
      <c r="A102" t="s">
        <v>2445</v>
      </c>
      <c r="B102">
        <v>1</v>
      </c>
      <c r="C102" s="62">
        <v>120</v>
      </c>
      <c r="D102" s="62">
        <v>30</v>
      </c>
      <c r="E102" s="62">
        <v>86</v>
      </c>
      <c r="F102" s="2" t="str">
        <f t="shared" si="9"/>
        <v>0</v>
      </c>
      <c r="G102" s="2" t="str">
        <f t="shared" si="10"/>
        <v>0</v>
      </c>
      <c r="H102" s="2" t="str">
        <f t="shared" si="11"/>
        <v>6</v>
      </c>
      <c r="I102" s="2" t="str">
        <f t="shared" si="12"/>
        <v>120 30</v>
      </c>
      <c r="J102" s="4">
        <f>1/(1+EXP(-Parameters!$B$8-Parameters!$B$9*C102))</f>
        <v>0.94302749735763791</v>
      </c>
      <c r="K102" s="18">
        <f>EXP(Parameters!$B$3+Parameters!$B$5*LN($C102))</f>
        <v>24.564949711118476</v>
      </c>
      <c r="L102" s="18">
        <f>EXP(Parameters!$B$2+Parameters!$B$4*LN($C102))</f>
        <v>31.187830792882128</v>
      </c>
      <c r="M102" s="18">
        <f t="shared" si="13"/>
        <v>26.616465663530541</v>
      </c>
      <c r="N102" s="2" t="str">
        <f t="shared" si="14"/>
        <v>mature</v>
      </c>
      <c r="O102" s="19">
        <f>_xlfn.NORM.DIST(LN($D102), LN(K102), EXP(Parameters!$B$6), 0)</f>
        <v>2.4512152034675788E-3</v>
      </c>
      <c r="P102" s="19">
        <f>_xlfn.NORM.DIST(LN($D102), LN(L102), EXP(Parameters!$B$7), 0)</f>
        <v>5.8688986553715905</v>
      </c>
      <c r="Q102" s="4">
        <f t="shared" si="15"/>
        <v>5.5346724630853332</v>
      </c>
      <c r="R102" s="4">
        <f t="shared" si="16"/>
        <v>1.7110323888153165</v>
      </c>
      <c r="S102" s="2">
        <f>IF(C102&gt;=Parameters!$B$10,D102-EXP(Parameters!$B$2+Parameters!$B$4*LN($C102)), "")</f>
        <v>-1.1878307928821279</v>
      </c>
    </row>
    <row r="103" spans="1:19" x14ac:dyDescent="0.35">
      <c r="A103" t="s">
        <v>2445</v>
      </c>
      <c r="B103">
        <v>1</v>
      </c>
      <c r="C103" s="62">
        <v>106</v>
      </c>
      <c r="D103" s="62">
        <v>27</v>
      </c>
      <c r="E103" s="62">
        <v>89</v>
      </c>
      <c r="F103" s="2" t="str">
        <f t="shared" si="9"/>
        <v>6</v>
      </c>
      <c r="G103" s="2" t="str">
        <f t="shared" si="10"/>
        <v>7</v>
      </c>
      <c r="H103" s="2" t="str">
        <f t="shared" si="11"/>
        <v>9</v>
      </c>
      <c r="I103" s="2" t="str">
        <f t="shared" si="12"/>
        <v>106 27</v>
      </c>
      <c r="J103" s="4">
        <f>1/(1+EXP(-Parameters!$B$8-Parameters!$B$9*C103))</f>
        <v>0.78774935536896651</v>
      </c>
      <c r="K103" s="18">
        <f>EXP(Parameters!$B$3+Parameters!$B$5*LN($C103))</f>
        <v>20.85310935609834</v>
      </c>
      <c r="L103" s="18">
        <f>EXP(Parameters!$B$2+Parameters!$B$4*LN($C103))</f>
        <v>26.295030138779993</v>
      </c>
      <c r="M103" s="18">
        <f t="shared" si="13"/>
        <v>22.697663777490892</v>
      </c>
      <c r="N103" s="2" t="str">
        <f t="shared" si="14"/>
        <v>mature</v>
      </c>
      <c r="O103" s="19">
        <f>_xlfn.NORM.DIST(LN($D103), LN(K103), EXP(Parameters!$B$6), 0)</f>
        <v>1.0775545409776915E-5</v>
      </c>
      <c r="P103" s="19">
        <f>_xlfn.NORM.DIST(LN($D103), LN(L103), EXP(Parameters!$B$7), 0)</f>
        <v>6.8679016109655242</v>
      </c>
      <c r="Q103" s="4">
        <f t="shared" si="15"/>
        <v>5.410187353892038</v>
      </c>
      <c r="R103" s="4">
        <f t="shared" si="16"/>
        <v>1.6882837232923982</v>
      </c>
      <c r="S103" s="2" t="str">
        <f>IF(C103&gt;=Parameters!$B$10,D103-EXP(Parameters!$B$2+Parameters!$B$4*LN($C103)), "")</f>
        <v/>
      </c>
    </row>
    <row r="104" spans="1:19" x14ac:dyDescent="0.35">
      <c r="A104" t="s">
        <v>2445</v>
      </c>
      <c r="B104">
        <v>2</v>
      </c>
      <c r="C104" s="62">
        <v>95</v>
      </c>
      <c r="D104" s="62">
        <v>23</v>
      </c>
      <c r="E104" s="62">
        <v>84</v>
      </c>
      <c r="F104" s="2" t="str">
        <f t="shared" si="9"/>
        <v>5</v>
      </c>
      <c r="G104" s="2" t="str">
        <f t="shared" si="10"/>
        <v>3</v>
      </c>
      <c r="H104" s="2" t="str">
        <f t="shared" si="11"/>
        <v>4</v>
      </c>
      <c r="I104" s="2" t="str">
        <f t="shared" si="12"/>
        <v>95 23</v>
      </c>
      <c r="J104" s="4">
        <f>1/(1+EXP(-Parameters!$B$8-Parameters!$B$9*C104))</f>
        <v>0.53411670476985718</v>
      </c>
      <c r="K104" s="18">
        <f>EXP(Parameters!$B$3+Parameters!$B$5*LN($C104))</f>
        <v>18.044137752559234</v>
      </c>
      <c r="L104" s="18">
        <f>EXP(Parameters!$B$2+Parameters!$B$4*LN($C104))</f>
        <v>22.616169717891566</v>
      </c>
      <c r="M104" s="18">
        <f t="shared" si="13"/>
        <v>19.719300637765709</v>
      </c>
      <c r="N104" s="2" t="str">
        <f t="shared" si="14"/>
        <v>mature</v>
      </c>
      <c r="O104" s="19">
        <f>_xlfn.NORM.DIST(LN($D104), LN(K104), EXP(Parameters!$B$6), 0)</f>
        <v>5.2823823349680188E-5</v>
      </c>
      <c r="P104" s="19">
        <f>_xlfn.NORM.DIST(LN($D104), LN(L104), EXP(Parameters!$B$7), 0)</f>
        <v>7.4480346522484941</v>
      </c>
      <c r="Q104" s="4">
        <f t="shared" si="15"/>
        <v>3.9781443352075634</v>
      </c>
      <c r="R104" s="4">
        <f t="shared" si="16"/>
        <v>1.3808154631339282</v>
      </c>
      <c r="S104" s="2" t="str">
        <f>IF(C104&gt;=Parameters!$B$10,D104-EXP(Parameters!$B$2+Parameters!$B$4*LN($C104)), "")</f>
        <v/>
      </c>
    </row>
    <row r="105" spans="1:19" x14ac:dyDescent="0.35">
      <c r="A105" t="s">
        <v>2445</v>
      </c>
      <c r="B105">
        <v>2</v>
      </c>
      <c r="C105" s="62">
        <v>96</v>
      </c>
      <c r="D105" s="62">
        <v>25</v>
      </c>
      <c r="E105" s="62">
        <v>80</v>
      </c>
      <c r="F105" s="2" t="str">
        <f t="shared" si="9"/>
        <v>6</v>
      </c>
      <c r="G105" s="2" t="str">
        <f t="shared" si="10"/>
        <v>5</v>
      </c>
      <c r="H105" s="2" t="str">
        <f t="shared" si="11"/>
        <v>0</v>
      </c>
      <c r="I105" s="2" t="str">
        <f t="shared" si="12"/>
        <v>96 25</v>
      </c>
      <c r="J105" s="4">
        <f>1/(1+EXP(-Parameters!$B$8-Parameters!$B$9*C105))</f>
        <v>0.56056936183772121</v>
      </c>
      <c r="K105" s="18">
        <f>EXP(Parameters!$B$3+Parameters!$B$5*LN($C105))</f>
        <v>18.295382656444414</v>
      </c>
      <c r="L105" s="18">
        <f>EXP(Parameters!$B$2+Parameters!$B$4*LN($C105))</f>
        <v>22.944300154072717</v>
      </c>
      <c r="M105" s="18">
        <f t="shared" si="13"/>
        <v>19.986193672700193</v>
      </c>
      <c r="N105" s="2" t="str">
        <f t="shared" si="14"/>
        <v>mature</v>
      </c>
      <c r="O105" s="19">
        <f>_xlfn.NORM.DIST(LN($D105), LN(K105), EXP(Parameters!$B$6), 0)</f>
        <v>2.121839651052143E-8</v>
      </c>
      <c r="P105" s="19">
        <f>_xlfn.NORM.DIST(LN($D105), LN(L105), EXP(Parameters!$B$7), 0)</f>
        <v>1.8783897165084333</v>
      </c>
      <c r="Q105" s="4">
        <f t="shared" si="15"/>
        <v>1.0529677339896841</v>
      </c>
      <c r="R105" s="4">
        <f t="shared" si="16"/>
        <v>5.1612590697257946E-2</v>
      </c>
      <c r="S105" s="2" t="str">
        <f>IF(C105&gt;=Parameters!$B$10,D105-EXP(Parameters!$B$2+Parameters!$B$4*LN($C105)), "")</f>
        <v/>
      </c>
    </row>
    <row r="106" spans="1:19" x14ac:dyDescent="0.35">
      <c r="A106" t="s">
        <v>2445</v>
      </c>
      <c r="B106">
        <v>2</v>
      </c>
      <c r="C106" s="62">
        <v>108</v>
      </c>
      <c r="D106" s="62">
        <v>26</v>
      </c>
      <c r="E106" s="62">
        <v>82</v>
      </c>
      <c r="F106" s="2" t="str">
        <f t="shared" si="9"/>
        <v>8</v>
      </c>
      <c r="G106" s="2" t="str">
        <f t="shared" si="10"/>
        <v>6</v>
      </c>
      <c r="H106" s="2" t="str">
        <f t="shared" si="11"/>
        <v>2</v>
      </c>
      <c r="I106" s="2" t="str">
        <f t="shared" si="12"/>
        <v>108 26</v>
      </c>
      <c r="J106" s="4">
        <f>1/(1+EXP(-Parameters!$B$8-Parameters!$B$9*C106))</f>
        <v>0.82127356166282006</v>
      </c>
      <c r="K106" s="18">
        <f>EXP(Parameters!$B$3+Parameters!$B$5*LN($C106))</f>
        <v>21.374250224584241</v>
      </c>
      <c r="L106" s="18">
        <f>EXP(Parameters!$B$2+Parameters!$B$4*LN($C106))</f>
        <v>26.979923968453623</v>
      </c>
      <c r="M106" s="18">
        <f t="shared" si="13"/>
        <v>23.248958953216722</v>
      </c>
      <c r="N106" s="2" t="str">
        <f t="shared" si="14"/>
        <v>mature</v>
      </c>
      <c r="O106" s="19">
        <f>_xlfn.NORM.DIST(LN($D106), LN(K106), EXP(Parameters!$B$6), 0)</f>
        <v>3.3693272315038977E-3</v>
      </c>
      <c r="P106" s="19">
        <f>_xlfn.NORM.DIST(LN($D106), LN(L106), EXP(Parameters!$B$7), 0)</f>
        <v>6.0298870794009733</v>
      </c>
      <c r="Q106" s="4">
        <f t="shared" si="15"/>
        <v>4.9527890259799365</v>
      </c>
      <c r="R106" s="4">
        <f t="shared" si="16"/>
        <v>1.5999508575000172</v>
      </c>
      <c r="S106" s="2" t="str">
        <f>IF(C106&gt;=Parameters!$B$10,D106-EXP(Parameters!$B$2+Parameters!$B$4*LN($C106)), "")</f>
        <v/>
      </c>
    </row>
    <row r="107" spans="1:19" x14ac:dyDescent="0.35">
      <c r="A107" t="s">
        <v>2445</v>
      </c>
      <c r="B107">
        <v>2</v>
      </c>
      <c r="C107" s="62">
        <v>102</v>
      </c>
      <c r="D107" s="62">
        <v>25</v>
      </c>
      <c r="E107" s="62">
        <v>83</v>
      </c>
      <c r="F107" s="2" t="str">
        <f t="shared" si="9"/>
        <v>2</v>
      </c>
      <c r="G107" s="2" t="str">
        <f t="shared" si="10"/>
        <v>5</v>
      </c>
      <c r="H107" s="2" t="str">
        <f t="shared" si="11"/>
        <v>3</v>
      </c>
      <c r="I107" s="2" t="str">
        <f t="shared" si="12"/>
        <v>102 25</v>
      </c>
      <c r="J107" s="4">
        <f>1/(1+EXP(-Parameters!$B$8-Parameters!$B$9*C107))</f>
        <v>0.70769935811813878</v>
      </c>
      <c r="K107" s="18">
        <f>EXP(Parameters!$B$3+Parameters!$B$5*LN($C107))</f>
        <v>19.820296206539236</v>
      </c>
      <c r="L107" s="18">
        <f>EXP(Parameters!$B$2+Parameters!$B$4*LN($C107))</f>
        <v>24.939811053735465</v>
      </c>
      <c r="M107" s="18">
        <f t="shared" si="13"/>
        <v>21.603949060070374</v>
      </c>
      <c r="N107" s="2" t="str">
        <f t="shared" si="14"/>
        <v>mature</v>
      </c>
      <c r="O107" s="19">
        <f>_xlfn.NORM.DIST(LN($D107), LN(K107), EXP(Parameters!$B$6), 0)</f>
        <v>1.4511626487989231E-4</v>
      </c>
      <c r="P107" s="19">
        <f>_xlfn.NORM.DIST(LN($D107), LN(L107), EXP(Parameters!$B$7), 0)</f>
        <v>7.8611152788826519</v>
      </c>
      <c r="Q107" s="4">
        <f t="shared" si="15"/>
        <v>5.5633486545353188</v>
      </c>
      <c r="R107" s="4">
        <f t="shared" si="16"/>
        <v>1.7162002029626542</v>
      </c>
      <c r="S107" s="2" t="str">
        <f>IF(C107&gt;=Parameters!$B$10,D107-EXP(Parameters!$B$2+Parameters!$B$4*LN($C107)), "")</f>
        <v/>
      </c>
    </row>
    <row r="108" spans="1:19" x14ac:dyDescent="0.35">
      <c r="A108" t="s">
        <v>2445</v>
      </c>
      <c r="B108">
        <v>2</v>
      </c>
      <c r="C108" s="62">
        <v>121</v>
      </c>
      <c r="D108" s="62">
        <v>37</v>
      </c>
      <c r="E108" s="62">
        <v>95</v>
      </c>
      <c r="F108" s="2" t="str">
        <f t="shared" si="9"/>
        <v>1</v>
      </c>
      <c r="G108" s="2" t="str">
        <f t="shared" si="10"/>
        <v>7</v>
      </c>
      <c r="H108" s="2" t="str">
        <f t="shared" si="11"/>
        <v>5</v>
      </c>
      <c r="I108" s="2" t="str">
        <f t="shared" si="12"/>
        <v>121 37</v>
      </c>
      <c r="J108" s="4">
        <f>1/(1+EXP(-Parameters!$B$8-Parameters!$B$9*C108))</f>
        <v>0.94850100714798768</v>
      </c>
      <c r="K108" s="18">
        <f>EXP(Parameters!$B$3+Parameters!$B$5*LN($C108))</f>
        <v>24.835636835224335</v>
      </c>
      <c r="L108" s="18">
        <f>EXP(Parameters!$B$2+Parameters!$B$4*LN($C108))</f>
        <v>31.545908378747296</v>
      </c>
      <c r="M108" s="18">
        <f t="shared" si="13"/>
        <v>26.901570169069974</v>
      </c>
      <c r="N108" s="2" t="str">
        <f t="shared" si="14"/>
        <v>mature</v>
      </c>
      <c r="O108" s="19">
        <f>_xlfn.NORM.DIST(LN($D108), LN(K108), EXP(Parameters!$B$6), 0)</f>
        <v>8.3483882733940847E-14</v>
      </c>
      <c r="P108" s="19">
        <f>_xlfn.NORM.DIST(LN($D108), LN(L108), EXP(Parameters!$B$7), 0)</f>
        <v>5.5826023308227425E-2</v>
      </c>
      <c r="Q108" s="4">
        <f t="shared" si="15"/>
        <v>5.2951039332925047E-2</v>
      </c>
      <c r="R108" s="4">
        <f t="shared" si="16"/>
        <v>-2.9383875785546487</v>
      </c>
      <c r="S108" s="2">
        <f>IF(C108&gt;=Parameters!$B$10,D108-EXP(Parameters!$B$2+Parameters!$B$4*LN($C108)), "")</f>
        <v>5.4540916212527044</v>
      </c>
    </row>
    <row r="109" spans="1:19" x14ac:dyDescent="0.35">
      <c r="A109" t="s">
        <v>2445</v>
      </c>
      <c r="B109">
        <v>2</v>
      </c>
      <c r="C109" s="62">
        <v>94</v>
      </c>
      <c r="D109" s="62">
        <v>18</v>
      </c>
      <c r="E109" s="62">
        <v>72</v>
      </c>
      <c r="F109" s="2" t="str">
        <f t="shared" si="9"/>
        <v>4</v>
      </c>
      <c r="G109" s="2" t="str">
        <f t="shared" si="10"/>
        <v>8</v>
      </c>
      <c r="H109" s="2" t="str">
        <f t="shared" si="11"/>
        <v>2</v>
      </c>
      <c r="I109" s="2" t="str">
        <f t="shared" si="12"/>
        <v>94 18</v>
      </c>
      <c r="J109" s="4">
        <f>1/(1+EXP(-Parameters!$B$8-Parameters!$B$9*C109))</f>
        <v>0.50747076897689891</v>
      </c>
      <c r="K109" s="18">
        <f>EXP(Parameters!$B$3+Parameters!$B$5*LN($C109))</f>
        <v>17.793739182644352</v>
      </c>
      <c r="L109" s="18">
        <f>EXP(Parameters!$B$2+Parameters!$B$4*LN($C109))</f>
        <v>22.28933409736111</v>
      </c>
      <c r="M109" s="18">
        <f t="shared" si="13"/>
        <v>19.453203942190783</v>
      </c>
      <c r="N109" s="2" t="str">
        <f t="shared" si="14"/>
        <v>immature</v>
      </c>
      <c r="O109" s="19">
        <f>_xlfn.NORM.DIST(LN($D109), LN(K109), EXP(Parameters!$B$6), 0)</f>
        <v>7.8175117548354587</v>
      </c>
      <c r="P109" s="19">
        <f>_xlfn.NORM.DIST(LN($D109), LN(L109), EXP(Parameters!$B$7), 0)</f>
        <v>1.0851488134745618E-3</v>
      </c>
      <c r="Q109" s="4">
        <f t="shared" si="15"/>
        <v>3.8509037344259904</v>
      </c>
      <c r="R109" s="4">
        <f t="shared" si="16"/>
        <v>1.3483078569680014</v>
      </c>
      <c r="S109" s="2" t="str">
        <f>IF(C109&gt;=Parameters!$B$10,D109-EXP(Parameters!$B$2+Parameters!$B$4*LN($C109)), "")</f>
        <v/>
      </c>
    </row>
    <row r="110" spans="1:19" x14ac:dyDescent="0.35">
      <c r="A110" t="s">
        <v>2445</v>
      </c>
      <c r="B110">
        <v>2</v>
      </c>
      <c r="C110" s="62">
        <v>103</v>
      </c>
      <c r="D110" s="62">
        <v>25</v>
      </c>
      <c r="E110" s="62">
        <v>80</v>
      </c>
      <c r="F110" s="2" t="str">
        <f t="shared" si="9"/>
        <v>3</v>
      </c>
      <c r="G110" s="2" t="str">
        <f t="shared" si="10"/>
        <v>5</v>
      </c>
      <c r="H110" s="2" t="str">
        <f t="shared" si="11"/>
        <v>0</v>
      </c>
      <c r="I110" s="2" t="str">
        <f t="shared" si="12"/>
        <v>103 25</v>
      </c>
      <c r="J110" s="4">
        <f>1/(1+EXP(-Parameters!$B$8-Parameters!$B$9*C110))</f>
        <v>0.72929139759356365</v>
      </c>
      <c r="K110" s="18">
        <f>EXP(Parameters!$B$3+Parameters!$B$5*LN($C110))</f>
        <v>20.077303074934573</v>
      </c>
      <c r="L110" s="18">
        <f>EXP(Parameters!$B$2+Parameters!$B$4*LN($C110))</f>
        <v>25.276776596017228</v>
      </c>
      <c r="M110" s="18">
        <f t="shared" si="13"/>
        <v>21.876255591489173</v>
      </c>
      <c r="N110" s="2" t="str">
        <f t="shared" si="14"/>
        <v>mature</v>
      </c>
      <c r="O110" s="19">
        <f>_xlfn.NORM.DIST(LN($D110), LN(K110), EXP(Parameters!$B$6), 0)</f>
        <v>4.715314421872603E-4</v>
      </c>
      <c r="P110" s="19">
        <f>_xlfn.NORM.DIST(LN($D110), LN(L110), EXP(Parameters!$B$7), 0)</f>
        <v>7.6865417327280969</v>
      </c>
      <c r="Q110" s="4">
        <f t="shared" si="15"/>
        <v>5.6058564105402313</v>
      </c>
      <c r="R110" s="4">
        <f t="shared" si="16"/>
        <v>1.7238118388826755</v>
      </c>
      <c r="S110" s="2" t="str">
        <f>IF(C110&gt;=Parameters!$B$10,D110-EXP(Parameters!$B$2+Parameters!$B$4*LN($C110)), "")</f>
        <v/>
      </c>
    </row>
    <row r="111" spans="1:19" x14ac:dyDescent="0.35">
      <c r="F111" s="2" t="str">
        <f t="shared" si="9"/>
        <v/>
      </c>
      <c r="G111" s="2" t="str">
        <f t="shared" si="10"/>
        <v/>
      </c>
      <c r="H111" s="2" t="str">
        <f t="shared" si="11"/>
        <v/>
      </c>
      <c r="I111" s="2" t="str">
        <f t="shared" si="12"/>
        <v xml:space="preserve"> </v>
      </c>
      <c r="J111" s="2" t="str">
        <f>IF(C111&gt;=Parameters!$B$10,D111-EXP(Parameters!$B$2+Parameters!$B$4*LN($C111)), "")</f>
        <v/>
      </c>
      <c r="N111"/>
      <c r="O111"/>
      <c r="P111"/>
      <c r="Q111"/>
    </row>
    <row r="112" spans="1:19" x14ac:dyDescent="0.35">
      <c r="F112" s="2" t="str">
        <f t="shared" si="9"/>
        <v/>
      </c>
      <c r="G112" s="2" t="str">
        <f t="shared" si="10"/>
        <v/>
      </c>
      <c r="H112" s="2" t="str">
        <f t="shared" si="11"/>
        <v/>
      </c>
      <c r="I112" s="2" t="str">
        <f t="shared" si="12"/>
        <v xml:space="preserve"> </v>
      </c>
      <c r="J112" s="2" t="str">
        <f>IF(C112&gt;=Parameters!$B$10,D112-EXP(Parameters!$B$2+Parameters!$B$4*LN($C112)), "")</f>
        <v/>
      </c>
      <c r="N112"/>
      <c r="O112"/>
      <c r="P112"/>
      <c r="Q112"/>
    </row>
    <row r="113" spans="6:17" x14ac:dyDescent="0.35">
      <c r="F113" s="2" t="str">
        <f t="shared" si="9"/>
        <v/>
      </c>
      <c r="G113" s="2" t="str">
        <f t="shared" si="10"/>
        <v/>
      </c>
      <c r="H113" s="2" t="str">
        <f t="shared" si="11"/>
        <v/>
      </c>
      <c r="I113" s="2" t="str">
        <f t="shared" si="12"/>
        <v xml:space="preserve"> </v>
      </c>
      <c r="J113" s="2" t="str">
        <f>IF(C113&gt;=Parameters!$B$10,D113-EXP(Parameters!$B$2+Parameters!$B$4*LN($C113)), "")</f>
        <v/>
      </c>
      <c r="N113"/>
      <c r="O113"/>
      <c r="P113"/>
      <c r="Q113"/>
    </row>
    <row r="114" spans="6:17" x14ac:dyDescent="0.35">
      <c r="F114" s="2" t="str">
        <f t="shared" si="9"/>
        <v/>
      </c>
      <c r="G114" s="2" t="str">
        <f t="shared" si="10"/>
        <v/>
      </c>
      <c r="H114" s="2" t="str">
        <f t="shared" si="11"/>
        <v/>
      </c>
      <c r="I114" s="2" t="str">
        <f t="shared" si="12"/>
        <v xml:space="preserve"> </v>
      </c>
      <c r="J114" s="2" t="str">
        <f>IF(C114&gt;=Parameters!$B$10,D114-EXP(Parameters!$B$2+Parameters!$B$4*LN($C114)), "")</f>
        <v/>
      </c>
      <c r="N114"/>
      <c r="O114"/>
      <c r="P114"/>
      <c r="Q114"/>
    </row>
    <row r="115" spans="6:17" x14ac:dyDescent="0.35">
      <c r="F115" s="2" t="str">
        <f t="shared" si="9"/>
        <v/>
      </c>
      <c r="G115" s="2" t="str">
        <f t="shared" si="10"/>
        <v/>
      </c>
      <c r="H115" s="2" t="str">
        <f t="shared" si="11"/>
        <v/>
      </c>
      <c r="I115" s="2" t="str">
        <f t="shared" si="12"/>
        <v xml:space="preserve"> </v>
      </c>
      <c r="J115" s="2" t="str">
        <f>IF(C115&gt;=Parameters!$B$10,D115-EXP(Parameters!$B$2+Parameters!$B$4*LN($C115)), "")</f>
        <v/>
      </c>
      <c r="N115"/>
      <c r="O115"/>
      <c r="P115"/>
      <c r="Q115"/>
    </row>
    <row r="116" spans="6:17" x14ac:dyDescent="0.35">
      <c r="F116" s="2" t="str">
        <f t="shared" si="9"/>
        <v/>
      </c>
      <c r="G116" s="2" t="str">
        <f t="shared" si="10"/>
        <v/>
      </c>
      <c r="H116" s="2" t="str">
        <f t="shared" si="11"/>
        <v/>
      </c>
      <c r="I116" s="2" t="str">
        <f t="shared" si="12"/>
        <v xml:space="preserve"> </v>
      </c>
      <c r="J116" s="2" t="str">
        <f>IF(C116&gt;=Parameters!$B$10,D116-EXP(Parameters!$B$2+Parameters!$B$4*LN($C116)), "")</f>
        <v/>
      </c>
      <c r="N116"/>
      <c r="O116"/>
      <c r="P116"/>
      <c r="Q116"/>
    </row>
    <row r="117" spans="6:17" x14ac:dyDescent="0.35">
      <c r="F117" s="2" t="str">
        <f t="shared" si="9"/>
        <v/>
      </c>
      <c r="G117" s="2" t="str">
        <f t="shared" si="10"/>
        <v/>
      </c>
      <c r="H117" s="2" t="str">
        <f t="shared" si="11"/>
        <v/>
      </c>
      <c r="I117" s="2" t="str">
        <f t="shared" si="12"/>
        <v xml:space="preserve"> </v>
      </c>
      <c r="J117" s="2" t="str">
        <f>IF(C117&gt;=Parameters!$B$10,D117-EXP(Parameters!$B$2+Parameters!$B$4*LN($C117)), "")</f>
        <v/>
      </c>
      <c r="N117"/>
      <c r="O117"/>
      <c r="P117"/>
      <c r="Q117"/>
    </row>
    <row r="118" spans="6:17" x14ac:dyDescent="0.35">
      <c r="F118" s="2" t="str">
        <f t="shared" si="9"/>
        <v/>
      </c>
      <c r="G118" s="2" t="str">
        <f t="shared" si="10"/>
        <v/>
      </c>
      <c r="H118" s="2" t="str">
        <f t="shared" si="11"/>
        <v/>
      </c>
      <c r="I118" s="2" t="str">
        <f t="shared" si="12"/>
        <v xml:space="preserve"> </v>
      </c>
      <c r="J118" s="2" t="str">
        <f>IF(C118&gt;=Parameters!$B$10,D118-EXP(Parameters!$B$2+Parameters!$B$4*LN($C118)), "")</f>
        <v/>
      </c>
      <c r="N118"/>
      <c r="O118"/>
      <c r="P118"/>
      <c r="Q118"/>
    </row>
    <row r="119" spans="6:17" x14ac:dyDescent="0.35">
      <c r="F119" s="2" t="str">
        <f t="shared" si="9"/>
        <v/>
      </c>
      <c r="G119" s="2" t="str">
        <f t="shared" si="10"/>
        <v/>
      </c>
      <c r="H119" s="2" t="str">
        <f t="shared" si="11"/>
        <v/>
      </c>
      <c r="I119" s="2" t="str">
        <f t="shared" si="12"/>
        <v xml:space="preserve"> </v>
      </c>
      <c r="J119" s="2" t="str">
        <f>IF(C119&gt;=Parameters!$B$10,D119-EXP(Parameters!$B$2+Parameters!$B$4*LN($C119)), "")</f>
        <v/>
      </c>
      <c r="N119"/>
      <c r="O119"/>
      <c r="P119"/>
      <c r="Q119"/>
    </row>
    <row r="120" spans="6:17" x14ac:dyDescent="0.35">
      <c r="F120" s="2" t="str">
        <f t="shared" si="9"/>
        <v/>
      </c>
      <c r="G120" s="2" t="str">
        <f t="shared" si="10"/>
        <v/>
      </c>
      <c r="H120" s="2" t="str">
        <f t="shared" si="11"/>
        <v/>
      </c>
      <c r="I120" s="2" t="str">
        <f t="shared" si="12"/>
        <v xml:space="preserve"> </v>
      </c>
      <c r="J120" s="2" t="str">
        <f>IF(C120&gt;=Parameters!$B$10,D120-EXP(Parameters!$B$2+Parameters!$B$4*LN($C120)), "")</f>
        <v/>
      </c>
      <c r="N120"/>
      <c r="O120"/>
      <c r="P120"/>
      <c r="Q120"/>
    </row>
    <row r="121" spans="6:17" x14ac:dyDescent="0.35">
      <c r="F121" s="2" t="str">
        <f t="shared" si="9"/>
        <v/>
      </c>
      <c r="G121" s="2" t="str">
        <f t="shared" si="10"/>
        <v/>
      </c>
      <c r="H121" s="2" t="str">
        <f t="shared" si="11"/>
        <v/>
      </c>
      <c r="I121" s="2" t="str">
        <f t="shared" si="12"/>
        <v xml:space="preserve"> </v>
      </c>
      <c r="J121" s="2" t="str">
        <f>IF(C121&gt;=Parameters!$B$10,D121-EXP(Parameters!$B$2+Parameters!$B$4*LN($C121)), "")</f>
        <v/>
      </c>
      <c r="N121"/>
      <c r="O121"/>
      <c r="P121"/>
      <c r="Q121"/>
    </row>
    <row r="122" spans="6:17" x14ac:dyDescent="0.35">
      <c r="F122" s="2" t="str">
        <f t="shared" si="9"/>
        <v/>
      </c>
      <c r="G122" s="2" t="str">
        <f t="shared" si="10"/>
        <v/>
      </c>
      <c r="H122" s="2" t="str">
        <f t="shared" si="11"/>
        <v/>
      </c>
      <c r="I122" s="2" t="str">
        <f t="shared" si="12"/>
        <v xml:space="preserve"> </v>
      </c>
      <c r="J122" s="2" t="str">
        <f>IF(C122&gt;=Parameters!$B$10,D122-EXP(Parameters!$B$2+Parameters!$B$4*LN($C122)), "")</f>
        <v/>
      </c>
      <c r="N122"/>
      <c r="O122"/>
      <c r="P122"/>
      <c r="Q122"/>
    </row>
    <row r="123" spans="6:17" x14ac:dyDescent="0.35">
      <c r="F123" s="2" t="str">
        <f t="shared" si="9"/>
        <v/>
      </c>
      <c r="G123" s="2" t="str">
        <f t="shared" si="10"/>
        <v/>
      </c>
      <c r="H123" s="2" t="str">
        <f t="shared" si="11"/>
        <v/>
      </c>
      <c r="I123" s="2" t="str">
        <f t="shared" si="12"/>
        <v xml:space="preserve"> </v>
      </c>
      <c r="J123" s="2" t="str">
        <f>IF(C123&gt;=Parameters!$B$10,D123-EXP(Parameters!$B$2+Parameters!$B$4*LN($C123)), "")</f>
        <v/>
      </c>
      <c r="N123"/>
      <c r="O123"/>
      <c r="P123"/>
      <c r="Q123"/>
    </row>
    <row r="124" spans="6:17" x14ac:dyDescent="0.35">
      <c r="F124" s="2" t="str">
        <f t="shared" si="9"/>
        <v/>
      </c>
      <c r="G124" s="2" t="str">
        <f t="shared" si="10"/>
        <v/>
      </c>
      <c r="H124" s="2" t="str">
        <f t="shared" si="11"/>
        <v/>
      </c>
      <c r="I124" s="2" t="str">
        <f t="shared" si="12"/>
        <v xml:space="preserve"> </v>
      </c>
      <c r="J124" s="2" t="str">
        <f>IF(C124&gt;=Parameters!$B$10,D124-EXP(Parameters!$B$2+Parameters!$B$4*LN($C124)), "")</f>
        <v/>
      </c>
      <c r="N124"/>
      <c r="O124"/>
      <c r="P124"/>
      <c r="Q124"/>
    </row>
    <row r="125" spans="6:17" x14ac:dyDescent="0.35">
      <c r="F125" s="2" t="str">
        <f t="shared" si="9"/>
        <v/>
      </c>
      <c r="G125" s="2" t="str">
        <f t="shared" si="10"/>
        <v/>
      </c>
      <c r="H125" s="2" t="str">
        <f t="shared" si="11"/>
        <v/>
      </c>
      <c r="I125" s="2" t="str">
        <f t="shared" si="12"/>
        <v xml:space="preserve"> </v>
      </c>
      <c r="J125" s="2" t="str">
        <f>IF(C125&gt;=Parameters!$B$10,D125-EXP(Parameters!$B$2+Parameters!$B$4*LN($C125)), "")</f>
        <v/>
      </c>
      <c r="N125"/>
      <c r="O125"/>
      <c r="P125"/>
      <c r="Q125"/>
    </row>
    <row r="126" spans="6:17" x14ac:dyDescent="0.35">
      <c r="F126" s="2" t="str">
        <f t="shared" si="9"/>
        <v/>
      </c>
      <c r="G126" s="2" t="str">
        <f t="shared" si="10"/>
        <v/>
      </c>
      <c r="H126" s="2" t="str">
        <f t="shared" si="11"/>
        <v/>
      </c>
      <c r="I126" s="2" t="str">
        <f t="shared" si="12"/>
        <v xml:space="preserve"> </v>
      </c>
      <c r="J126" s="2" t="str">
        <f>IF(C126&gt;=Parameters!$B$10,D126-EXP(Parameters!$B$2+Parameters!$B$4*LN($C126)), "")</f>
        <v/>
      </c>
      <c r="N126"/>
      <c r="O126"/>
      <c r="P126"/>
      <c r="Q126"/>
    </row>
    <row r="127" spans="6:17" x14ac:dyDescent="0.35">
      <c r="F127" s="2" t="str">
        <f t="shared" si="9"/>
        <v/>
      </c>
      <c r="G127" s="2" t="str">
        <f t="shared" si="10"/>
        <v/>
      </c>
      <c r="H127" s="2" t="str">
        <f t="shared" si="11"/>
        <v/>
      </c>
      <c r="I127" s="2" t="str">
        <f t="shared" si="12"/>
        <v xml:space="preserve"> </v>
      </c>
      <c r="J127" s="2" t="str">
        <f>IF(C127&gt;=Parameters!$B$10,D127-EXP(Parameters!$B$2+Parameters!$B$4*LN($C127)), "")</f>
        <v/>
      </c>
      <c r="N127"/>
      <c r="O127"/>
      <c r="P127"/>
      <c r="Q127"/>
    </row>
    <row r="128" spans="6:17" x14ac:dyDescent="0.35">
      <c r="F128" s="2" t="str">
        <f t="shared" si="9"/>
        <v/>
      </c>
      <c r="G128" s="2" t="str">
        <f t="shared" si="10"/>
        <v/>
      </c>
      <c r="H128" s="2" t="str">
        <f t="shared" si="11"/>
        <v/>
      </c>
      <c r="I128" s="2" t="str">
        <f t="shared" si="12"/>
        <v xml:space="preserve"> </v>
      </c>
      <c r="J128" s="2" t="str">
        <f>IF(C128&gt;=Parameters!$B$10,D128-EXP(Parameters!$B$2+Parameters!$B$4*LN($C128)), "")</f>
        <v/>
      </c>
      <c r="N128"/>
      <c r="O128"/>
      <c r="P128"/>
      <c r="Q128"/>
    </row>
    <row r="129" spans="6:17" x14ac:dyDescent="0.35">
      <c r="F129" s="2" t="str">
        <f t="shared" si="9"/>
        <v/>
      </c>
      <c r="G129" s="2" t="str">
        <f t="shared" si="10"/>
        <v/>
      </c>
      <c r="H129" s="2" t="str">
        <f t="shared" si="11"/>
        <v/>
      </c>
      <c r="I129" s="2" t="str">
        <f t="shared" si="12"/>
        <v xml:space="preserve"> </v>
      </c>
      <c r="J129" s="2" t="str">
        <f>IF(C129&gt;=Parameters!$B$10,D129-EXP(Parameters!$B$2+Parameters!$B$4*LN($C129)), "")</f>
        <v/>
      </c>
      <c r="N129"/>
      <c r="O129"/>
      <c r="P129"/>
      <c r="Q129"/>
    </row>
    <row r="130" spans="6:17" x14ac:dyDescent="0.35">
      <c r="F130" s="2" t="str">
        <f t="shared" si="9"/>
        <v/>
      </c>
      <c r="G130" s="2" t="str">
        <f t="shared" si="10"/>
        <v/>
      </c>
      <c r="H130" s="2" t="str">
        <f t="shared" si="11"/>
        <v/>
      </c>
      <c r="I130" s="2" t="str">
        <f t="shared" si="12"/>
        <v xml:space="preserve"> </v>
      </c>
      <c r="J130" s="2" t="str">
        <f>IF(C130&gt;=Parameters!$B$10,D130-EXP(Parameters!$B$2+Parameters!$B$4*LN($C130)), "")</f>
        <v/>
      </c>
      <c r="N130"/>
      <c r="O130"/>
      <c r="P130"/>
      <c r="Q130"/>
    </row>
    <row r="131" spans="6:17" x14ac:dyDescent="0.35">
      <c r="F131" s="2" t="str">
        <f t="shared" ref="F131:F194" si="17">RIGHT(C131,1)</f>
        <v/>
      </c>
      <c r="G131" s="2" t="str">
        <f t="shared" ref="G131:G194" si="18">RIGHT(D131,1)</f>
        <v/>
      </c>
      <c r="H131" s="2" t="str">
        <f t="shared" ref="H131:H194" si="19">RIGHT(E131,1)</f>
        <v/>
      </c>
      <c r="I131" s="2" t="str">
        <f t="shared" ref="I131:I194" si="20">C131&amp; " " &amp;D131</f>
        <v xml:space="preserve"> </v>
      </c>
      <c r="J131" s="2" t="str">
        <f>IF(C131&gt;=Parameters!$B$10,D131-EXP(Parameters!$B$2+Parameters!$B$4*LN($C131)), "")</f>
        <v/>
      </c>
      <c r="N131"/>
      <c r="O131"/>
      <c r="P131"/>
      <c r="Q131"/>
    </row>
    <row r="132" spans="6:17" x14ac:dyDescent="0.35">
      <c r="F132" s="2" t="str">
        <f t="shared" si="17"/>
        <v/>
      </c>
      <c r="G132" s="2" t="str">
        <f t="shared" si="18"/>
        <v/>
      </c>
      <c r="H132" s="2" t="str">
        <f t="shared" si="19"/>
        <v/>
      </c>
      <c r="I132" s="2" t="str">
        <f t="shared" si="20"/>
        <v xml:space="preserve"> </v>
      </c>
      <c r="J132" s="2" t="str">
        <f>IF(C132&gt;=Parameters!$B$10,D132-EXP(Parameters!$B$2+Parameters!$B$4*LN($C132)), "")</f>
        <v/>
      </c>
      <c r="N132"/>
      <c r="O132"/>
      <c r="P132"/>
      <c r="Q132"/>
    </row>
    <row r="133" spans="6:17" x14ac:dyDescent="0.35">
      <c r="F133" s="2" t="str">
        <f t="shared" si="17"/>
        <v/>
      </c>
      <c r="G133" s="2" t="str">
        <f t="shared" si="18"/>
        <v/>
      </c>
      <c r="H133" s="2" t="str">
        <f t="shared" si="19"/>
        <v/>
      </c>
      <c r="I133" s="2" t="str">
        <f t="shared" si="20"/>
        <v xml:space="preserve"> </v>
      </c>
      <c r="J133" s="2" t="str">
        <f>IF(C133&gt;=Parameters!$B$10,D133-EXP(Parameters!$B$2+Parameters!$B$4*LN($C133)), "")</f>
        <v/>
      </c>
      <c r="N133"/>
      <c r="O133"/>
      <c r="P133"/>
      <c r="Q133"/>
    </row>
    <row r="134" spans="6:17" x14ac:dyDescent="0.35">
      <c r="F134" s="2" t="str">
        <f t="shared" si="17"/>
        <v/>
      </c>
      <c r="G134" s="2" t="str">
        <f t="shared" si="18"/>
        <v/>
      </c>
      <c r="H134" s="2" t="str">
        <f t="shared" si="19"/>
        <v/>
      </c>
      <c r="I134" s="2" t="str">
        <f t="shared" si="20"/>
        <v xml:space="preserve"> </v>
      </c>
      <c r="J134" s="2" t="str">
        <f>IF(C134&gt;=Parameters!$B$10,D134-EXP(Parameters!$B$2+Parameters!$B$4*LN($C134)), "")</f>
        <v/>
      </c>
      <c r="N134"/>
      <c r="O134"/>
      <c r="P134"/>
      <c r="Q134"/>
    </row>
    <row r="135" spans="6:17" x14ac:dyDescent="0.35">
      <c r="F135" s="2" t="str">
        <f t="shared" si="17"/>
        <v/>
      </c>
      <c r="G135" s="2" t="str">
        <f t="shared" si="18"/>
        <v/>
      </c>
      <c r="H135" s="2" t="str">
        <f t="shared" si="19"/>
        <v/>
      </c>
      <c r="I135" s="2" t="str">
        <f t="shared" si="20"/>
        <v xml:space="preserve"> </v>
      </c>
      <c r="J135" s="2" t="str">
        <f>IF(C135&gt;=Parameters!$B$10,D135-EXP(Parameters!$B$2+Parameters!$B$4*LN($C135)), "")</f>
        <v/>
      </c>
      <c r="N135"/>
      <c r="O135"/>
      <c r="P135"/>
      <c r="Q135"/>
    </row>
    <row r="136" spans="6:17" x14ac:dyDescent="0.35">
      <c r="F136" s="2" t="str">
        <f t="shared" si="17"/>
        <v/>
      </c>
      <c r="G136" s="2" t="str">
        <f t="shared" si="18"/>
        <v/>
      </c>
      <c r="H136" s="2" t="str">
        <f t="shared" si="19"/>
        <v/>
      </c>
      <c r="I136" s="2" t="str">
        <f t="shared" si="20"/>
        <v xml:space="preserve"> </v>
      </c>
      <c r="J136" s="2" t="str">
        <f>IF(C136&gt;=Parameters!$B$10,D136-EXP(Parameters!$B$2+Parameters!$B$4*LN($C136)), "")</f>
        <v/>
      </c>
      <c r="N136"/>
      <c r="O136"/>
      <c r="P136"/>
      <c r="Q136"/>
    </row>
    <row r="137" spans="6:17" x14ac:dyDescent="0.35">
      <c r="F137" s="2" t="str">
        <f t="shared" si="17"/>
        <v/>
      </c>
      <c r="G137" s="2" t="str">
        <f t="shared" si="18"/>
        <v/>
      </c>
      <c r="H137" s="2" t="str">
        <f t="shared" si="19"/>
        <v/>
      </c>
      <c r="I137" s="2" t="str">
        <f t="shared" si="20"/>
        <v xml:space="preserve"> </v>
      </c>
      <c r="J137" s="2" t="str">
        <f>IF(C137&gt;=Parameters!$B$10,D137-EXP(Parameters!$B$2+Parameters!$B$4*LN($C137)), "")</f>
        <v/>
      </c>
      <c r="N137"/>
      <c r="O137"/>
      <c r="P137"/>
      <c r="Q137"/>
    </row>
    <row r="138" spans="6:17" x14ac:dyDescent="0.35">
      <c r="F138" s="2" t="str">
        <f t="shared" si="17"/>
        <v/>
      </c>
      <c r="G138" s="2" t="str">
        <f t="shared" si="18"/>
        <v/>
      </c>
      <c r="H138" s="2" t="str">
        <f t="shared" si="19"/>
        <v/>
      </c>
      <c r="I138" s="2" t="str">
        <f t="shared" si="20"/>
        <v xml:space="preserve"> </v>
      </c>
      <c r="J138" s="2" t="str">
        <f>IF(C138&gt;=Parameters!$B$10,D138-EXP(Parameters!$B$2+Parameters!$B$4*LN($C138)), "")</f>
        <v/>
      </c>
      <c r="N138"/>
      <c r="O138"/>
      <c r="P138"/>
      <c r="Q138"/>
    </row>
    <row r="139" spans="6:17" x14ac:dyDescent="0.35">
      <c r="F139" s="2" t="str">
        <f t="shared" si="17"/>
        <v/>
      </c>
      <c r="G139" s="2" t="str">
        <f t="shared" si="18"/>
        <v/>
      </c>
      <c r="H139" s="2" t="str">
        <f t="shared" si="19"/>
        <v/>
      </c>
      <c r="I139" s="2" t="str">
        <f t="shared" si="20"/>
        <v xml:space="preserve"> </v>
      </c>
      <c r="J139" s="2" t="str">
        <f>IF(C139&gt;=Parameters!$B$10,D139-EXP(Parameters!$B$2+Parameters!$B$4*LN($C139)), "")</f>
        <v/>
      </c>
      <c r="N139"/>
      <c r="O139"/>
      <c r="P139"/>
      <c r="Q139"/>
    </row>
    <row r="140" spans="6:17" x14ac:dyDescent="0.35">
      <c r="F140" s="2" t="str">
        <f t="shared" si="17"/>
        <v/>
      </c>
      <c r="G140" s="2" t="str">
        <f t="shared" si="18"/>
        <v/>
      </c>
      <c r="H140" s="2" t="str">
        <f t="shared" si="19"/>
        <v/>
      </c>
      <c r="I140" s="2" t="str">
        <f t="shared" si="20"/>
        <v xml:space="preserve"> </v>
      </c>
      <c r="J140" s="2" t="str">
        <f>IF(C140&gt;=Parameters!$B$10,D140-EXP(Parameters!$B$2+Parameters!$B$4*LN($C140)), "")</f>
        <v/>
      </c>
      <c r="N140"/>
      <c r="O140"/>
      <c r="P140"/>
      <c r="Q140"/>
    </row>
    <row r="141" spans="6:17" x14ac:dyDescent="0.35">
      <c r="F141" s="2" t="str">
        <f t="shared" si="17"/>
        <v/>
      </c>
      <c r="G141" s="2" t="str">
        <f t="shared" si="18"/>
        <v/>
      </c>
      <c r="H141" s="2" t="str">
        <f t="shared" si="19"/>
        <v/>
      </c>
      <c r="I141" s="2" t="str">
        <f t="shared" si="20"/>
        <v xml:space="preserve"> </v>
      </c>
      <c r="J141" s="2" t="str">
        <f>IF(C141&gt;=Parameters!$B$10,D141-EXP(Parameters!$B$2+Parameters!$B$4*LN($C141)), "")</f>
        <v/>
      </c>
      <c r="N141"/>
      <c r="O141"/>
      <c r="P141"/>
      <c r="Q141"/>
    </row>
    <row r="142" spans="6:17" x14ac:dyDescent="0.35">
      <c r="F142" s="2" t="str">
        <f t="shared" si="17"/>
        <v/>
      </c>
      <c r="G142" s="2" t="str">
        <f t="shared" si="18"/>
        <v/>
      </c>
      <c r="H142" s="2" t="str">
        <f t="shared" si="19"/>
        <v/>
      </c>
      <c r="I142" s="2" t="str">
        <f t="shared" si="20"/>
        <v xml:space="preserve"> </v>
      </c>
      <c r="J142" s="2" t="str">
        <f>IF(C142&gt;=Parameters!$B$10,D142-EXP(Parameters!$B$2+Parameters!$B$4*LN($C142)), "")</f>
        <v/>
      </c>
      <c r="N142"/>
      <c r="O142"/>
      <c r="P142"/>
      <c r="Q142"/>
    </row>
    <row r="143" spans="6:17" x14ac:dyDescent="0.35">
      <c r="F143" s="2" t="str">
        <f t="shared" si="17"/>
        <v/>
      </c>
      <c r="G143" s="2" t="str">
        <f t="shared" si="18"/>
        <v/>
      </c>
      <c r="H143" s="2" t="str">
        <f t="shared" si="19"/>
        <v/>
      </c>
      <c r="I143" s="2" t="str">
        <f t="shared" si="20"/>
        <v xml:space="preserve"> </v>
      </c>
      <c r="J143" s="2" t="str">
        <f>IF(C143&gt;=Parameters!$B$10,D143-EXP(Parameters!$B$2+Parameters!$B$4*LN($C143)), "")</f>
        <v/>
      </c>
      <c r="N143"/>
      <c r="O143"/>
      <c r="P143"/>
      <c r="Q143"/>
    </row>
    <row r="144" spans="6:17" x14ac:dyDescent="0.35">
      <c r="F144" s="2" t="str">
        <f t="shared" si="17"/>
        <v/>
      </c>
      <c r="G144" s="2" t="str">
        <f t="shared" si="18"/>
        <v/>
      </c>
      <c r="H144" s="2" t="str">
        <f t="shared" si="19"/>
        <v/>
      </c>
      <c r="I144" s="2" t="str">
        <f t="shared" si="20"/>
        <v xml:space="preserve"> </v>
      </c>
      <c r="J144" s="2" t="str">
        <f>IF(C144&gt;=Parameters!$B$10,D144-EXP(Parameters!$B$2+Parameters!$B$4*LN($C144)), "")</f>
        <v/>
      </c>
      <c r="N144"/>
      <c r="O144"/>
      <c r="P144"/>
      <c r="Q144"/>
    </row>
    <row r="145" spans="6:17" x14ac:dyDescent="0.35">
      <c r="F145" s="2" t="str">
        <f t="shared" si="17"/>
        <v/>
      </c>
      <c r="G145" s="2" t="str">
        <f t="shared" si="18"/>
        <v/>
      </c>
      <c r="H145" s="2" t="str">
        <f t="shared" si="19"/>
        <v/>
      </c>
      <c r="I145" s="2" t="str">
        <f t="shared" si="20"/>
        <v xml:space="preserve"> </v>
      </c>
      <c r="J145" s="2" t="str">
        <f>IF(C145&gt;=Parameters!$B$10,D145-EXP(Parameters!$B$2+Parameters!$B$4*LN($C145)), "")</f>
        <v/>
      </c>
      <c r="N145"/>
      <c r="O145"/>
      <c r="P145"/>
      <c r="Q145"/>
    </row>
    <row r="146" spans="6:17" x14ac:dyDescent="0.35">
      <c r="F146" s="2" t="str">
        <f t="shared" si="17"/>
        <v/>
      </c>
      <c r="G146" s="2" t="str">
        <f t="shared" si="18"/>
        <v/>
      </c>
      <c r="H146" s="2" t="str">
        <f t="shared" si="19"/>
        <v/>
      </c>
      <c r="I146" s="2" t="str">
        <f t="shared" si="20"/>
        <v xml:space="preserve"> </v>
      </c>
      <c r="J146" s="2" t="str">
        <f>IF(C146&gt;=Parameters!$B$10,D146-EXP(Parameters!$B$2+Parameters!$B$4*LN($C146)), "")</f>
        <v/>
      </c>
      <c r="N146"/>
      <c r="O146"/>
      <c r="P146"/>
      <c r="Q146"/>
    </row>
    <row r="147" spans="6:17" x14ac:dyDescent="0.35">
      <c r="F147" s="2" t="str">
        <f t="shared" si="17"/>
        <v/>
      </c>
      <c r="G147" s="2" t="str">
        <f t="shared" si="18"/>
        <v/>
      </c>
      <c r="H147" s="2" t="str">
        <f t="shared" si="19"/>
        <v/>
      </c>
      <c r="I147" s="2" t="str">
        <f t="shared" si="20"/>
        <v xml:space="preserve"> </v>
      </c>
      <c r="J147" s="2" t="str">
        <f>IF(C147&gt;=Parameters!$B$10,D147-EXP(Parameters!$B$2+Parameters!$B$4*LN($C147)), "")</f>
        <v/>
      </c>
      <c r="N147"/>
      <c r="O147"/>
      <c r="P147"/>
      <c r="Q147"/>
    </row>
    <row r="148" spans="6:17" x14ac:dyDescent="0.35">
      <c r="F148" s="2" t="str">
        <f t="shared" si="17"/>
        <v/>
      </c>
      <c r="G148" s="2" t="str">
        <f t="shared" si="18"/>
        <v/>
      </c>
      <c r="H148" s="2" t="str">
        <f t="shared" si="19"/>
        <v/>
      </c>
      <c r="I148" s="2" t="str">
        <f t="shared" si="20"/>
        <v xml:space="preserve"> </v>
      </c>
      <c r="J148" s="2" t="str">
        <f>IF(C148&gt;=Parameters!$B$10,D148-EXP(Parameters!$B$2+Parameters!$B$4*LN($C148)), "")</f>
        <v/>
      </c>
      <c r="N148"/>
      <c r="O148"/>
      <c r="P148"/>
      <c r="Q148"/>
    </row>
    <row r="149" spans="6:17" x14ac:dyDescent="0.35">
      <c r="F149" s="2" t="str">
        <f t="shared" si="17"/>
        <v/>
      </c>
      <c r="G149" s="2" t="str">
        <f t="shared" si="18"/>
        <v/>
      </c>
      <c r="H149" s="2" t="str">
        <f t="shared" si="19"/>
        <v/>
      </c>
      <c r="I149" s="2" t="str">
        <f t="shared" si="20"/>
        <v xml:space="preserve"> </v>
      </c>
      <c r="J149" s="2" t="str">
        <f>IF(C149&gt;=Parameters!$B$10,D149-EXP(Parameters!$B$2+Parameters!$B$4*LN($C149)), "")</f>
        <v/>
      </c>
      <c r="N149"/>
      <c r="O149"/>
      <c r="P149"/>
      <c r="Q149"/>
    </row>
    <row r="150" spans="6:17" x14ac:dyDescent="0.35">
      <c r="F150" s="2" t="str">
        <f t="shared" si="17"/>
        <v/>
      </c>
      <c r="G150" s="2" t="str">
        <f t="shared" si="18"/>
        <v/>
      </c>
      <c r="H150" s="2" t="str">
        <f t="shared" si="19"/>
        <v/>
      </c>
      <c r="I150" s="2" t="str">
        <f t="shared" si="20"/>
        <v xml:space="preserve"> </v>
      </c>
      <c r="J150" s="2" t="str">
        <f>IF(C150&gt;=Parameters!$B$10,D150-EXP(Parameters!$B$2+Parameters!$B$4*LN($C150)), "")</f>
        <v/>
      </c>
      <c r="N150"/>
      <c r="O150"/>
      <c r="P150"/>
      <c r="Q150"/>
    </row>
    <row r="151" spans="6:17" x14ac:dyDescent="0.35">
      <c r="F151" s="2" t="str">
        <f t="shared" si="17"/>
        <v/>
      </c>
      <c r="G151" s="2" t="str">
        <f t="shared" si="18"/>
        <v/>
      </c>
      <c r="H151" s="2" t="str">
        <f t="shared" si="19"/>
        <v/>
      </c>
      <c r="I151" s="2" t="str">
        <f t="shared" si="20"/>
        <v xml:space="preserve"> </v>
      </c>
      <c r="J151" s="2" t="str">
        <f>IF(C151&gt;=Parameters!$B$10,D151-EXP(Parameters!$B$2+Parameters!$B$4*LN($C151)), "")</f>
        <v/>
      </c>
      <c r="N151"/>
      <c r="O151"/>
      <c r="P151"/>
      <c r="Q151"/>
    </row>
    <row r="152" spans="6:17" x14ac:dyDescent="0.35">
      <c r="F152" s="2" t="str">
        <f t="shared" si="17"/>
        <v/>
      </c>
      <c r="G152" s="2" t="str">
        <f t="shared" si="18"/>
        <v/>
      </c>
      <c r="H152" s="2" t="str">
        <f t="shared" si="19"/>
        <v/>
      </c>
      <c r="I152" s="2" t="str">
        <f t="shared" si="20"/>
        <v xml:space="preserve"> </v>
      </c>
      <c r="J152" s="2" t="str">
        <f>IF(C152&gt;=Parameters!$B$10,D152-EXP(Parameters!$B$2+Parameters!$B$4*LN($C152)), "")</f>
        <v/>
      </c>
      <c r="N152"/>
      <c r="O152"/>
      <c r="P152"/>
      <c r="Q152"/>
    </row>
    <row r="153" spans="6:17" x14ac:dyDescent="0.35">
      <c r="F153" s="2" t="str">
        <f t="shared" si="17"/>
        <v/>
      </c>
      <c r="G153" s="2" t="str">
        <f t="shared" si="18"/>
        <v/>
      </c>
      <c r="H153" s="2" t="str">
        <f t="shared" si="19"/>
        <v/>
      </c>
      <c r="I153" s="2" t="str">
        <f t="shared" si="20"/>
        <v xml:space="preserve"> </v>
      </c>
      <c r="J153" s="2" t="str">
        <f>IF(C153&gt;=Parameters!$B$10,D153-EXP(Parameters!$B$2+Parameters!$B$4*LN($C153)), "")</f>
        <v/>
      </c>
      <c r="N153"/>
      <c r="O153"/>
      <c r="P153"/>
      <c r="Q153"/>
    </row>
    <row r="154" spans="6:17" x14ac:dyDescent="0.35">
      <c r="F154" s="2" t="str">
        <f t="shared" si="17"/>
        <v/>
      </c>
      <c r="G154" s="2" t="str">
        <f t="shared" si="18"/>
        <v/>
      </c>
      <c r="H154" s="2" t="str">
        <f t="shared" si="19"/>
        <v/>
      </c>
      <c r="I154" s="2" t="str">
        <f t="shared" si="20"/>
        <v xml:space="preserve"> </v>
      </c>
      <c r="J154" s="2" t="str">
        <f>IF(C154&gt;=Parameters!$B$10,D154-EXP(Parameters!$B$2+Parameters!$B$4*LN($C154)), "")</f>
        <v/>
      </c>
      <c r="N154"/>
      <c r="O154"/>
      <c r="P154"/>
      <c r="Q154"/>
    </row>
    <row r="155" spans="6:17" x14ac:dyDescent="0.35">
      <c r="F155" s="2" t="str">
        <f t="shared" si="17"/>
        <v/>
      </c>
      <c r="G155" s="2" t="str">
        <f t="shared" si="18"/>
        <v/>
      </c>
      <c r="H155" s="2" t="str">
        <f t="shared" si="19"/>
        <v/>
      </c>
      <c r="I155" s="2" t="str">
        <f t="shared" si="20"/>
        <v xml:space="preserve"> </v>
      </c>
      <c r="J155" s="2" t="str">
        <f>IF(C155&gt;=Parameters!$B$10,D155-EXP(Parameters!$B$2+Parameters!$B$4*LN($C155)), "")</f>
        <v/>
      </c>
      <c r="N155"/>
      <c r="O155"/>
      <c r="P155"/>
      <c r="Q155"/>
    </row>
    <row r="156" spans="6:17" x14ac:dyDescent="0.35">
      <c r="F156" s="2" t="str">
        <f t="shared" si="17"/>
        <v/>
      </c>
      <c r="G156" s="2" t="str">
        <f t="shared" si="18"/>
        <v/>
      </c>
      <c r="H156" s="2" t="str">
        <f t="shared" si="19"/>
        <v/>
      </c>
      <c r="I156" s="2" t="str">
        <f t="shared" si="20"/>
        <v xml:space="preserve"> </v>
      </c>
      <c r="J156" s="2" t="str">
        <f>IF(C156&gt;=Parameters!$B$10,D156-EXP(Parameters!$B$2+Parameters!$B$4*LN($C156)), "")</f>
        <v/>
      </c>
      <c r="N156"/>
      <c r="O156"/>
      <c r="P156"/>
      <c r="Q156"/>
    </row>
    <row r="157" spans="6:17" x14ac:dyDescent="0.35">
      <c r="F157" s="2" t="str">
        <f t="shared" si="17"/>
        <v/>
      </c>
      <c r="G157" s="2" t="str">
        <f t="shared" si="18"/>
        <v/>
      </c>
      <c r="H157" s="2" t="str">
        <f t="shared" si="19"/>
        <v/>
      </c>
      <c r="I157" s="2" t="str">
        <f t="shared" si="20"/>
        <v xml:space="preserve"> </v>
      </c>
      <c r="J157" s="2" t="str">
        <f>IF(C157&gt;=Parameters!$B$10,D157-EXP(Parameters!$B$2+Parameters!$B$4*LN($C157)), "")</f>
        <v/>
      </c>
      <c r="N157"/>
      <c r="O157"/>
      <c r="P157"/>
      <c r="Q157"/>
    </row>
    <row r="158" spans="6:17" x14ac:dyDescent="0.35">
      <c r="F158" s="2" t="str">
        <f t="shared" si="17"/>
        <v/>
      </c>
      <c r="G158" s="2" t="str">
        <f t="shared" si="18"/>
        <v/>
      </c>
      <c r="H158" s="2" t="str">
        <f t="shared" si="19"/>
        <v/>
      </c>
      <c r="I158" s="2" t="str">
        <f t="shared" si="20"/>
        <v xml:space="preserve"> </v>
      </c>
      <c r="J158" s="2" t="str">
        <f>IF(C158&gt;=Parameters!$B$10,D158-EXP(Parameters!$B$2+Parameters!$B$4*LN($C158)), "")</f>
        <v/>
      </c>
      <c r="N158"/>
      <c r="O158"/>
      <c r="P158"/>
      <c r="Q158"/>
    </row>
    <row r="159" spans="6:17" x14ac:dyDescent="0.35">
      <c r="F159" s="2" t="str">
        <f t="shared" si="17"/>
        <v/>
      </c>
      <c r="G159" s="2" t="str">
        <f t="shared" si="18"/>
        <v/>
      </c>
      <c r="H159" s="2" t="str">
        <f t="shared" si="19"/>
        <v/>
      </c>
      <c r="I159" s="2" t="str">
        <f t="shared" si="20"/>
        <v xml:space="preserve"> </v>
      </c>
      <c r="J159" s="2" t="str">
        <f>IF(C159&gt;=Parameters!$B$10,D159-EXP(Parameters!$B$2+Parameters!$B$4*LN($C159)), "")</f>
        <v/>
      </c>
      <c r="N159"/>
      <c r="O159"/>
      <c r="P159"/>
      <c r="Q159"/>
    </row>
    <row r="160" spans="6:17" x14ac:dyDescent="0.35">
      <c r="F160" s="2" t="str">
        <f t="shared" si="17"/>
        <v/>
      </c>
      <c r="G160" s="2" t="str">
        <f t="shared" si="18"/>
        <v/>
      </c>
      <c r="H160" s="2" t="str">
        <f t="shared" si="19"/>
        <v/>
      </c>
      <c r="I160" s="2" t="str">
        <f t="shared" si="20"/>
        <v xml:space="preserve"> </v>
      </c>
      <c r="J160" s="2" t="str">
        <f>IF(C160&gt;=Parameters!$B$10,D160-EXP(Parameters!$B$2+Parameters!$B$4*LN($C160)), "")</f>
        <v/>
      </c>
      <c r="N160"/>
      <c r="O160"/>
      <c r="P160"/>
      <c r="Q160"/>
    </row>
    <row r="161" spans="6:17" x14ac:dyDescent="0.35">
      <c r="F161" s="2" t="str">
        <f t="shared" si="17"/>
        <v/>
      </c>
      <c r="G161" s="2" t="str">
        <f t="shared" si="18"/>
        <v/>
      </c>
      <c r="H161" s="2" t="str">
        <f t="shared" si="19"/>
        <v/>
      </c>
      <c r="I161" s="2" t="str">
        <f t="shared" si="20"/>
        <v xml:space="preserve"> </v>
      </c>
      <c r="J161" s="2" t="str">
        <f>IF(C161&gt;=Parameters!$B$10,D161-EXP(Parameters!$B$2+Parameters!$B$4*LN($C161)), "")</f>
        <v/>
      </c>
      <c r="N161"/>
      <c r="O161"/>
      <c r="P161"/>
      <c r="Q161"/>
    </row>
    <row r="162" spans="6:17" x14ac:dyDescent="0.35">
      <c r="F162" s="2" t="str">
        <f t="shared" si="17"/>
        <v/>
      </c>
      <c r="G162" s="2" t="str">
        <f t="shared" si="18"/>
        <v/>
      </c>
      <c r="H162" s="2" t="str">
        <f t="shared" si="19"/>
        <v/>
      </c>
      <c r="I162" s="2" t="str">
        <f t="shared" si="20"/>
        <v xml:space="preserve"> </v>
      </c>
      <c r="J162" s="2" t="str">
        <f>IF(C162&gt;=Parameters!$B$10,D162-EXP(Parameters!$B$2+Parameters!$B$4*LN($C162)), "")</f>
        <v/>
      </c>
      <c r="N162"/>
      <c r="O162"/>
      <c r="P162"/>
      <c r="Q162"/>
    </row>
    <row r="163" spans="6:17" x14ac:dyDescent="0.35">
      <c r="F163" s="2" t="str">
        <f t="shared" si="17"/>
        <v/>
      </c>
      <c r="G163" s="2" t="str">
        <f t="shared" si="18"/>
        <v/>
      </c>
      <c r="H163" s="2" t="str">
        <f t="shared" si="19"/>
        <v/>
      </c>
      <c r="I163" s="2" t="str">
        <f t="shared" si="20"/>
        <v xml:space="preserve"> </v>
      </c>
      <c r="J163" s="2" t="str">
        <f>IF(C163&gt;=Parameters!$B$10,D163-EXP(Parameters!$B$2+Parameters!$B$4*LN($C163)), "")</f>
        <v/>
      </c>
      <c r="N163"/>
      <c r="O163"/>
      <c r="P163"/>
      <c r="Q163"/>
    </row>
    <row r="164" spans="6:17" x14ac:dyDescent="0.35">
      <c r="F164" s="2" t="str">
        <f t="shared" si="17"/>
        <v/>
      </c>
      <c r="G164" s="2" t="str">
        <f t="shared" si="18"/>
        <v/>
      </c>
      <c r="H164" s="2" t="str">
        <f t="shared" si="19"/>
        <v/>
      </c>
      <c r="I164" s="2" t="str">
        <f t="shared" si="20"/>
        <v xml:space="preserve"> </v>
      </c>
      <c r="J164" s="2" t="str">
        <f>IF(C164&gt;=Parameters!$B$10,D164-EXP(Parameters!$B$2+Parameters!$B$4*LN($C164)), "")</f>
        <v/>
      </c>
      <c r="N164"/>
      <c r="O164"/>
      <c r="P164"/>
      <c r="Q164"/>
    </row>
    <row r="165" spans="6:17" x14ac:dyDescent="0.35">
      <c r="F165" s="2" t="str">
        <f t="shared" si="17"/>
        <v/>
      </c>
      <c r="G165" s="2" t="str">
        <f t="shared" si="18"/>
        <v/>
      </c>
      <c r="H165" s="2" t="str">
        <f t="shared" si="19"/>
        <v/>
      </c>
      <c r="I165" s="2" t="str">
        <f t="shared" si="20"/>
        <v xml:space="preserve"> </v>
      </c>
      <c r="J165" s="2" t="str">
        <f>IF(C165&gt;=Parameters!$B$10,D165-EXP(Parameters!$B$2+Parameters!$B$4*LN($C165)), "")</f>
        <v/>
      </c>
      <c r="N165"/>
      <c r="O165"/>
      <c r="P165"/>
      <c r="Q165"/>
    </row>
    <row r="166" spans="6:17" x14ac:dyDescent="0.35">
      <c r="F166" s="2" t="str">
        <f t="shared" si="17"/>
        <v/>
      </c>
      <c r="G166" s="2" t="str">
        <f t="shared" si="18"/>
        <v/>
      </c>
      <c r="H166" s="2" t="str">
        <f t="shared" si="19"/>
        <v/>
      </c>
      <c r="I166" s="2" t="str">
        <f t="shared" si="20"/>
        <v xml:space="preserve"> </v>
      </c>
      <c r="J166" s="2" t="str">
        <f>IF(C166&gt;=Parameters!$B$10,D166-EXP(Parameters!$B$2+Parameters!$B$4*LN($C166)), "")</f>
        <v/>
      </c>
      <c r="N166"/>
      <c r="O166"/>
      <c r="P166"/>
      <c r="Q166"/>
    </row>
    <row r="167" spans="6:17" x14ac:dyDescent="0.35">
      <c r="F167" s="2" t="str">
        <f t="shared" si="17"/>
        <v/>
      </c>
      <c r="G167" s="2" t="str">
        <f t="shared" si="18"/>
        <v/>
      </c>
      <c r="H167" s="2" t="str">
        <f t="shared" si="19"/>
        <v/>
      </c>
      <c r="I167" s="2" t="str">
        <f t="shared" si="20"/>
        <v xml:space="preserve"> </v>
      </c>
      <c r="J167" s="2" t="str">
        <f>IF(C167&gt;=Parameters!$B$10,D167-EXP(Parameters!$B$2+Parameters!$B$4*LN($C167)), "")</f>
        <v/>
      </c>
      <c r="N167"/>
      <c r="O167"/>
      <c r="P167"/>
      <c r="Q167"/>
    </row>
    <row r="168" spans="6:17" x14ac:dyDescent="0.35">
      <c r="F168" s="2" t="str">
        <f t="shared" si="17"/>
        <v/>
      </c>
      <c r="G168" s="2" t="str">
        <f t="shared" si="18"/>
        <v/>
      </c>
      <c r="H168" s="2" t="str">
        <f t="shared" si="19"/>
        <v/>
      </c>
      <c r="I168" s="2" t="str">
        <f t="shared" si="20"/>
        <v xml:space="preserve"> </v>
      </c>
      <c r="J168" s="2" t="str">
        <f>IF(C168&gt;=Parameters!$B$10,D168-EXP(Parameters!$B$2+Parameters!$B$4*LN($C168)), "")</f>
        <v/>
      </c>
      <c r="N168"/>
      <c r="O168"/>
      <c r="P168"/>
      <c r="Q168"/>
    </row>
    <row r="169" spans="6:17" x14ac:dyDescent="0.35">
      <c r="F169" s="2" t="str">
        <f t="shared" si="17"/>
        <v/>
      </c>
      <c r="G169" s="2" t="str">
        <f t="shared" si="18"/>
        <v/>
      </c>
      <c r="H169" s="2" t="str">
        <f t="shared" si="19"/>
        <v/>
      </c>
      <c r="I169" s="2" t="str">
        <f t="shared" si="20"/>
        <v xml:space="preserve"> </v>
      </c>
      <c r="J169" s="2" t="str">
        <f>IF(C169&gt;=Parameters!$B$10,D169-EXP(Parameters!$B$2+Parameters!$B$4*LN($C169)), "")</f>
        <v/>
      </c>
      <c r="N169"/>
      <c r="O169"/>
      <c r="P169"/>
      <c r="Q169"/>
    </row>
    <row r="170" spans="6:17" x14ac:dyDescent="0.35">
      <c r="F170" s="2" t="str">
        <f t="shared" si="17"/>
        <v/>
      </c>
      <c r="G170" s="2" t="str">
        <f t="shared" si="18"/>
        <v/>
      </c>
      <c r="H170" s="2" t="str">
        <f t="shared" si="19"/>
        <v/>
      </c>
      <c r="I170" s="2" t="str">
        <f t="shared" si="20"/>
        <v xml:space="preserve"> </v>
      </c>
      <c r="J170" s="2" t="str">
        <f>IF(C170&gt;=Parameters!$B$10,D170-EXP(Parameters!$B$2+Parameters!$B$4*LN($C170)), "")</f>
        <v/>
      </c>
      <c r="N170"/>
      <c r="O170"/>
      <c r="P170"/>
      <c r="Q170"/>
    </row>
    <row r="171" spans="6:17" x14ac:dyDescent="0.35">
      <c r="F171" s="2" t="str">
        <f t="shared" si="17"/>
        <v/>
      </c>
      <c r="G171" s="2" t="str">
        <f t="shared" si="18"/>
        <v/>
      </c>
      <c r="H171" s="2" t="str">
        <f t="shared" si="19"/>
        <v/>
      </c>
      <c r="I171" s="2" t="str">
        <f t="shared" si="20"/>
        <v xml:space="preserve"> </v>
      </c>
      <c r="J171" s="2" t="str">
        <f>IF(C171&gt;=Parameters!$B$10,D171-EXP(Parameters!$B$2+Parameters!$B$4*LN($C171)), "")</f>
        <v/>
      </c>
      <c r="N171"/>
      <c r="O171"/>
      <c r="P171"/>
      <c r="Q171"/>
    </row>
    <row r="172" spans="6:17" x14ac:dyDescent="0.35">
      <c r="F172" s="2" t="str">
        <f t="shared" si="17"/>
        <v/>
      </c>
      <c r="G172" s="2" t="str">
        <f t="shared" si="18"/>
        <v/>
      </c>
      <c r="H172" s="2" t="str">
        <f t="shared" si="19"/>
        <v/>
      </c>
      <c r="I172" s="2" t="str">
        <f t="shared" si="20"/>
        <v xml:space="preserve"> </v>
      </c>
      <c r="J172" s="2" t="str">
        <f>IF(C172&gt;=Parameters!$B$10,D172-EXP(Parameters!$B$2+Parameters!$B$4*LN($C172)), "")</f>
        <v/>
      </c>
      <c r="N172"/>
      <c r="O172"/>
      <c r="P172"/>
      <c r="Q172"/>
    </row>
    <row r="173" spans="6:17" x14ac:dyDescent="0.35">
      <c r="F173" s="2" t="str">
        <f t="shared" si="17"/>
        <v/>
      </c>
      <c r="G173" s="2" t="str">
        <f t="shared" si="18"/>
        <v/>
      </c>
      <c r="H173" s="2" t="str">
        <f t="shared" si="19"/>
        <v/>
      </c>
      <c r="I173" s="2" t="str">
        <f t="shared" si="20"/>
        <v xml:space="preserve"> </v>
      </c>
      <c r="J173" s="2" t="str">
        <f>IF(C173&gt;=Parameters!$B$10,D173-EXP(Parameters!$B$2+Parameters!$B$4*LN($C173)), "")</f>
        <v/>
      </c>
      <c r="N173"/>
      <c r="O173"/>
      <c r="P173"/>
      <c r="Q173"/>
    </row>
    <row r="174" spans="6:17" x14ac:dyDescent="0.35">
      <c r="F174" s="2" t="str">
        <f t="shared" si="17"/>
        <v/>
      </c>
      <c r="G174" s="2" t="str">
        <f t="shared" si="18"/>
        <v/>
      </c>
      <c r="H174" s="2" t="str">
        <f t="shared" si="19"/>
        <v/>
      </c>
      <c r="I174" s="2" t="str">
        <f t="shared" si="20"/>
        <v xml:space="preserve"> </v>
      </c>
      <c r="J174" s="2" t="str">
        <f>IF(C174&gt;=Parameters!$B$10,D174-EXP(Parameters!$B$2+Parameters!$B$4*LN($C174)), "")</f>
        <v/>
      </c>
      <c r="N174"/>
      <c r="O174"/>
      <c r="P174"/>
      <c r="Q174"/>
    </row>
    <row r="175" spans="6:17" x14ac:dyDescent="0.35">
      <c r="F175" s="2" t="str">
        <f t="shared" si="17"/>
        <v/>
      </c>
      <c r="G175" s="2" t="str">
        <f t="shared" si="18"/>
        <v/>
      </c>
      <c r="H175" s="2" t="str">
        <f t="shared" si="19"/>
        <v/>
      </c>
      <c r="I175" s="2" t="str">
        <f t="shared" si="20"/>
        <v xml:space="preserve"> </v>
      </c>
      <c r="J175" s="2" t="str">
        <f>IF(C175&gt;=Parameters!$B$10,D175-EXP(Parameters!$B$2+Parameters!$B$4*LN($C175)), "")</f>
        <v/>
      </c>
      <c r="N175"/>
      <c r="O175"/>
      <c r="P175"/>
      <c r="Q175"/>
    </row>
    <row r="176" spans="6:17" x14ac:dyDescent="0.35">
      <c r="F176" s="2" t="str">
        <f t="shared" si="17"/>
        <v/>
      </c>
      <c r="G176" s="2" t="str">
        <f t="shared" si="18"/>
        <v/>
      </c>
      <c r="H176" s="2" t="str">
        <f t="shared" si="19"/>
        <v/>
      </c>
      <c r="I176" s="2" t="str">
        <f t="shared" si="20"/>
        <v xml:space="preserve"> </v>
      </c>
      <c r="J176" s="2" t="str">
        <f>IF(C176&gt;=Parameters!$B$10,D176-EXP(Parameters!$B$2+Parameters!$B$4*LN($C176)), "")</f>
        <v/>
      </c>
      <c r="N176"/>
      <c r="O176"/>
      <c r="P176"/>
      <c r="Q176"/>
    </row>
    <row r="177" spans="6:17" x14ac:dyDescent="0.35">
      <c r="F177" s="2" t="str">
        <f t="shared" si="17"/>
        <v/>
      </c>
      <c r="G177" s="2" t="str">
        <f t="shared" si="18"/>
        <v/>
      </c>
      <c r="H177" s="2" t="str">
        <f t="shared" si="19"/>
        <v/>
      </c>
      <c r="I177" s="2" t="str">
        <f t="shared" si="20"/>
        <v xml:space="preserve"> </v>
      </c>
      <c r="J177" s="2" t="str">
        <f>IF(C177&gt;=Parameters!$B$10,D177-EXP(Parameters!$B$2+Parameters!$B$4*LN($C177)), "")</f>
        <v/>
      </c>
      <c r="N177"/>
      <c r="O177"/>
      <c r="P177"/>
      <c r="Q177"/>
    </row>
    <row r="178" spans="6:17" x14ac:dyDescent="0.35">
      <c r="F178" s="2" t="str">
        <f t="shared" si="17"/>
        <v/>
      </c>
      <c r="G178" s="2" t="str">
        <f t="shared" si="18"/>
        <v/>
      </c>
      <c r="H178" s="2" t="str">
        <f t="shared" si="19"/>
        <v/>
      </c>
      <c r="I178" s="2" t="str">
        <f t="shared" si="20"/>
        <v xml:space="preserve"> </v>
      </c>
      <c r="J178" s="2" t="str">
        <f>IF(C178&gt;=Parameters!$B$10,D178-EXP(Parameters!$B$2+Parameters!$B$4*LN($C178)), "")</f>
        <v/>
      </c>
      <c r="N178"/>
      <c r="O178"/>
      <c r="P178"/>
      <c r="Q178"/>
    </row>
    <row r="179" spans="6:17" x14ac:dyDescent="0.35">
      <c r="F179" s="2" t="str">
        <f t="shared" si="17"/>
        <v/>
      </c>
      <c r="G179" s="2" t="str">
        <f t="shared" si="18"/>
        <v/>
      </c>
      <c r="H179" s="2" t="str">
        <f t="shared" si="19"/>
        <v/>
      </c>
      <c r="I179" s="2" t="str">
        <f t="shared" si="20"/>
        <v xml:space="preserve"> </v>
      </c>
      <c r="J179" s="2" t="str">
        <f>IF(C179&gt;=Parameters!$B$10,D179-EXP(Parameters!$B$2+Parameters!$B$4*LN($C179)), "")</f>
        <v/>
      </c>
      <c r="N179"/>
      <c r="O179"/>
      <c r="P179"/>
      <c r="Q179"/>
    </row>
    <row r="180" spans="6:17" x14ac:dyDescent="0.35">
      <c r="F180" s="2" t="str">
        <f t="shared" si="17"/>
        <v/>
      </c>
      <c r="G180" s="2" t="str">
        <f t="shared" si="18"/>
        <v/>
      </c>
      <c r="H180" s="2" t="str">
        <f t="shared" si="19"/>
        <v/>
      </c>
      <c r="I180" s="2" t="str">
        <f t="shared" si="20"/>
        <v xml:space="preserve"> </v>
      </c>
      <c r="J180" s="2" t="str">
        <f>IF(C180&gt;=Parameters!$B$10,D180-EXP(Parameters!$B$2+Parameters!$B$4*LN($C180)), "")</f>
        <v/>
      </c>
      <c r="N180"/>
      <c r="O180"/>
      <c r="P180"/>
      <c r="Q180"/>
    </row>
    <row r="181" spans="6:17" x14ac:dyDescent="0.35">
      <c r="F181" s="2" t="str">
        <f t="shared" si="17"/>
        <v/>
      </c>
      <c r="G181" s="2" t="str">
        <f t="shared" si="18"/>
        <v/>
      </c>
      <c r="H181" s="2" t="str">
        <f t="shared" si="19"/>
        <v/>
      </c>
      <c r="I181" s="2" t="str">
        <f t="shared" si="20"/>
        <v xml:space="preserve"> </v>
      </c>
      <c r="J181" s="2" t="str">
        <f>IF(C181&gt;=Parameters!$B$10,D181-EXP(Parameters!$B$2+Parameters!$B$4*LN($C181)), "")</f>
        <v/>
      </c>
      <c r="N181"/>
      <c r="O181"/>
      <c r="P181"/>
      <c r="Q181"/>
    </row>
    <row r="182" spans="6:17" x14ac:dyDescent="0.35">
      <c r="F182" s="2" t="str">
        <f t="shared" si="17"/>
        <v/>
      </c>
      <c r="G182" s="2" t="str">
        <f t="shared" si="18"/>
        <v/>
      </c>
      <c r="H182" s="2" t="str">
        <f t="shared" si="19"/>
        <v/>
      </c>
      <c r="I182" s="2" t="str">
        <f t="shared" si="20"/>
        <v xml:space="preserve"> </v>
      </c>
      <c r="J182" s="2" t="str">
        <f>IF(C182&gt;=Parameters!$B$10,D182-EXP(Parameters!$B$2+Parameters!$B$4*LN($C182)), "")</f>
        <v/>
      </c>
      <c r="N182"/>
      <c r="O182"/>
      <c r="P182"/>
      <c r="Q182"/>
    </row>
    <row r="183" spans="6:17" x14ac:dyDescent="0.35">
      <c r="F183" s="2" t="str">
        <f t="shared" si="17"/>
        <v/>
      </c>
      <c r="G183" s="2" t="str">
        <f t="shared" si="18"/>
        <v/>
      </c>
      <c r="H183" s="2" t="str">
        <f t="shared" si="19"/>
        <v/>
      </c>
      <c r="I183" s="2" t="str">
        <f t="shared" si="20"/>
        <v xml:space="preserve"> </v>
      </c>
      <c r="J183" s="2" t="str">
        <f>IF(C183&gt;=Parameters!$B$10,D183-EXP(Parameters!$B$2+Parameters!$B$4*LN($C183)), "")</f>
        <v/>
      </c>
      <c r="N183"/>
      <c r="O183"/>
      <c r="P183"/>
      <c r="Q183"/>
    </row>
    <row r="184" spans="6:17" x14ac:dyDescent="0.35">
      <c r="F184" s="2" t="str">
        <f t="shared" si="17"/>
        <v/>
      </c>
      <c r="G184" s="2" t="str">
        <f t="shared" si="18"/>
        <v/>
      </c>
      <c r="H184" s="2" t="str">
        <f t="shared" si="19"/>
        <v/>
      </c>
      <c r="I184" s="2" t="str">
        <f t="shared" si="20"/>
        <v xml:space="preserve"> </v>
      </c>
      <c r="J184" s="2" t="str">
        <f>IF(C184&gt;=Parameters!$B$10,D184-EXP(Parameters!$B$2+Parameters!$B$4*LN($C184)), "")</f>
        <v/>
      </c>
      <c r="N184"/>
      <c r="O184"/>
      <c r="P184"/>
      <c r="Q184"/>
    </row>
    <row r="185" spans="6:17" x14ac:dyDescent="0.35">
      <c r="F185" s="2" t="str">
        <f t="shared" si="17"/>
        <v/>
      </c>
      <c r="G185" s="2" t="str">
        <f t="shared" si="18"/>
        <v/>
      </c>
      <c r="H185" s="2" t="str">
        <f t="shared" si="19"/>
        <v/>
      </c>
      <c r="I185" s="2" t="str">
        <f t="shared" si="20"/>
        <v xml:space="preserve"> </v>
      </c>
      <c r="J185" s="2" t="str">
        <f>IF(C185&gt;=Parameters!$B$10,D185-EXP(Parameters!$B$2+Parameters!$B$4*LN($C185)), "")</f>
        <v/>
      </c>
      <c r="N185"/>
      <c r="O185"/>
      <c r="P185"/>
      <c r="Q185"/>
    </row>
    <row r="186" spans="6:17" x14ac:dyDescent="0.35">
      <c r="F186" s="2" t="str">
        <f t="shared" si="17"/>
        <v/>
      </c>
      <c r="G186" s="2" t="str">
        <f t="shared" si="18"/>
        <v/>
      </c>
      <c r="H186" s="2" t="str">
        <f t="shared" si="19"/>
        <v/>
      </c>
      <c r="I186" s="2" t="str">
        <f t="shared" si="20"/>
        <v xml:space="preserve"> </v>
      </c>
      <c r="J186" s="2" t="str">
        <f>IF(C186&gt;=Parameters!$B$10,D186-EXP(Parameters!$B$2+Parameters!$B$4*LN($C186)), "")</f>
        <v/>
      </c>
      <c r="N186"/>
      <c r="O186"/>
      <c r="P186"/>
      <c r="Q186"/>
    </row>
    <row r="187" spans="6:17" x14ac:dyDescent="0.35">
      <c r="F187" s="2" t="str">
        <f t="shared" si="17"/>
        <v/>
      </c>
      <c r="G187" s="2" t="str">
        <f t="shared" si="18"/>
        <v/>
      </c>
      <c r="H187" s="2" t="str">
        <f t="shared" si="19"/>
        <v/>
      </c>
      <c r="I187" s="2" t="str">
        <f t="shared" si="20"/>
        <v xml:space="preserve"> </v>
      </c>
      <c r="J187" s="2" t="str">
        <f>IF(C187&gt;=Parameters!$B$10,D187-EXP(Parameters!$B$2+Parameters!$B$4*LN($C187)), "")</f>
        <v/>
      </c>
      <c r="N187"/>
      <c r="O187"/>
      <c r="P187"/>
      <c r="Q187"/>
    </row>
    <row r="188" spans="6:17" x14ac:dyDescent="0.35">
      <c r="F188" s="2" t="str">
        <f t="shared" si="17"/>
        <v/>
      </c>
      <c r="G188" s="2" t="str">
        <f t="shared" si="18"/>
        <v/>
      </c>
      <c r="H188" s="2" t="str">
        <f t="shared" si="19"/>
        <v/>
      </c>
      <c r="I188" s="2" t="str">
        <f t="shared" si="20"/>
        <v xml:space="preserve"> </v>
      </c>
      <c r="J188" s="2" t="str">
        <f>IF(C188&gt;=Parameters!$B$10,D188-EXP(Parameters!$B$2+Parameters!$B$4*LN($C188)), "")</f>
        <v/>
      </c>
      <c r="N188"/>
      <c r="O188"/>
      <c r="P188"/>
      <c r="Q188"/>
    </row>
    <row r="189" spans="6:17" x14ac:dyDescent="0.35">
      <c r="F189" s="2" t="str">
        <f t="shared" si="17"/>
        <v/>
      </c>
      <c r="G189" s="2" t="str">
        <f t="shared" si="18"/>
        <v/>
      </c>
      <c r="H189" s="2" t="str">
        <f t="shared" si="19"/>
        <v/>
      </c>
      <c r="I189" s="2" t="str">
        <f t="shared" si="20"/>
        <v xml:space="preserve"> </v>
      </c>
      <c r="J189" s="2" t="str">
        <f>IF(C189&gt;=Parameters!$B$10,D189-EXP(Parameters!$B$2+Parameters!$B$4*LN($C189)), "")</f>
        <v/>
      </c>
      <c r="N189"/>
      <c r="O189"/>
      <c r="P189"/>
      <c r="Q189"/>
    </row>
    <row r="190" spans="6:17" x14ac:dyDescent="0.35">
      <c r="F190" s="2" t="str">
        <f t="shared" si="17"/>
        <v/>
      </c>
      <c r="G190" s="2" t="str">
        <f t="shared" si="18"/>
        <v/>
      </c>
      <c r="H190" s="2" t="str">
        <f t="shared" si="19"/>
        <v/>
      </c>
      <c r="I190" s="2" t="str">
        <f t="shared" si="20"/>
        <v xml:space="preserve"> </v>
      </c>
      <c r="J190" s="2" t="str">
        <f>IF(C190&gt;=Parameters!$B$10,D190-EXP(Parameters!$B$2+Parameters!$B$4*LN($C190)), "")</f>
        <v/>
      </c>
      <c r="N190"/>
      <c r="O190"/>
      <c r="P190"/>
      <c r="Q190"/>
    </row>
    <row r="191" spans="6:17" x14ac:dyDescent="0.35">
      <c r="F191" s="2" t="str">
        <f t="shared" si="17"/>
        <v/>
      </c>
      <c r="G191" s="2" t="str">
        <f t="shared" si="18"/>
        <v/>
      </c>
      <c r="H191" s="2" t="str">
        <f t="shared" si="19"/>
        <v/>
      </c>
      <c r="I191" s="2" t="str">
        <f t="shared" si="20"/>
        <v xml:space="preserve"> </v>
      </c>
      <c r="J191" s="2" t="str">
        <f>IF(C191&gt;=Parameters!$B$10,D191-EXP(Parameters!$B$2+Parameters!$B$4*LN($C191)), "")</f>
        <v/>
      </c>
      <c r="N191"/>
      <c r="O191"/>
      <c r="P191"/>
      <c r="Q191"/>
    </row>
    <row r="192" spans="6:17" x14ac:dyDescent="0.35">
      <c r="F192" s="2" t="str">
        <f t="shared" si="17"/>
        <v/>
      </c>
      <c r="G192" s="2" t="str">
        <f t="shared" si="18"/>
        <v/>
      </c>
      <c r="H192" s="2" t="str">
        <f t="shared" si="19"/>
        <v/>
      </c>
      <c r="I192" s="2" t="str">
        <f t="shared" si="20"/>
        <v xml:space="preserve"> </v>
      </c>
      <c r="J192" s="2" t="str">
        <f>IF(C192&gt;=Parameters!$B$10,D192-EXP(Parameters!$B$2+Parameters!$B$4*LN($C192)), "")</f>
        <v/>
      </c>
      <c r="N192"/>
      <c r="O192"/>
      <c r="P192"/>
      <c r="Q192"/>
    </row>
    <row r="193" spans="6:17" x14ac:dyDescent="0.35">
      <c r="F193" s="2" t="str">
        <f t="shared" si="17"/>
        <v/>
      </c>
      <c r="G193" s="2" t="str">
        <f t="shared" si="18"/>
        <v/>
      </c>
      <c r="H193" s="2" t="str">
        <f t="shared" si="19"/>
        <v/>
      </c>
      <c r="I193" s="2" t="str">
        <f t="shared" si="20"/>
        <v xml:space="preserve"> </v>
      </c>
      <c r="J193" s="2" t="str">
        <f>IF(C193&gt;=Parameters!$B$10,D193-EXP(Parameters!$B$2+Parameters!$B$4*LN($C193)), "")</f>
        <v/>
      </c>
      <c r="N193"/>
      <c r="O193"/>
      <c r="P193"/>
      <c r="Q193"/>
    </row>
    <row r="194" spans="6:17" x14ac:dyDescent="0.35">
      <c r="F194" s="2" t="str">
        <f t="shared" si="17"/>
        <v/>
      </c>
      <c r="G194" s="2" t="str">
        <f t="shared" si="18"/>
        <v/>
      </c>
      <c r="H194" s="2" t="str">
        <f t="shared" si="19"/>
        <v/>
      </c>
      <c r="I194" s="2" t="str">
        <f t="shared" si="20"/>
        <v xml:space="preserve"> </v>
      </c>
      <c r="J194" s="2" t="str">
        <f>IF(C194&gt;=Parameters!$B$10,D194-EXP(Parameters!$B$2+Parameters!$B$4*LN($C194)), "")</f>
        <v/>
      </c>
      <c r="N194"/>
      <c r="O194"/>
      <c r="P194"/>
      <c r="Q194"/>
    </row>
    <row r="195" spans="6:17" x14ac:dyDescent="0.35">
      <c r="F195" s="2" t="str">
        <f t="shared" ref="F195:F258" si="21">RIGHT(C195,1)</f>
        <v/>
      </c>
      <c r="G195" s="2" t="str">
        <f t="shared" ref="G195:G258" si="22">RIGHT(D195,1)</f>
        <v/>
      </c>
      <c r="H195" s="2" t="str">
        <f t="shared" ref="H195:H258" si="23">RIGHT(E195,1)</f>
        <v/>
      </c>
      <c r="I195" s="2" t="str">
        <f t="shared" ref="I195:I258" si="24">C195&amp; " " &amp;D195</f>
        <v xml:space="preserve"> </v>
      </c>
      <c r="J195" s="2" t="str">
        <f>IF(C195&gt;=Parameters!$B$10,D195-EXP(Parameters!$B$2+Parameters!$B$4*LN($C195)), "")</f>
        <v/>
      </c>
      <c r="N195"/>
      <c r="O195"/>
      <c r="P195"/>
      <c r="Q195"/>
    </row>
    <row r="196" spans="6:17" x14ac:dyDescent="0.35">
      <c r="F196" s="2" t="str">
        <f t="shared" si="21"/>
        <v/>
      </c>
      <c r="G196" s="2" t="str">
        <f t="shared" si="22"/>
        <v/>
      </c>
      <c r="H196" s="2" t="str">
        <f t="shared" si="23"/>
        <v/>
      </c>
      <c r="I196" s="2" t="str">
        <f t="shared" si="24"/>
        <v xml:space="preserve"> </v>
      </c>
      <c r="J196" s="2" t="str">
        <f>IF(C196&gt;=Parameters!$B$10,D196-EXP(Parameters!$B$2+Parameters!$B$4*LN($C196)), "")</f>
        <v/>
      </c>
      <c r="N196"/>
      <c r="O196"/>
      <c r="P196"/>
      <c r="Q196"/>
    </row>
    <row r="197" spans="6:17" x14ac:dyDescent="0.35">
      <c r="F197" s="2" t="str">
        <f t="shared" si="21"/>
        <v/>
      </c>
      <c r="G197" s="2" t="str">
        <f t="shared" si="22"/>
        <v/>
      </c>
      <c r="H197" s="2" t="str">
        <f t="shared" si="23"/>
        <v/>
      </c>
      <c r="I197" s="2" t="str">
        <f t="shared" si="24"/>
        <v xml:space="preserve"> </v>
      </c>
      <c r="J197" s="2" t="str">
        <f>IF(C197&gt;=Parameters!$B$10,D197-EXP(Parameters!$B$2+Parameters!$B$4*LN($C197)), "")</f>
        <v/>
      </c>
      <c r="N197"/>
      <c r="O197"/>
      <c r="P197"/>
      <c r="Q197"/>
    </row>
    <row r="198" spans="6:17" x14ac:dyDescent="0.35">
      <c r="F198" s="2" t="str">
        <f t="shared" si="21"/>
        <v/>
      </c>
      <c r="G198" s="2" t="str">
        <f t="shared" si="22"/>
        <v/>
      </c>
      <c r="H198" s="2" t="str">
        <f t="shared" si="23"/>
        <v/>
      </c>
      <c r="I198" s="2" t="str">
        <f t="shared" si="24"/>
        <v xml:space="preserve"> </v>
      </c>
      <c r="J198" s="2" t="str">
        <f>IF(C198&gt;=Parameters!$B$10,D198-EXP(Parameters!$B$2+Parameters!$B$4*LN($C198)), "")</f>
        <v/>
      </c>
      <c r="N198"/>
      <c r="O198"/>
      <c r="P198"/>
      <c r="Q198"/>
    </row>
    <row r="199" spans="6:17" x14ac:dyDescent="0.35">
      <c r="F199" s="2" t="str">
        <f t="shared" si="21"/>
        <v/>
      </c>
      <c r="G199" s="2" t="str">
        <f t="shared" si="22"/>
        <v/>
      </c>
      <c r="H199" s="2" t="str">
        <f t="shared" si="23"/>
        <v/>
      </c>
      <c r="I199" s="2" t="str">
        <f t="shared" si="24"/>
        <v xml:space="preserve"> </v>
      </c>
      <c r="J199" s="2" t="str">
        <f>IF(C199&gt;=Parameters!$B$10,D199-EXP(Parameters!$B$2+Parameters!$B$4*LN($C199)), "")</f>
        <v/>
      </c>
      <c r="N199"/>
      <c r="O199"/>
      <c r="P199"/>
      <c r="Q199"/>
    </row>
    <row r="200" spans="6:17" x14ac:dyDescent="0.35">
      <c r="F200" s="2" t="str">
        <f t="shared" si="21"/>
        <v/>
      </c>
      <c r="G200" s="2" t="str">
        <f t="shared" si="22"/>
        <v/>
      </c>
      <c r="H200" s="2" t="str">
        <f t="shared" si="23"/>
        <v/>
      </c>
      <c r="I200" s="2" t="str">
        <f t="shared" si="24"/>
        <v xml:space="preserve"> </v>
      </c>
      <c r="J200" s="2" t="str">
        <f>IF(C200&gt;=Parameters!$B$10,D200-EXP(Parameters!$B$2+Parameters!$B$4*LN($C200)), "")</f>
        <v/>
      </c>
      <c r="N200"/>
      <c r="O200"/>
      <c r="P200"/>
      <c r="Q200"/>
    </row>
    <row r="201" spans="6:17" x14ac:dyDescent="0.35">
      <c r="F201" s="2" t="str">
        <f t="shared" si="21"/>
        <v/>
      </c>
      <c r="G201" s="2" t="str">
        <f t="shared" si="22"/>
        <v/>
      </c>
      <c r="H201" s="2" t="str">
        <f t="shared" si="23"/>
        <v/>
      </c>
      <c r="I201" s="2" t="str">
        <f t="shared" si="24"/>
        <v xml:space="preserve"> </v>
      </c>
      <c r="J201" s="2" t="str">
        <f>IF(C201&gt;=Parameters!$B$10,D201-EXP(Parameters!$B$2+Parameters!$B$4*LN($C201)), "")</f>
        <v/>
      </c>
      <c r="N201"/>
      <c r="O201"/>
      <c r="P201"/>
      <c r="Q201"/>
    </row>
    <row r="202" spans="6:17" x14ac:dyDescent="0.35">
      <c r="F202" s="2" t="str">
        <f t="shared" si="21"/>
        <v/>
      </c>
      <c r="G202" s="2" t="str">
        <f t="shared" si="22"/>
        <v/>
      </c>
      <c r="H202" s="2" t="str">
        <f t="shared" si="23"/>
        <v/>
      </c>
      <c r="I202" s="2" t="str">
        <f t="shared" si="24"/>
        <v xml:space="preserve"> </v>
      </c>
      <c r="J202" s="2" t="str">
        <f>IF(C202&gt;=Parameters!$B$10,D202-EXP(Parameters!$B$2+Parameters!$B$4*LN($C202)), "")</f>
        <v/>
      </c>
      <c r="N202"/>
      <c r="O202"/>
      <c r="P202"/>
      <c r="Q202"/>
    </row>
    <row r="203" spans="6:17" x14ac:dyDescent="0.35">
      <c r="F203" s="2" t="str">
        <f t="shared" si="21"/>
        <v/>
      </c>
      <c r="G203" s="2" t="str">
        <f t="shared" si="22"/>
        <v/>
      </c>
      <c r="H203" s="2" t="str">
        <f t="shared" si="23"/>
        <v/>
      </c>
      <c r="I203" s="2" t="str">
        <f t="shared" si="24"/>
        <v xml:space="preserve"> </v>
      </c>
      <c r="J203" s="2" t="str">
        <f>IF(C203&gt;=Parameters!$B$10,D203-EXP(Parameters!$B$2+Parameters!$B$4*LN($C203)), "")</f>
        <v/>
      </c>
      <c r="N203"/>
      <c r="O203"/>
      <c r="P203"/>
      <c r="Q203"/>
    </row>
    <row r="204" spans="6:17" x14ac:dyDescent="0.35">
      <c r="F204" s="2" t="str">
        <f t="shared" si="21"/>
        <v/>
      </c>
      <c r="G204" s="2" t="str">
        <f t="shared" si="22"/>
        <v/>
      </c>
      <c r="H204" s="2" t="str">
        <f t="shared" si="23"/>
        <v/>
      </c>
      <c r="I204" s="2" t="str">
        <f t="shared" si="24"/>
        <v xml:space="preserve"> </v>
      </c>
      <c r="J204" s="2" t="str">
        <f>IF(C204&gt;=Parameters!$B$10,D204-EXP(Parameters!$B$2+Parameters!$B$4*LN($C204)), "")</f>
        <v/>
      </c>
      <c r="N204"/>
      <c r="O204"/>
      <c r="P204"/>
      <c r="Q204"/>
    </row>
    <row r="205" spans="6:17" x14ac:dyDescent="0.35">
      <c r="F205" s="2" t="str">
        <f t="shared" si="21"/>
        <v/>
      </c>
      <c r="G205" s="2" t="str">
        <f t="shared" si="22"/>
        <v/>
      </c>
      <c r="H205" s="2" t="str">
        <f t="shared" si="23"/>
        <v/>
      </c>
      <c r="I205" s="2" t="str">
        <f t="shared" si="24"/>
        <v xml:space="preserve"> </v>
      </c>
      <c r="J205" s="2" t="str">
        <f>IF(C205&gt;=Parameters!$B$10,D205-EXP(Parameters!$B$2+Parameters!$B$4*LN($C205)), "")</f>
        <v/>
      </c>
      <c r="N205"/>
      <c r="O205"/>
      <c r="P205"/>
      <c r="Q205"/>
    </row>
    <row r="206" spans="6:17" x14ac:dyDescent="0.35">
      <c r="F206" s="2" t="str">
        <f t="shared" si="21"/>
        <v/>
      </c>
      <c r="G206" s="2" t="str">
        <f t="shared" si="22"/>
        <v/>
      </c>
      <c r="H206" s="2" t="str">
        <f t="shared" si="23"/>
        <v/>
      </c>
      <c r="I206" s="2" t="str">
        <f t="shared" si="24"/>
        <v xml:space="preserve"> </v>
      </c>
      <c r="J206" s="2" t="str">
        <f>IF(C206&gt;=Parameters!$B$10,D206-EXP(Parameters!$B$2+Parameters!$B$4*LN($C206)), "")</f>
        <v/>
      </c>
      <c r="N206"/>
      <c r="O206"/>
      <c r="P206"/>
      <c r="Q206"/>
    </row>
    <row r="207" spans="6:17" x14ac:dyDescent="0.35">
      <c r="F207" s="2" t="str">
        <f t="shared" si="21"/>
        <v/>
      </c>
      <c r="G207" s="2" t="str">
        <f t="shared" si="22"/>
        <v/>
      </c>
      <c r="H207" s="2" t="str">
        <f t="shared" si="23"/>
        <v/>
      </c>
      <c r="I207" s="2" t="str">
        <f t="shared" si="24"/>
        <v xml:space="preserve"> </v>
      </c>
      <c r="J207" s="2" t="str">
        <f>IF(C207&gt;=Parameters!$B$10,D207-EXP(Parameters!$B$2+Parameters!$B$4*LN($C207)), "")</f>
        <v/>
      </c>
      <c r="N207"/>
      <c r="O207"/>
      <c r="P207"/>
      <c r="Q207"/>
    </row>
    <row r="208" spans="6:17" x14ac:dyDescent="0.35">
      <c r="F208" s="2" t="str">
        <f t="shared" si="21"/>
        <v/>
      </c>
      <c r="G208" s="2" t="str">
        <f t="shared" si="22"/>
        <v/>
      </c>
      <c r="H208" s="2" t="str">
        <f t="shared" si="23"/>
        <v/>
      </c>
      <c r="I208" s="2" t="str">
        <f t="shared" si="24"/>
        <v xml:space="preserve"> </v>
      </c>
      <c r="J208" s="2" t="str">
        <f>IF(C208&gt;=Parameters!$B$10,D208-EXP(Parameters!$B$2+Parameters!$B$4*LN($C208)), "")</f>
        <v/>
      </c>
      <c r="N208"/>
      <c r="O208"/>
      <c r="P208"/>
      <c r="Q208"/>
    </row>
    <row r="209" spans="6:17" x14ac:dyDescent="0.35">
      <c r="F209" s="2" t="str">
        <f t="shared" si="21"/>
        <v/>
      </c>
      <c r="G209" s="2" t="str">
        <f t="shared" si="22"/>
        <v/>
      </c>
      <c r="H209" s="2" t="str">
        <f t="shared" si="23"/>
        <v/>
      </c>
      <c r="I209" s="2" t="str">
        <f t="shared" si="24"/>
        <v xml:space="preserve"> </v>
      </c>
      <c r="J209" s="2" t="str">
        <f>IF(C209&gt;=Parameters!$B$10,D209-EXP(Parameters!$B$2+Parameters!$B$4*LN($C209)), "")</f>
        <v/>
      </c>
      <c r="N209"/>
      <c r="O209"/>
      <c r="P209"/>
      <c r="Q209"/>
    </row>
    <row r="210" spans="6:17" x14ac:dyDescent="0.35">
      <c r="F210" s="2" t="str">
        <f t="shared" si="21"/>
        <v/>
      </c>
      <c r="G210" s="2" t="str">
        <f t="shared" si="22"/>
        <v/>
      </c>
      <c r="H210" s="2" t="str">
        <f t="shared" si="23"/>
        <v/>
      </c>
      <c r="I210" s="2" t="str">
        <f t="shared" si="24"/>
        <v xml:space="preserve"> </v>
      </c>
      <c r="J210" s="2" t="str">
        <f>IF(C210&gt;=Parameters!$B$10,D210-EXP(Parameters!$B$2+Parameters!$B$4*LN($C210)), "")</f>
        <v/>
      </c>
      <c r="N210"/>
      <c r="O210"/>
      <c r="P210"/>
      <c r="Q210"/>
    </row>
    <row r="211" spans="6:17" x14ac:dyDescent="0.35">
      <c r="F211" s="2" t="str">
        <f t="shared" si="21"/>
        <v/>
      </c>
      <c r="G211" s="2" t="str">
        <f t="shared" si="22"/>
        <v/>
      </c>
      <c r="H211" s="2" t="str">
        <f t="shared" si="23"/>
        <v/>
      </c>
      <c r="I211" s="2" t="str">
        <f t="shared" si="24"/>
        <v xml:space="preserve"> </v>
      </c>
      <c r="J211" s="2" t="str">
        <f>IF(C211&gt;=Parameters!$B$10,D211-EXP(Parameters!$B$2+Parameters!$B$4*LN($C211)), "")</f>
        <v/>
      </c>
      <c r="N211"/>
      <c r="O211"/>
      <c r="P211"/>
      <c r="Q211"/>
    </row>
    <row r="212" spans="6:17" x14ac:dyDescent="0.35">
      <c r="F212" s="2" t="str">
        <f t="shared" si="21"/>
        <v/>
      </c>
      <c r="G212" s="2" t="str">
        <f t="shared" si="22"/>
        <v/>
      </c>
      <c r="H212" s="2" t="str">
        <f t="shared" si="23"/>
        <v/>
      </c>
      <c r="I212" s="2" t="str">
        <f t="shared" si="24"/>
        <v xml:space="preserve"> </v>
      </c>
      <c r="J212" s="2" t="str">
        <f>IF(C212&gt;=Parameters!$B$10,D212-EXP(Parameters!$B$2+Parameters!$B$4*LN($C212)), "")</f>
        <v/>
      </c>
      <c r="N212"/>
      <c r="O212"/>
      <c r="P212"/>
      <c r="Q212"/>
    </row>
    <row r="213" spans="6:17" x14ac:dyDescent="0.35">
      <c r="F213" s="2" t="str">
        <f t="shared" si="21"/>
        <v/>
      </c>
      <c r="G213" s="2" t="str">
        <f t="shared" si="22"/>
        <v/>
      </c>
      <c r="H213" s="2" t="str">
        <f t="shared" si="23"/>
        <v/>
      </c>
      <c r="I213" s="2" t="str">
        <f t="shared" si="24"/>
        <v xml:space="preserve"> </v>
      </c>
      <c r="J213" s="2" t="str">
        <f>IF(C213&gt;=Parameters!$B$10,D213-EXP(Parameters!$B$2+Parameters!$B$4*LN($C213)), "")</f>
        <v/>
      </c>
      <c r="N213"/>
      <c r="O213"/>
      <c r="P213"/>
      <c r="Q213"/>
    </row>
    <row r="214" spans="6:17" x14ac:dyDescent="0.35">
      <c r="F214" s="2" t="str">
        <f t="shared" si="21"/>
        <v/>
      </c>
      <c r="G214" s="2" t="str">
        <f t="shared" si="22"/>
        <v/>
      </c>
      <c r="H214" s="2" t="str">
        <f t="shared" si="23"/>
        <v/>
      </c>
      <c r="I214" s="2" t="str">
        <f t="shared" si="24"/>
        <v xml:space="preserve"> </v>
      </c>
      <c r="J214" s="2" t="str">
        <f>IF(C214&gt;=Parameters!$B$10,D214-EXP(Parameters!$B$2+Parameters!$B$4*LN($C214)), "")</f>
        <v/>
      </c>
      <c r="N214"/>
      <c r="O214"/>
      <c r="P214"/>
      <c r="Q214"/>
    </row>
    <row r="215" spans="6:17" x14ac:dyDescent="0.35">
      <c r="F215" s="2" t="str">
        <f t="shared" si="21"/>
        <v/>
      </c>
      <c r="G215" s="2" t="str">
        <f t="shared" si="22"/>
        <v/>
      </c>
      <c r="H215" s="2" t="str">
        <f t="shared" si="23"/>
        <v/>
      </c>
      <c r="I215" s="2" t="str">
        <f t="shared" si="24"/>
        <v xml:space="preserve"> </v>
      </c>
      <c r="J215" s="2" t="str">
        <f>IF(C215&gt;=Parameters!$B$10,D215-EXP(Parameters!$B$2+Parameters!$B$4*LN($C215)), "")</f>
        <v/>
      </c>
      <c r="N215"/>
      <c r="O215"/>
      <c r="P215"/>
      <c r="Q215"/>
    </row>
    <row r="216" spans="6:17" x14ac:dyDescent="0.35">
      <c r="F216" s="2" t="str">
        <f t="shared" si="21"/>
        <v/>
      </c>
      <c r="G216" s="2" t="str">
        <f t="shared" si="22"/>
        <v/>
      </c>
      <c r="H216" s="2" t="str">
        <f t="shared" si="23"/>
        <v/>
      </c>
      <c r="I216" s="2" t="str">
        <f t="shared" si="24"/>
        <v xml:space="preserve"> </v>
      </c>
      <c r="J216" s="2" t="str">
        <f>IF(C216&gt;=Parameters!$B$10,D216-EXP(Parameters!$B$2+Parameters!$B$4*LN($C216)), "")</f>
        <v/>
      </c>
      <c r="N216"/>
      <c r="O216"/>
      <c r="P216"/>
      <c r="Q216"/>
    </row>
    <row r="217" spans="6:17" x14ac:dyDescent="0.35">
      <c r="F217" s="2" t="str">
        <f t="shared" si="21"/>
        <v/>
      </c>
      <c r="G217" s="2" t="str">
        <f t="shared" si="22"/>
        <v/>
      </c>
      <c r="H217" s="2" t="str">
        <f t="shared" si="23"/>
        <v/>
      </c>
      <c r="I217" s="2" t="str">
        <f t="shared" si="24"/>
        <v xml:space="preserve"> </v>
      </c>
      <c r="J217" s="2" t="str">
        <f>IF(C217&gt;=Parameters!$B$10,D217-EXP(Parameters!$B$2+Parameters!$B$4*LN($C217)), "")</f>
        <v/>
      </c>
      <c r="N217"/>
      <c r="O217"/>
      <c r="P217"/>
      <c r="Q217"/>
    </row>
    <row r="218" spans="6:17" x14ac:dyDescent="0.35">
      <c r="F218" s="2" t="str">
        <f t="shared" si="21"/>
        <v/>
      </c>
      <c r="G218" s="2" t="str">
        <f t="shared" si="22"/>
        <v/>
      </c>
      <c r="H218" s="2" t="str">
        <f t="shared" si="23"/>
        <v/>
      </c>
      <c r="I218" s="2" t="str">
        <f t="shared" si="24"/>
        <v xml:space="preserve"> </v>
      </c>
      <c r="J218" s="2" t="str">
        <f>IF(C218&gt;=Parameters!$B$10,D218-EXP(Parameters!$B$2+Parameters!$B$4*LN($C218)), "")</f>
        <v/>
      </c>
      <c r="N218"/>
      <c r="O218"/>
      <c r="P218"/>
      <c r="Q218"/>
    </row>
    <row r="219" spans="6:17" x14ac:dyDescent="0.35">
      <c r="F219" s="2" t="str">
        <f t="shared" si="21"/>
        <v/>
      </c>
      <c r="G219" s="2" t="str">
        <f t="shared" si="22"/>
        <v/>
      </c>
      <c r="H219" s="2" t="str">
        <f t="shared" si="23"/>
        <v/>
      </c>
      <c r="I219" s="2" t="str">
        <f t="shared" si="24"/>
        <v xml:space="preserve"> </v>
      </c>
      <c r="J219" s="2" t="str">
        <f>IF(C219&gt;=Parameters!$B$10,D219-EXP(Parameters!$B$2+Parameters!$B$4*LN($C219)), "")</f>
        <v/>
      </c>
      <c r="N219"/>
      <c r="O219"/>
      <c r="P219"/>
      <c r="Q219"/>
    </row>
    <row r="220" spans="6:17" x14ac:dyDescent="0.35">
      <c r="F220" s="2" t="str">
        <f t="shared" si="21"/>
        <v/>
      </c>
      <c r="G220" s="2" t="str">
        <f t="shared" si="22"/>
        <v/>
      </c>
      <c r="H220" s="2" t="str">
        <f t="shared" si="23"/>
        <v/>
      </c>
      <c r="I220" s="2" t="str">
        <f t="shared" si="24"/>
        <v xml:space="preserve"> </v>
      </c>
      <c r="J220" s="2" t="str">
        <f>IF(C220&gt;=Parameters!$B$10,D220-EXP(Parameters!$B$2+Parameters!$B$4*LN($C220)), "")</f>
        <v/>
      </c>
      <c r="N220"/>
      <c r="O220"/>
      <c r="P220"/>
      <c r="Q220"/>
    </row>
    <row r="221" spans="6:17" x14ac:dyDescent="0.35">
      <c r="F221" s="2" t="str">
        <f t="shared" si="21"/>
        <v/>
      </c>
      <c r="G221" s="2" t="str">
        <f t="shared" si="22"/>
        <v/>
      </c>
      <c r="H221" s="2" t="str">
        <f t="shared" si="23"/>
        <v/>
      </c>
      <c r="I221" s="2" t="str">
        <f t="shared" si="24"/>
        <v xml:space="preserve"> </v>
      </c>
      <c r="J221" s="2" t="str">
        <f>IF(C221&gt;=Parameters!$B$10,D221-EXP(Parameters!$B$2+Parameters!$B$4*LN($C221)), "")</f>
        <v/>
      </c>
      <c r="N221"/>
      <c r="O221"/>
      <c r="P221"/>
      <c r="Q221"/>
    </row>
    <row r="222" spans="6:17" x14ac:dyDescent="0.35">
      <c r="F222" s="2" t="str">
        <f t="shared" si="21"/>
        <v/>
      </c>
      <c r="G222" s="2" t="str">
        <f t="shared" si="22"/>
        <v/>
      </c>
      <c r="H222" s="2" t="str">
        <f t="shared" si="23"/>
        <v/>
      </c>
      <c r="I222" s="2" t="str">
        <f t="shared" si="24"/>
        <v xml:space="preserve"> </v>
      </c>
      <c r="J222" s="2" t="str">
        <f>IF(C222&gt;=Parameters!$B$10,D222-EXP(Parameters!$B$2+Parameters!$B$4*LN($C222)), "")</f>
        <v/>
      </c>
      <c r="N222"/>
      <c r="O222"/>
      <c r="P222"/>
      <c r="Q222"/>
    </row>
    <row r="223" spans="6:17" x14ac:dyDescent="0.35">
      <c r="F223" s="2" t="str">
        <f t="shared" si="21"/>
        <v/>
      </c>
      <c r="G223" s="2" t="str">
        <f t="shared" si="22"/>
        <v/>
      </c>
      <c r="H223" s="2" t="str">
        <f t="shared" si="23"/>
        <v/>
      </c>
      <c r="I223" s="2" t="str">
        <f t="shared" si="24"/>
        <v xml:space="preserve"> </v>
      </c>
      <c r="J223" s="2" t="str">
        <f>IF(C223&gt;=Parameters!$B$10,D223-EXP(Parameters!$B$2+Parameters!$B$4*LN($C223)), "")</f>
        <v/>
      </c>
      <c r="N223"/>
      <c r="O223"/>
      <c r="P223"/>
      <c r="Q223"/>
    </row>
    <row r="224" spans="6:17" x14ac:dyDescent="0.35">
      <c r="F224" s="2" t="str">
        <f t="shared" si="21"/>
        <v/>
      </c>
      <c r="G224" s="2" t="str">
        <f t="shared" si="22"/>
        <v/>
      </c>
      <c r="H224" s="2" t="str">
        <f t="shared" si="23"/>
        <v/>
      </c>
      <c r="I224" s="2" t="str">
        <f t="shared" si="24"/>
        <v xml:space="preserve"> </v>
      </c>
      <c r="J224" s="2" t="str">
        <f>IF(C224&gt;=Parameters!$B$10,D224-EXP(Parameters!$B$2+Parameters!$B$4*LN($C224)), "")</f>
        <v/>
      </c>
      <c r="N224"/>
      <c r="O224"/>
      <c r="P224"/>
      <c r="Q224"/>
    </row>
    <row r="225" spans="6:17" x14ac:dyDescent="0.35">
      <c r="F225" s="2" t="str">
        <f t="shared" si="21"/>
        <v/>
      </c>
      <c r="G225" s="2" t="str">
        <f t="shared" si="22"/>
        <v/>
      </c>
      <c r="H225" s="2" t="str">
        <f t="shared" si="23"/>
        <v/>
      </c>
      <c r="I225" s="2" t="str">
        <f t="shared" si="24"/>
        <v xml:space="preserve"> </v>
      </c>
      <c r="J225" s="2" t="str">
        <f>IF(C225&gt;=Parameters!$B$10,D225-EXP(Parameters!$B$2+Parameters!$B$4*LN($C225)), "")</f>
        <v/>
      </c>
      <c r="N225"/>
      <c r="O225"/>
      <c r="P225"/>
      <c r="Q225"/>
    </row>
    <row r="226" spans="6:17" x14ac:dyDescent="0.35">
      <c r="F226" s="2" t="str">
        <f t="shared" si="21"/>
        <v/>
      </c>
      <c r="G226" s="2" t="str">
        <f t="shared" si="22"/>
        <v/>
      </c>
      <c r="H226" s="2" t="str">
        <f t="shared" si="23"/>
        <v/>
      </c>
      <c r="I226" s="2" t="str">
        <f t="shared" si="24"/>
        <v xml:space="preserve"> </v>
      </c>
      <c r="J226" s="2" t="str">
        <f>IF(C226&gt;=Parameters!$B$10,D226-EXP(Parameters!$B$2+Parameters!$B$4*LN($C226)), "")</f>
        <v/>
      </c>
      <c r="N226"/>
      <c r="O226"/>
      <c r="P226"/>
      <c r="Q226"/>
    </row>
    <row r="227" spans="6:17" x14ac:dyDescent="0.35">
      <c r="F227" s="2" t="str">
        <f t="shared" si="21"/>
        <v/>
      </c>
      <c r="G227" s="2" t="str">
        <f t="shared" si="22"/>
        <v/>
      </c>
      <c r="H227" s="2" t="str">
        <f t="shared" si="23"/>
        <v/>
      </c>
      <c r="I227" s="2" t="str">
        <f t="shared" si="24"/>
        <v xml:space="preserve"> </v>
      </c>
      <c r="J227" s="2" t="str">
        <f>IF(C227&gt;=Parameters!$B$10,D227-EXP(Parameters!$B$2+Parameters!$B$4*LN($C227)), "")</f>
        <v/>
      </c>
      <c r="N227"/>
      <c r="O227"/>
      <c r="P227"/>
      <c r="Q227"/>
    </row>
    <row r="228" spans="6:17" x14ac:dyDescent="0.35">
      <c r="F228" s="2" t="str">
        <f t="shared" si="21"/>
        <v/>
      </c>
      <c r="G228" s="2" t="str">
        <f t="shared" si="22"/>
        <v/>
      </c>
      <c r="H228" s="2" t="str">
        <f t="shared" si="23"/>
        <v/>
      </c>
      <c r="I228" s="2" t="str">
        <f t="shared" si="24"/>
        <v xml:space="preserve"> </v>
      </c>
      <c r="J228" s="2" t="str">
        <f>IF(C228&gt;=Parameters!$B$10,D228-EXP(Parameters!$B$2+Parameters!$B$4*LN($C228)), "")</f>
        <v/>
      </c>
      <c r="N228"/>
      <c r="O228"/>
      <c r="P228"/>
      <c r="Q228"/>
    </row>
    <row r="229" spans="6:17" x14ac:dyDescent="0.35">
      <c r="F229" s="2" t="str">
        <f t="shared" si="21"/>
        <v/>
      </c>
      <c r="G229" s="2" t="str">
        <f t="shared" si="22"/>
        <v/>
      </c>
      <c r="H229" s="2" t="str">
        <f t="shared" si="23"/>
        <v/>
      </c>
      <c r="I229" s="2" t="str">
        <f t="shared" si="24"/>
        <v xml:space="preserve"> </v>
      </c>
      <c r="J229" s="2" t="str">
        <f>IF(C229&gt;=Parameters!$B$10,D229-EXP(Parameters!$B$2+Parameters!$B$4*LN($C229)), "")</f>
        <v/>
      </c>
      <c r="N229"/>
      <c r="O229"/>
      <c r="P229"/>
      <c r="Q229"/>
    </row>
    <row r="230" spans="6:17" x14ac:dyDescent="0.35">
      <c r="F230" s="2" t="str">
        <f t="shared" si="21"/>
        <v/>
      </c>
      <c r="G230" s="2" t="str">
        <f t="shared" si="22"/>
        <v/>
      </c>
      <c r="H230" s="2" t="str">
        <f t="shared" si="23"/>
        <v/>
      </c>
      <c r="I230" s="2" t="str">
        <f t="shared" si="24"/>
        <v xml:space="preserve"> </v>
      </c>
      <c r="J230" s="2" t="str">
        <f>IF(C230&gt;=Parameters!$B$10,D230-EXP(Parameters!$B$2+Parameters!$B$4*LN($C230)), "")</f>
        <v/>
      </c>
      <c r="N230"/>
      <c r="O230"/>
      <c r="P230"/>
      <c r="Q230"/>
    </row>
    <row r="231" spans="6:17" x14ac:dyDescent="0.35">
      <c r="F231" s="2" t="str">
        <f t="shared" si="21"/>
        <v/>
      </c>
      <c r="G231" s="2" t="str">
        <f t="shared" si="22"/>
        <v/>
      </c>
      <c r="H231" s="2" t="str">
        <f t="shared" si="23"/>
        <v/>
      </c>
      <c r="I231" s="2" t="str">
        <f t="shared" si="24"/>
        <v xml:space="preserve"> </v>
      </c>
      <c r="J231" s="2" t="str">
        <f>IF(C231&gt;=Parameters!$B$10,D231-EXP(Parameters!$B$2+Parameters!$B$4*LN($C231)), "")</f>
        <v/>
      </c>
      <c r="N231"/>
      <c r="O231"/>
      <c r="P231"/>
      <c r="Q231"/>
    </row>
    <row r="232" spans="6:17" x14ac:dyDescent="0.35">
      <c r="F232" s="2" t="str">
        <f t="shared" si="21"/>
        <v/>
      </c>
      <c r="G232" s="2" t="str">
        <f t="shared" si="22"/>
        <v/>
      </c>
      <c r="H232" s="2" t="str">
        <f t="shared" si="23"/>
        <v/>
      </c>
      <c r="I232" s="2" t="str">
        <f t="shared" si="24"/>
        <v xml:space="preserve"> </v>
      </c>
      <c r="J232" s="2" t="str">
        <f>IF(C232&gt;=Parameters!$B$10,D232-EXP(Parameters!$B$2+Parameters!$B$4*LN($C232)), "")</f>
        <v/>
      </c>
      <c r="N232"/>
      <c r="O232"/>
      <c r="P232"/>
      <c r="Q232"/>
    </row>
    <row r="233" spans="6:17" x14ac:dyDescent="0.35">
      <c r="F233" s="2" t="str">
        <f t="shared" si="21"/>
        <v/>
      </c>
      <c r="G233" s="2" t="str">
        <f t="shared" si="22"/>
        <v/>
      </c>
      <c r="H233" s="2" t="str">
        <f t="shared" si="23"/>
        <v/>
      </c>
      <c r="I233" s="2" t="str">
        <f t="shared" si="24"/>
        <v xml:space="preserve"> </v>
      </c>
      <c r="J233" s="2" t="str">
        <f>IF(C233&gt;=Parameters!$B$10,D233-EXP(Parameters!$B$2+Parameters!$B$4*LN($C233)), "")</f>
        <v/>
      </c>
      <c r="N233"/>
      <c r="O233"/>
      <c r="P233"/>
      <c r="Q233"/>
    </row>
    <row r="234" spans="6:17" x14ac:dyDescent="0.35">
      <c r="F234" s="2" t="str">
        <f t="shared" si="21"/>
        <v/>
      </c>
      <c r="G234" s="2" t="str">
        <f t="shared" si="22"/>
        <v/>
      </c>
      <c r="H234" s="2" t="str">
        <f t="shared" si="23"/>
        <v/>
      </c>
      <c r="I234" s="2" t="str">
        <f t="shared" si="24"/>
        <v xml:space="preserve"> </v>
      </c>
      <c r="J234" s="2" t="str">
        <f>IF(C234&gt;=Parameters!$B$10,D234-EXP(Parameters!$B$2+Parameters!$B$4*LN($C234)), "")</f>
        <v/>
      </c>
      <c r="N234"/>
      <c r="O234"/>
      <c r="P234"/>
      <c r="Q234"/>
    </row>
    <row r="235" spans="6:17" x14ac:dyDescent="0.35">
      <c r="F235" s="2" t="str">
        <f t="shared" si="21"/>
        <v/>
      </c>
      <c r="G235" s="2" t="str">
        <f t="shared" si="22"/>
        <v/>
      </c>
      <c r="H235" s="2" t="str">
        <f t="shared" si="23"/>
        <v/>
      </c>
      <c r="I235" s="2" t="str">
        <f t="shared" si="24"/>
        <v xml:space="preserve"> </v>
      </c>
      <c r="J235" s="2" t="str">
        <f>IF(C235&gt;=Parameters!$B$10,D235-EXP(Parameters!$B$2+Parameters!$B$4*LN($C235)), "")</f>
        <v/>
      </c>
      <c r="N235"/>
      <c r="O235"/>
      <c r="P235"/>
      <c r="Q235"/>
    </row>
    <row r="236" spans="6:17" x14ac:dyDescent="0.35">
      <c r="F236" s="2" t="str">
        <f t="shared" si="21"/>
        <v/>
      </c>
      <c r="G236" s="2" t="str">
        <f t="shared" si="22"/>
        <v/>
      </c>
      <c r="H236" s="2" t="str">
        <f t="shared" si="23"/>
        <v/>
      </c>
      <c r="I236" s="2" t="str">
        <f t="shared" si="24"/>
        <v xml:space="preserve"> </v>
      </c>
      <c r="J236" s="2" t="str">
        <f>IF(C236&gt;=Parameters!$B$10,D236-EXP(Parameters!$B$2+Parameters!$B$4*LN($C236)), "")</f>
        <v/>
      </c>
      <c r="N236"/>
      <c r="O236"/>
      <c r="P236"/>
      <c r="Q236"/>
    </row>
    <row r="237" spans="6:17" x14ac:dyDescent="0.35">
      <c r="F237" s="2" t="str">
        <f t="shared" si="21"/>
        <v/>
      </c>
      <c r="G237" s="2" t="str">
        <f t="shared" si="22"/>
        <v/>
      </c>
      <c r="H237" s="2" t="str">
        <f t="shared" si="23"/>
        <v/>
      </c>
      <c r="I237" s="2" t="str">
        <f t="shared" si="24"/>
        <v xml:space="preserve"> </v>
      </c>
      <c r="J237" s="2" t="str">
        <f>IF(C237&gt;=Parameters!$B$10,D237-EXP(Parameters!$B$2+Parameters!$B$4*LN($C237)), "")</f>
        <v/>
      </c>
      <c r="N237"/>
      <c r="O237"/>
      <c r="P237"/>
      <c r="Q237"/>
    </row>
    <row r="238" spans="6:17" x14ac:dyDescent="0.35">
      <c r="F238" s="2" t="str">
        <f t="shared" si="21"/>
        <v/>
      </c>
      <c r="G238" s="2" t="str">
        <f t="shared" si="22"/>
        <v/>
      </c>
      <c r="H238" s="2" t="str">
        <f t="shared" si="23"/>
        <v/>
      </c>
      <c r="I238" s="2" t="str">
        <f t="shared" si="24"/>
        <v xml:space="preserve"> </v>
      </c>
      <c r="J238" s="2" t="str">
        <f>IF(C238&gt;=Parameters!$B$10,D238-EXP(Parameters!$B$2+Parameters!$B$4*LN($C238)), "")</f>
        <v/>
      </c>
      <c r="N238"/>
      <c r="O238"/>
      <c r="P238"/>
      <c r="Q238"/>
    </row>
    <row r="239" spans="6:17" x14ac:dyDescent="0.35">
      <c r="F239" s="2" t="str">
        <f t="shared" si="21"/>
        <v/>
      </c>
      <c r="G239" s="2" t="str">
        <f t="shared" si="22"/>
        <v/>
      </c>
      <c r="H239" s="2" t="str">
        <f t="shared" si="23"/>
        <v/>
      </c>
      <c r="I239" s="2" t="str">
        <f t="shared" si="24"/>
        <v xml:space="preserve"> </v>
      </c>
      <c r="J239" s="2" t="str">
        <f>IF(C239&gt;=Parameters!$B$10,D239-EXP(Parameters!$B$2+Parameters!$B$4*LN($C239)), "")</f>
        <v/>
      </c>
      <c r="N239"/>
      <c r="O239"/>
      <c r="P239"/>
      <c r="Q239"/>
    </row>
    <row r="240" spans="6:17" x14ac:dyDescent="0.35">
      <c r="F240" s="2" t="str">
        <f t="shared" si="21"/>
        <v/>
      </c>
      <c r="G240" s="2" t="str">
        <f t="shared" si="22"/>
        <v/>
      </c>
      <c r="H240" s="2" t="str">
        <f t="shared" si="23"/>
        <v/>
      </c>
      <c r="I240" s="2" t="str">
        <f t="shared" si="24"/>
        <v xml:space="preserve"> </v>
      </c>
      <c r="J240" s="2" t="str">
        <f>IF(C240&gt;=Parameters!$B$10,D240-EXP(Parameters!$B$2+Parameters!$B$4*LN($C240)), "")</f>
        <v/>
      </c>
      <c r="N240"/>
      <c r="O240"/>
      <c r="P240"/>
      <c r="Q240"/>
    </row>
    <row r="241" spans="6:17" x14ac:dyDescent="0.35">
      <c r="F241" s="2" t="str">
        <f t="shared" si="21"/>
        <v/>
      </c>
      <c r="G241" s="2" t="str">
        <f t="shared" si="22"/>
        <v/>
      </c>
      <c r="H241" s="2" t="str">
        <f t="shared" si="23"/>
        <v/>
      </c>
      <c r="I241" s="2" t="str">
        <f t="shared" si="24"/>
        <v xml:space="preserve"> </v>
      </c>
      <c r="J241" s="2" t="str">
        <f>IF(C241&gt;=Parameters!$B$10,D241-EXP(Parameters!$B$2+Parameters!$B$4*LN($C241)), "")</f>
        <v/>
      </c>
      <c r="N241"/>
      <c r="O241"/>
      <c r="P241"/>
      <c r="Q241"/>
    </row>
    <row r="242" spans="6:17" x14ac:dyDescent="0.35">
      <c r="F242" s="2" t="str">
        <f t="shared" si="21"/>
        <v/>
      </c>
      <c r="G242" s="2" t="str">
        <f t="shared" si="22"/>
        <v/>
      </c>
      <c r="H242" s="2" t="str">
        <f t="shared" si="23"/>
        <v/>
      </c>
      <c r="I242" s="2" t="str">
        <f t="shared" si="24"/>
        <v xml:space="preserve"> </v>
      </c>
      <c r="J242" s="2" t="str">
        <f>IF(C242&gt;=Parameters!$B$10,D242-EXP(Parameters!$B$2+Parameters!$B$4*LN($C242)), "")</f>
        <v/>
      </c>
      <c r="N242"/>
      <c r="O242"/>
      <c r="P242"/>
      <c r="Q242"/>
    </row>
    <row r="243" spans="6:17" x14ac:dyDescent="0.35">
      <c r="F243" s="2" t="str">
        <f t="shared" si="21"/>
        <v/>
      </c>
      <c r="G243" s="2" t="str">
        <f t="shared" si="22"/>
        <v/>
      </c>
      <c r="H243" s="2" t="str">
        <f t="shared" si="23"/>
        <v/>
      </c>
      <c r="I243" s="2" t="str">
        <f t="shared" si="24"/>
        <v xml:space="preserve"> </v>
      </c>
      <c r="J243" s="2" t="str">
        <f>IF(C243&gt;=Parameters!$B$10,D243-EXP(Parameters!$B$2+Parameters!$B$4*LN($C243)), "")</f>
        <v/>
      </c>
      <c r="N243"/>
      <c r="O243"/>
      <c r="P243"/>
      <c r="Q243"/>
    </row>
    <row r="244" spans="6:17" x14ac:dyDescent="0.35">
      <c r="F244" s="2" t="str">
        <f t="shared" si="21"/>
        <v/>
      </c>
      <c r="G244" s="2" t="str">
        <f t="shared" si="22"/>
        <v/>
      </c>
      <c r="H244" s="2" t="str">
        <f t="shared" si="23"/>
        <v/>
      </c>
      <c r="I244" s="2" t="str">
        <f t="shared" si="24"/>
        <v xml:space="preserve"> </v>
      </c>
      <c r="J244" s="2" t="str">
        <f>IF(C244&gt;=Parameters!$B$10,D244-EXP(Parameters!$B$2+Parameters!$B$4*LN($C244)), "")</f>
        <v/>
      </c>
      <c r="N244"/>
      <c r="O244"/>
      <c r="P244"/>
      <c r="Q244"/>
    </row>
    <row r="245" spans="6:17" x14ac:dyDescent="0.35">
      <c r="F245" s="2" t="str">
        <f t="shared" si="21"/>
        <v/>
      </c>
      <c r="G245" s="2" t="str">
        <f t="shared" si="22"/>
        <v/>
      </c>
      <c r="H245" s="2" t="str">
        <f t="shared" si="23"/>
        <v/>
      </c>
      <c r="I245" s="2" t="str">
        <f t="shared" si="24"/>
        <v xml:space="preserve"> </v>
      </c>
      <c r="J245" s="2" t="str">
        <f>IF(C245&gt;=Parameters!$B$10,D245-EXP(Parameters!$B$2+Parameters!$B$4*LN($C245)), "")</f>
        <v/>
      </c>
      <c r="N245"/>
      <c r="O245"/>
      <c r="P245"/>
      <c r="Q245"/>
    </row>
    <row r="246" spans="6:17" x14ac:dyDescent="0.35">
      <c r="F246" s="2" t="str">
        <f t="shared" si="21"/>
        <v/>
      </c>
      <c r="G246" s="2" t="str">
        <f t="shared" si="22"/>
        <v/>
      </c>
      <c r="H246" s="2" t="str">
        <f t="shared" si="23"/>
        <v/>
      </c>
      <c r="I246" s="2" t="str">
        <f t="shared" si="24"/>
        <v xml:space="preserve"> </v>
      </c>
      <c r="J246" s="2" t="str">
        <f>IF(C246&gt;=Parameters!$B$10,D246-EXP(Parameters!$B$2+Parameters!$B$4*LN($C246)), "")</f>
        <v/>
      </c>
      <c r="N246"/>
      <c r="O246"/>
      <c r="P246"/>
      <c r="Q246"/>
    </row>
    <row r="247" spans="6:17" x14ac:dyDescent="0.35">
      <c r="F247" s="2" t="str">
        <f t="shared" si="21"/>
        <v/>
      </c>
      <c r="G247" s="2" t="str">
        <f t="shared" si="22"/>
        <v/>
      </c>
      <c r="H247" s="2" t="str">
        <f t="shared" si="23"/>
        <v/>
      </c>
      <c r="I247" s="2" t="str">
        <f t="shared" si="24"/>
        <v xml:space="preserve"> </v>
      </c>
      <c r="J247" s="2" t="str">
        <f>IF(C247&gt;=Parameters!$B$10,D247-EXP(Parameters!$B$2+Parameters!$B$4*LN($C247)), "")</f>
        <v/>
      </c>
      <c r="N247"/>
      <c r="O247"/>
      <c r="P247"/>
      <c r="Q247"/>
    </row>
    <row r="248" spans="6:17" x14ac:dyDescent="0.35">
      <c r="F248" s="2" t="str">
        <f t="shared" si="21"/>
        <v/>
      </c>
      <c r="G248" s="2" t="str">
        <f t="shared" si="22"/>
        <v/>
      </c>
      <c r="H248" s="2" t="str">
        <f t="shared" si="23"/>
        <v/>
      </c>
      <c r="I248" s="2" t="str">
        <f t="shared" si="24"/>
        <v xml:space="preserve"> </v>
      </c>
      <c r="J248" s="2" t="str">
        <f>IF(C248&gt;=Parameters!$B$10,D248-EXP(Parameters!$B$2+Parameters!$B$4*LN($C248)), "")</f>
        <v/>
      </c>
      <c r="N248"/>
      <c r="O248"/>
      <c r="P248"/>
      <c r="Q248"/>
    </row>
    <row r="249" spans="6:17" x14ac:dyDescent="0.35">
      <c r="F249" s="2" t="str">
        <f t="shared" si="21"/>
        <v/>
      </c>
      <c r="G249" s="2" t="str">
        <f t="shared" si="22"/>
        <v/>
      </c>
      <c r="H249" s="2" t="str">
        <f t="shared" si="23"/>
        <v/>
      </c>
      <c r="I249" s="2" t="str">
        <f t="shared" si="24"/>
        <v xml:space="preserve"> </v>
      </c>
      <c r="J249" s="2" t="str">
        <f>IF(C249&gt;=Parameters!$B$10,D249-EXP(Parameters!$B$2+Parameters!$B$4*LN($C249)), "")</f>
        <v/>
      </c>
      <c r="N249"/>
      <c r="O249"/>
      <c r="P249"/>
      <c r="Q249"/>
    </row>
    <row r="250" spans="6:17" x14ac:dyDescent="0.35">
      <c r="F250" s="2" t="str">
        <f t="shared" si="21"/>
        <v/>
      </c>
      <c r="G250" s="2" t="str">
        <f t="shared" si="22"/>
        <v/>
      </c>
      <c r="H250" s="2" t="str">
        <f t="shared" si="23"/>
        <v/>
      </c>
      <c r="I250" s="2" t="str">
        <f t="shared" si="24"/>
        <v xml:space="preserve"> </v>
      </c>
      <c r="J250" s="2" t="str">
        <f>IF(C250&gt;=Parameters!$B$10,D250-EXP(Parameters!$B$2+Parameters!$B$4*LN($C250)), "")</f>
        <v/>
      </c>
      <c r="N250"/>
      <c r="O250"/>
      <c r="P250"/>
      <c r="Q250"/>
    </row>
    <row r="251" spans="6:17" x14ac:dyDescent="0.35">
      <c r="F251" s="2" t="str">
        <f t="shared" si="21"/>
        <v/>
      </c>
      <c r="G251" s="2" t="str">
        <f t="shared" si="22"/>
        <v/>
      </c>
      <c r="H251" s="2" t="str">
        <f t="shared" si="23"/>
        <v/>
      </c>
      <c r="I251" s="2" t="str">
        <f t="shared" si="24"/>
        <v xml:space="preserve"> </v>
      </c>
      <c r="J251" s="2" t="str">
        <f>IF(C251&gt;=Parameters!$B$10,D251-EXP(Parameters!$B$2+Parameters!$B$4*LN($C251)), "")</f>
        <v/>
      </c>
      <c r="N251"/>
      <c r="O251"/>
      <c r="P251"/>
      <c r="Q251"/>
    </row>
    <row r="252" spans="6:17" x14ac:dyDescent="0.35">
      <c r="F252" s="2" t="str">
        <f t="shared" si="21"/>
        <v/>
      </c>
      <c r="G252" s="2" t="str">
        <f t="shared" si="22"/>
        <v/>
      </c>
      <c r="H252" s="2" t="str">
        <f t="shared" si="23"/>
        <v/>
      </c>
      <c r="I252" s="2" t="str">
        <f t="shared" si="24"/>
        <v xml:space="preserve"> </v>
      </c>
      <c r="J252" s="2" t="str">
        <f>IF(C252&gt;=Parameters!$B$10,D252-EXP(Parameters!$B$2+Parameters!$B$4*LN($C252)), "")</f>
        <v/>
      </c>
      <c r="N252"/>
      <c r="O252"/>
      <c r="P252"/>
      <c r="Q252"/>
    </row>
    <row r="253" spans="6:17" x14ac:dyDescent="0.35">
      <c r="F253" s="2" t="str">
        <f t="shared" si="21"/>
        <v/>
      </c>
      <c r="G253" s="2" t="str">
        <f t="shared" si="22"/>
        <v/>
      </c>
      <c r="H253" s="2" t="str">
        <f t="shared" si="23"/>
        <v/>
      </c>
      <c r="I253" s="2" t="str">
        <f t="shared" si="24"/>
        <v xml:space="preserve"> </v>
      </c>
      <c r="J253" s="2" t="str">
        <f>IF(C253&gt;=Parameters!$B$10,D253-EXP(Parameters!$B$2+Parameters!$B$4*LN($C253)), "")</f>
        <v/>
      </c>
      <c r="N253"/>
      <c r="O253"/>
      <c r="P253"/>
      <c r="Q253"/>
    </row>
    <row r="254" spans="6:17" x14ac:dyDescent="0.35">
      <c r="F254" s="2" t="str">
        <f t="shared" si="21"/>
        <v/>
      </c>
      <c r="G254" s="2" t="str">
        <f t="shared" si="22"/>
        <v/>
      </c>
      <c r="H254" s="2" t="str">
        <f t="shared" si="23"/>
        <v/>
      </c>
      <c r="I254" s="2" t="str">
        <f t="shared" si="24"/>
        <v xml:space="preserve"> </v>
      </c>
      <c r="J254" s="2" t="str">
        <f>IF(C254&gt;=Parameters!$B$10,D254-EXP(Parameters!$B$2+Parameters!$B$4*LN($C254)), "")</f>
        <v/>
      </c>
      <c r="N254"/>
      <c r="O254"/>
      <c r="P254"/>
      <c r="Q254"/>
    </row>
    <row r="255" spans="6:17" x14ac:dyDescent="0.35">
      <c r="F255" s="2" t="str">
        <f t="shared" si="21"/>
        <v/>
      </c>
      <c r="G255" s="2" t="str">
        <f t="shared" si="22"/>
        <v/>
      </c>
      <c r="H255" s="2" t="str">
        <f t="shared" si="23"/>
        <v/>
      </c>
      <c r="I255" s="2" t="str">
        <f t="shared" si="24"/>
        <v xml:space="preserve"> </v>
      </c>
      <c r="J255" s="2" t="str">
        <f>IF(C255&gt;=Parameters!$B$10,D255-EXP(Parameters!$B$2+Parameters!$B$4*LN($C255)), "")</f>
        <v/>
      </c>
      <c r="N255"/>
      <c r="O255"/>
      <c r="P255"/>
      <c r="Q255"/>
    </row>
    <row r="256" spans="6:17" x14ac:dyDescent="0.35">
      <c r="F256" s="2" t="str">
        <f t="shared" si="21"/>
        <v/>
      </c>
      <c r="G256" s="2" t="str">
        <f t="shared" si="22"/>
        <v/>
      </c>
      <c r="H256" s="2" t="str">
        <f t="shared" si="23"/>
        <v/>
      </c>
      <c r="I256" s="2" t="str">
        <f t="shared" si="24"/>
        <v xml:space="preserve"> </v>
      </c>
      <c r="J256" s="2" t="str">
        <f>IF(C256&gt;=Parameters!$B$10,D256-EXP(Parameters!$B$2+Parameters!$B$4*LN($C256)), "")</f>
        <v/>
      </c>
      <c r="N256"/>
      <c r="O256"/>
      <c r="P256"/>
      <c r="Q256"/>
    </row>
    <row r="257" spans="6:17" x14ac:dyDescent="0.35">
      <c r="F257" s="2" t="str">
        <f t="shared" si="21"/>
        <v/>
      </c>
      <c r="G257" s="2" t="str">
        <f t="shared" si="22"/>
        <v/>
      </c>
      <c r="H257" s="2" t="str">
        <f t="shared" si="23"/>
        <v/>
      </c>
      <c r="I257" s="2" t="str">
        <f t="shared" si="24"/>
        <v xml:space="preserve"> </v>
      </c>
      <c r="J257" s="2" t="str">
        <f>IF(C257&gt;=Parameters!$B$10,D257-EXP(Parameters!$B$2+Parameters!$B$4*LN($C257)), "")</f>
        <v/>
      </c>
      <c r="N257"/>
      <c r="O257"/>
      <c r="P257"/>
      <c r="Q257"/>
    </row>
    <row r="258" spans="6:17" x14ac:dyDescent="0.35">
      <c r="F258" s="2" t="str">
        <f t="shared" si="21"/>
        <v/>
      </c>
      <c r="G258" s="2" t="str">
        <f t="shared" si="22"/>
        <v/>
      </c>
      <c r="H258" s="2" t="str">
        <f t="shared" si="23"/>
        <v/>
      </c>
      <c r="I258" s="2" t="str">
        <f t="shared" si="24"/>
        <v xml:space="preserve"> </v>
      </c>
      <c r="J258" s="2" t="str">
        <f>IF(C258&gt;=Parameters!$B$10,D258-EXP(Parameters!$B$2+Parameters!$B$4*LN($C258)), "")</f>
        <v/>
      </c>
      <c r="N258"/>
      <c r="O258"/>
      <c r="P258"/>
      <c r="Q258"/>
    </row>
    <row r="259" spans="6:17" x14ac:dyDescent="0.35">
      <c r="F259" s="2" t="str">
        <f t="shared" ref="F259:F322" si="25">RIGHT(C259,1)</f>
        <v/>
      </c>
      <c r="G259" s="2" t="str">
        <f t="shared" ref="G259:G322" si="26">RIGHT(D259,1)</f>
        <v/>
      </c>
      <c r="H259" s="2" t="str">
        <f t="shared" ref="H259:H322" si="27">RIGHT(E259,1)</f>
        <v/>
      </c>
      <c r="I259" s="2" t="str">
        <f t="shared" ref="I259:I322" si="28">C259&amp; " " &amp;D259</f>
        <v xml:space="preserve"> </v>
      </c>
      <c r="J259" s="2" t="str">
        <f>IF(C259&gt;=Parameters!$B$10,D259-EXP(Parameters!$B$2+Parameters!$B$4*LN($C259)), "")</f>
        <v/>
      </c>
      <c r="N259"/>
      <c r="O259"/>
      <c r="P259"/>
      <c r="Q259"/>
    </row>
    <row r="260" spans="6:17" x14ac:dyDescent="0.35">
      <c r="F260" s="2" t="str">
        <f t="shared" si="25"/>
        <v/>
      </c>
      <c r="G260" s="2" t="str">
        <f t="shared" si="26"/>
        <v/>
      </c>
      <c r="H260" s="2" t="str">
        <f t="shared" si="27"/>
        <v/>
      </c>
      <c r="I260" s="2" t="str">
        <f t="shared" si="28"/>
        <v xml:space="preserve"> </v>
      </c>
      <c r="J260" s="2" t="str">
        <f>IF(C260&gt;=Parameters!$B$10,D260-EXP(Parameters!$B$2+Parameters!$B$4*LN($C260)), "")</f>
        <v/>
      </c>
      <c r="N260"/>
      <c r="O260"/>
      <c r="P260"/>
      <c r="Q260"/>
    </row>
    <row r="261" spans="6:17" x14ac:dyDescent="0.35">
      <c r="F261" s="2" t="str">
        <f t="shared" si="25"/>
        <v/>
      </c>
      <c r="G261" s="2" t="str">
        <f t="shared" si="26"/>
        <v/>
      </c>
      <c r="H261" s="2" t="str">
        <f t="shared" si="27"/>
        <v/>
      </c>
      <c r="I261" s="2" t="str">
        <f t="shared" si="28"/>
        <v xml:space="preserve"> </v>
      </c>
      <c r="J261" s="2" t="str">
        <f>IF(C261&gt;=Parameters!$B$10,D261-EXP(Parameters!$B$2+Parameters!$B$4*LN($C261)), "")</f>
        <v/>
      </c>
      <c r="N261"/>
      <c r="O261"/>
      <c r="P261"/>
      <c r="Q261"/>
    </row>
    <row r="262" spans="6:17" x14ac:dyDescent="0.35">
      <c r="F262" s="2" t="str">
        <f t="shared" si="25"/>
        <v/>
      </c>
      <c r="G262" s="2" t="str">
        <f t="shared" si="26"/>
        <v/>
      </c>
      <c r="H262" s="2" t="str">
        <f t="shared" si="27"/>
        <v/>
      </c>
      <c r="I262" s="2" t="str">
        <f t="shared" si="28"/>
        <v xml:space="preserve"> </v>
      </c>
      <c r="J262" s="2" t="str">
        <f>IF(C262&gt;=Parameters!$B$10,D262-EXP(Parameters!$B$2+Parameters!$B$4*LN($C262)), "")</f>
        <v/>
      </c>
      <c r="N262"/>
      <c r="O262"/>
      <c r="P262"/>
      <c r="Q262"/>
    </row>
    <row r="263" spans="6:17" x14ac:dyDescent="0.35">
      <c r="F263" s="2" t="str">
        <f t="shared" si="25"/>
        <v/>
      </c>
      <c r="G263" s="2" t="str">
        <f t="shared" si="26"/>
        <v/>
      </c>
      <c r="H263" s="2" t="str">
        <f t="shared" si="27"/>
        <v/>
      </c>
      <c r="I263" s="2" t="str">
        <f t="shared" si="28"/>
        <v xml:space="preserve"> </v>
      </c>
      <c r="J263" s="2" t="str">
        <f>IF(C263&gt;=Parameters!$B$10,D263-EXP(Parameters!$B$2+Parameters!$B$4*LN($C263)), "")</f>
        <v/>
      </c>
      <c r="N263"/>
      <c r="O263"/>
      <c r="P263"/>
      <c r="Q263"/>
    </row>
    <row r="264" spans="6:17" x14ac:dyDescent="0.35">
      <c r="F264" s="2" t="str">
        <f t="shared" si="25"/>
        <v/>
      </c>
      <c r="G264" s="2" t="str">
        <f t="shared" si="26"/>
        <v/>
      </c>
      <c r="H264" s="2" t="str">
        <f t="shared" si="27"/>
        <v/>
      </c>
      <c r="I264" s="2" t="str">
        <f t="shared" si="28"/>
        <v xml:space="preserve"> </v>
      </c>
      <c r="J264" s="2" t="str">
        <f>IF(C264&gt;=Parameters!$B$10,D264-EXP(Parameters!$B$2+Parameters!$B$4*LN($C264)), "")</f>
        <v/>
      </c>
      <c r="N264"/>
      <c r="O264"/>
      <c r="P264"/>
      <c r="Q264"/>
    </row>
    <row r="265" spans="6:17" x14ac:dyDescent="0.35">
      <c r="F265" s="2" t="str">
        <f t="shared" si="25"/>
        <v/>
      </c>
      <c r="G265" s="2" t="str">
        <f t="shared" si="26"/>
        <v/>
      </c>
      <c r="H265" s="2" t="str">
        <f t="shared" si="27"/>
        <v/>
      </c>
      <c r="I265" s="2" t="str">
        <f t="shared" si="28"/>
        <v xml:space="preserve"> </v>
      </c>
      <c r="J265" s="2" t="str">
        <f>IF(C265&gt;=Parameters!$B$10,D265-EXP(Parameters!$B$2+Parameters!$B$4*LN($C265)), "")</f>
        <v/>
      </c>
      <c r="N265"/>
      <c r="O265"/>
      <c r="P265"/>
      <c r="Q265"/>
    </row>
    <row r="266" spans="6:17" x14ac:dyDescent="0.35">
      <c r="F266" s="2" t="str">
        <f t="shared" si="25"/>
        <v/>
      </c>
      <c r="G266" s="2" t="str">
        <f t="shared" si="26"/>
        <v/>
      </c>
      <c r="H266" s="2" t="str">
        <f t="shared" si="27"/>
        <v/>
      </c>
      <c r="I266" s="2" t="str">
        <f t="shared" si="28"/>
        <v xml:space="preserve"> </v>
      </c>
      <c r="J266" s="2" t="str">
        <f>IF(C266&gt;=Parameters!$B$10,D266-EXP(Parameters!$B$2+Parameters!$B$4*LN($C266)), "")</f>
        <v/>
      </c>
      <c r="N266"/>
      <c r="O266"/>
      <c r="P266"/>
      <c r="Q266"/>
    </row>
    <row r="267" spans="6:17" x14ac:dyDescent="0.35">
      <c r="F267" s="2" t="str">
        <f t="shared" si="25"/>
        <v/>
      </c>
      <c r="G267" s="2" t="str">
        <f t="shared" si="26"/>
        <v/>
      </c>
      <c r="H267" s="2" t="str">
        <f t="shared" si="27"/>
        <v/>
      </c>
      <c r="I267" s="2" t="str">
        <f t="shared" si="28"/>
        <v xml:space="preserve"> </v>
      </c>
      <c r="J267" s="2" t="str">
        <f>IF(C267&gt;=Parameters!$B$10,D267-EXP(Parameters!$B$2+Parameters!$B$4*LN($C267)), "")</f>
        <v/>
      </c>
      <c r="N267"/>
      <c r="O267"/>
      <c r="P267"/>
      <c r="Q267"/>
    </row>
    <row r="268" spans="6:17" x14ac:dyDescent="0.35">
      <c r="F268" s="2" t="str">
        <f t="shared" si="25"/>
        <v/>
      </c>
      <c r="G268" s="2" t="str">
        <f t="shared" si="26"/>
        <v/>
      </c>
      <c r="H268" s="2" t="str">
        <f t="shared" si="27"/>
        <v/>
      </c>
      <c r="I268" s="2" t="str">
        <f t="shared" si="28"/>
        <v xml:space="preserve"> </v>
      </c>
      <c r="J268" s="2" t="str">
        <f>IF(C268&gt;=Parameters!$B$10,D268-EXP(Parameters!$B$2+Parameters!$B$4*LN($C268)), "")</f>
        <v/>
      </c>
      <c r="N268"/>
      <c r="O268"/>
      <c r="P268"/>
      <c r="Q268"/>
    </row>
    <row r="269" spans="6:17" x14ac:dyDescent="0.35">
      <c r="F269" s="2" t="str">
        <f t="shared" si="25"/>
        <v/>
      </c>
      <c r="G269" s="2" t="str">
        <f t="shared" si="26"/>
        <v/>
      </c>
      <c r="H269" s="2" t="str">
        <f t="shared" si="27"/>
        <v/>
      </c>
      <c r="I269" s="2" t="str">
        <f t="shared" si="28"/>
        <v xml:space="preserve"> </v>
      </c>
      <c r="J269" s="2" t="str">
        <f>IF(C269&gt;=Parameters!$B$10,D269-EXP(Parameters!$B$2+Parameters!$B$4*LN($C269)), "")</f>
        <v/>
      </c>
      <c r="N269"/>
      <c r="O269"/>
      <c r="P269"/>
      <c r="Q269"/>
    </row>
    <row r="270" spans="6:17" x14ac:dyDescent="0.35">
      <c r="F270" s="2" t="str">
        <f t="shared" si="25"/>
        <v/>
      </c>
      <c r="G270" s="2" t="str">
        <f t="shared" si="26"/>
        <v/>
      </c>
      <c r="H270" s="2" t="str">
        <f t="shared" si="27"/>
        <v/>
      </c>
      <c r="I270" s="2" t="str">
        <f t="shared" si="28"/>
        <v xml:space="preserve"> </v>
      </c>
      <c r="J270" s="2" t="str">
        <f>IF(C270&gt;=Parameters!$B$10,D270-EXP(Parameters!$B$2+Parameters!$B$4*LN($C270)), "")</f>
        <v/>
      </c>
      <c r="N270"/>
      <c r="O270"/>
      <c r="P270"/>
      <c r="Q270"/>
    </row>
    <row r="271" spans="6:17" x14ac:dyDescent="0.35">
      <c r="F271" s="2" t="str">
        <f t="shared" si="25"/>
        <v/>
      </c>
      <c r="G271" s="2" t="str">
        <f t="shared" si="26"/>
        <v/>
      </c>
      <c r="H271" s="2" t="str">
        <f t="shared" si="27"/>
        <v/>
      </c>
      <c r="I271" s="2" t="str">
        <f t="shared" si="28"/>
        <v xml:space="preserve"> </v>
      </c>
      <c r="J271" s="2" t="str">
        <f>IF(C271&gt;=Parameters!$B$10,D271-EXP(Parameters!$B$2+Parameters!$B$4*LN($C271)), "")</f>
        <v/>
      </c>
      <c r="N271"/>
      <c r="O271"/>
      <c r="P271"/>
      <c r="Q271"/>
    </row>
    <row r="272" spans="6:17" x14ac:dyDescent="0.35">
      <c r="F272" s="2" t="str">
        <f t="shared" si="25"/>
        <v/>
      </c>
      <c r="G272" s="2" t="str">
        <f t="shared" si="26"/>
        <v/>
      </c>
      <c r="H272" s="2" t="str">
        <f t="shared" si="27"/>
        <v/>
      </c>
      <c r="I272" s="2" t="str">
        <f t="shared" si="28"/>
        <v xml:space="preserve"> </v>
      </c>
      <c r="J272" s="2" t="str">
        <f>IF(C272&gt;=Parameters!$B$10,D272-EXP(Parameters!$B$2+Parameters!$B$4*LN($C272)), "")</f>
        <v/>
      </c>
      <c r="N272"/>
      <c r="O272"/>
      <c r="P272"/>
      <c r="Q272"/>
    </row>
    <row r="273" spans="6:17" x14ac:dyDescent="0.35">
      <c r="F273" s="2" t="str">
        <f t="shared" si="25"/>
        <v/>
      </c>
      <c r="G273" s="2" t="str">
        <f t="shared" si="26"/>
        <v/>
      </c>
      <c r="H273" s="2" t="str">
        <f t="shared" si="27"/>
        <v/>
      </c>
      <c r="I273" s="2" t="str">
        <f t="shared" si="28"/>
        <v xml:space="preserve"> </v>
      </c>
      <c r="J273" s="2" t="str">
        <f>IF(C273&gt;=Parameters!$B$10,D273-EXP(Parameters!$B$2+Parameters!$B$4*LN($C273)), "")</f>
        <v/>
      </c>
      <c r="N273"/>
      <c r="O273"/>
      <c r="P273"/>
      <c r="Q273"/>
    </row>
    <row r="274" spans="6:17" x14ac:dyDescent="0.35">
      <c r="F274" s="2" t="str">
        <f t="shared" si="25"/>
        <v/>
      </c>
      <c r="G274" s="2" t="str">
        <f t="shared" si="26"/>
        <v/>
      </c>
      <c r="H274" s="2" t="str">
        <f t="shared" si="27"/>
        <v/>
      </c>
      <c r="I274" s="2" t="str">
        <f t="shared" si="28"/>
        <v xml:space="preserve"> </v>
      </c>
      <c r="J274" s="2" t="str">
        <f>IF(C274&gt;=Parameters!$B$10,D274-EXP(Parameters!$B$2+Parameters!$B$4*LN($C274)), "")</f>
        <v/>
      </c>
      <c r="N274"/>
      <c r="O274"/>
      <c r="P274"/>
      <c r="Q274"/>
    </row>
    <row r="275" spans="6:17" x14ac:dyDescent="0.35">
      <c r="F275" s="2" t="str">
        <f t="shared" si="25"/>
        <v/>
      </c>
      <c r="G275" s="2" t="str">
        <f t="shared" si="26"/>
        <v/>
      </c>
      <c r="H275" s="2" t="str">
        <f t="shared" si="27"/>
        <v/>
      </c>
      <c r="I275" s="2" t="str">
        <f t="shared" si="28"/>
        <v xml:space="preserve"> </v>
      </c>
      <c r="J275" s="2" t="str">
        <f>IF(C275&gt;=Parameters!$B$10,D275-EXP(Parameters!$B$2+Parameters!$B$4*LN($C275)), "")</f>
        <v/>
      </c>
      <c r="N275"/>
      <c r="O275"/>
      <c r="P275"/>
      <c r="Q275"/>
    </row>
    <row r="276" spans="6:17" x14ac:dyDescent="0.35">
      <c r="F276" s="2" t="str">
        <f t="shared" si="25"/>
        <v/>
      </c>
      <c r="G276" s="2" t="str">
        <f t="shared" si="26"/>
        <v/>
      </c>
      <c r="H276" s="2" t="str">
        <f t="shared" si="27"/>
        <v/>
      </c>
      <c r="I276" s="2" t="str">
        <f t="shared" si="28"/>
        <v xml:space="preserve"> </v>
      </c>
      <c r="J276" s="2" t="str">
        <f>IF(C276&gt;=Parameters!$B$10,D276-EXP(Parameters!$B$2+Parameters!$B$4*LN($C276)), "")</f>
        <v/>
      </c>
      <c r="N276"/>
      <c r="O276"/>
      <c r="P276"/>
      <c r="Q276"/>
    </row>
    <row r="277" spans="6:17" x14ac:dyDescent="0.35">
      <c r="F277" s="2" t="str">
        <f t="shared" si="25"/>
        <v/>
      </c>
      <c r="G277" s="2" t="str">
        <f t="shared" si="26"/>
        <v/>
      </c>
      <c r="H277" s="2" t="str">
        <f t="shared" si="27"/>
        <v/>
      </c>
      <c r="I277" s="2" t="str">
        <f t="shared" si="28"/>
        <v xml:space="preserve"> </v>
      </c>
      <c r="J277" s="2" t="str">
        <f>IF(C277&gt;=Parameters!$B$10,D277-EXP(Parameters!$B$2+Parameters!$B$4*LN($C277)), "")</f>
        <v/>
      </c>
      <c r="N277"/>
      <c r="O277"/>
      <c r="P277"/>
      <c r="Q277"/>
    </row>
    <row r="278" spans="6:17" x14ac:dyDescent="0.35">
      <c r="F278" s="2" t="str">
        <f t="shared" si="25"/>
        <v/>
      </c>
      <c r="G278" s="2" t="str">
        <f t="shared" si="26"/>
        <v/>
      </c>
      <c r="H278" s="2" t="str">
        <f t="shared" si="27"/>
        <v/>
      </c>
      <c r="I278" s="2" t="str">
        <f t="shared" si="28"/>
        <v xml:space="preserve"> </v>
      </c>
      <c r="J278" s="2" t="str">
        <f>IF(C278&gt;=Parameters!$B$10,D278-EXP(Parameters!$B$2+Parameters!$B$4*LN($C278)), "")</f>
        <v/>
      </c>
      <c r="N278"/>
      <c r="O278"/>
      <c r="P278"/>
      <c r="Q278"/>
    </row>
    <row r="279" spans="6:17" x14ac:dyDescent="0.35">
      <c r="F279" s="2" t="str">
        <f t="shared" si="25"/>
        <v/>
      </c>
      <c r="G279" s="2" t="str">
        <f t="shared" si="26"/>
        <v/>
      </c>
      <c r="H279" s="2" t="str">
        <f t="shared" si="27"/>
        <v/>
      </c>
      <c r="I279" s="2" t="str">
        <f t="shared" si="28"/>
        <v xml:space="preserve"> </v>
      </c>
      <c r="J279" s="2" t="str">
        <f>IF(C279&gt;=Parameters!$B$10,D279-EXP(Parameters!$B$2+Parameters!$B$4*LN($C279)), "")</f>
        <v/>
      </c>
      <c r="N279"/>
      <c r="O279"/>
      <c r="P279"/>
      <c r="Q279"/>
    </row>
    <row r="280" spans="6:17" x14ac:dyDescent="0.35">
      <c r="F280" s="2" t="str">
        <f t="shared" si="25"/>
        <v/>
      </c>
      <c r="G280" s="2" t="str">
        <f t="shared" si="26"/>
        <v/>
      </c>
      <c r="H280" s="2" t="str">
        <f t="shared" si="27"/>
        <v/>
      </c>
      <c r="I280" s="2" t="str">
        <f t="shared" si="28"/>
        <v xml:space="preserve"> </v>
      </c>
      <c r="J280" s="2" t="str">
        <f>IF(C280&gt;=Parameters!$B$10,D280-EXP(Parameters!$B$2+Parameters!$B$4*LN($C280)), "")</f>
        <v/>
      </c>
      <c r="N280"/>
      <c r="O280"/>
      <c r="P280"/>
      <c r="Q280"/>
    </row>
    <row r="281" spans="6:17" x14ac:dyDescent="0.35">
      <c r="F281" s="2" t="str">
        <f t="shared" si="25"/>
        <v/>
      </c>
      <c r="G281" s="2" t="str">
        <f t="shared" si="26"/>
        <v/>
      </c>
      <c r="H281" s="2" t="str">
        <f t="shared" si="27"/>
        <v/>
      </c>
      <c r="I281" s="2" t="str">
        <f t="shared" si="28"/>
        <v xml:space="preserve"> </v>
      </c>
      <c r="J281" s="2" t="str">
        <f>IF(C281&gt;=Parameters!$B$10,D281-EXP(Parameters!$B$2+Parameters!$B$4*LN($C281)), "")</f>
        <v/>
      </c>
      <c r="N281"/>
      <c r="O281"/>
      <c r="P281"/>
      <c r="Q281"/>
    </row>
    <row r="282" spans="6:17" x14ac:dyDescent="0.35">
      <c r="F282" s="2" t="str">
        <f t="shared" si="25"/>
        <v/>
      </c>
      <c r="G282" s="2" t="str">
        <f t="shared" si="26"/>
        <v/>
      </c>
      <c r="H282" s="2" t="str">
        <f t="shared" si="27"/>
        <v/>
      </c>
      <c r="I282" s="2" t="str">
        <f t="shared" si="28"/>
        <v xml:space="preserve"> </v>
      </c>
      <c r="J282" s="2" t="str">
        <f>IF(C282&gt;=Parameters!$B$10,D282-EXP(Parameters!$B$2+Parameters!$B$4*LN($C282)), "")</f>
        <v/>
      </c>
      <c r="N282"/>
      <c r="O282"/>
      <c r="P282"/>
      <c r="Q282"/>
    </row>
    <row r="283" spans="6:17" x14ac:dyDescent="0.35">
      <c r="F283" s="2" t="str">
        <f t="shared" si="25"/>
        <v/>
      </c>
      <c r="G283" s="2" t="str">
        <f t="shared" si="26"/>
        <v/>
      </c>
      <c r="H283" s="2" t="str">
        <f t="shared" si="27"/>
        <v/>
      </c>
      <c r="I283" s="2" t="str">
        <f t="shared" si="28"/>
        <v xml:space="preserve"> </v>
      </c>
      <c r="J283" s="2" t="str">
        <f>IF(C283&gt;=Parameters!$B$10,D283-EXP(Parameters!$B$2+Parameters!$B$4*LN($C283)), "")</f>
        <v/>
      </c>
      <c r="N283"/>
      <c r="O283"/>
      <c r="P283"/>
      <c r="Q283"/>
    </row>
    <row r="284" spans="6:17" x14ac:dyDescent="0.35">
      <c r="F284" s="2" t="str">
        <f t="shared" si="25"/>
        <v/>
      </c>
      <c r="G284" s="2" t="str">
        <f t="shared" si="26"/>
        <v/>
      </c>
      <c r="H284" s="2" t="str">
        <f t="shared" si="27"/>
        <v/>
      </c>
      <c r="I284" s="2" t="str">
        <f t="shared" si="28"/>
        <v xml:space="preserve"> </v>
      </c>
      <c r="J284" s="2" t="str">
        <f>IF(C284&gt;=Parameters!$B$10,D284-EXP(Parameters!$B$2+Parameters!$B$4*LN($C284)), "")</f>
        <v/>
      </c>
      <c r="N284"/>
      <c r="O284"/>
      <c r="P284"/>
      <c r="Q284"/>
    </row>
    <row r="285" spans="6:17" x14ac:dyDescent="0.35">
      <c r="F285" s="2" t="str">
        <f t="shared" si="25"/>
        <v/>
      </c>
      <c r="G285" s="2" t="str">
        <f t="shared" si="26"/>
        <v/>
      </c>
      <c r="H285" s="2" t="str">
        <f t="shared" si="27"/>
        <v/>
      </c>
      <c r="I285" s="2" t="str">
        <f t="shared" si="28"/>
        <v xml:space="preserve"> </v>
      </c>
      <c r="J285" s="2" t="str">
        <f>IF(C285&gt;=Parameters!$B$10,D285-EXP(Parameters!$B$2+Parameters!$B$4*LN($C285)), "")</f>
        <v/>
      </c>
      <c r="N285"/>
      <c r="O285"/>
      <c r="P285"/>
      <c r="Q285"/>
    </row>
    <row r="286" spans="6:17" x14ac:dyDescent="0.35">
      <c r="F286" s="2" t="str">
        <f t="shared" si="25"/>
        <v/>
      </c>
      <c r="G286" s="2" t="str">
        <f t="shared" si="26"/>
        <v/>
      </c>
      <c r="H286" s="2" t="str">
        <f t="shared" si="27"/>
        <v/>
      </c>
      <c r="I286" s="2" t="str">
        <f t="shared" si="28"/>
        <v xml:space="preserve"> </v>
      </c>
      <c r="J286" s="2" t="str">
        <f>IF(C286&gt;=Parameters!$B$10,D286-EXP(Parameters!$B$2+Parameters!$B$4*LN($C286)), "")</f>
        <v/>
      </c>
      <c r="N286"/>
      <c r="O286"/>
      <c r="P286"/>
      <c r="Q286"/>
    </row>
    <row r="287" spans="6:17" x14ac:dyDescent="0.35">
      <c r="F287" s="2" t="str">
        <f t="shared" si="25"/>
        <v/>
      </c>
      <c r="G287" s="2" t="str">
        <f t="shared" si="26"/>
        <v/>
      </c>
      <c r="H287" s="2" t="str">
        <f t="shared" si="27"/>
        <v/>
      </c>
      <c r="I287" s="2" t="str">
        <f t="shared" si="28"/>
        <v xml:space="preserve"> </v>
      </c>
      <c r="J287" s="2" t="str">
        <f>IF(C287&gt;=Parameters!$B$10,D287-EXP(Parameters!$B$2+Parameters!$B$4*LN($C287)), "")</f>
        <v/>
      </c>
      <c r="N287"/>
      <c r="O287"/>
      <c r="P287"/>
      <c r="Q287"/>
    </row>
    <row r="288" spans="6:17" x14ac:dyDescent="0.35">
      <c r="F288" s="2" t="str">
        <f t="shared" si="25"/>
        <v/>
      </c>
      <c r="G288" s="2" t="str">
        <f t="shared" si="26"/>
        <v/>
      </c>
      <c r="H288" s="2" t="str">
        <f t="shared" si="27"/>
        <v/>
      </c>
      <c r="I288" s="2" t="str">
        <f t="shared" si="28"/>
        <v xml:space="preserve"> </v>
      </c>
      <c r="J288" s="2" t="str">
        <f>IF(C288&gt;=Parameters!$B$10,D288-EXP(Parameters!$B$2+Parameters!$B$4*LN($C288)), "")</f>
        <v/>
      </c>
      <c r="N288"/>
      <c r="O288"/>
      <c r="P288"/>
      <c r="Q288"/>
    </row>
    <row r="289" spans="6:17" x14ac:dyDescent="0.35">
      <c r="F289" s="2" t="str">
        <f t="shared" si="25"/>
        <v/>
      </c>
      <c r="G289" s="2" t="str">
        <f t="shared" si="26"/>
        <v/>
      </c>
      <c r="H289" s="2" t="str">
        <f t="shared" si="27"/>
        <v/>
      </c>
      <c r="I289" s="2" t="str">
        <f t="shared" si="28"/>
        <v xml:space="preserve"> </v>
      </c>
      <c r="J289" s="2" t="str">
        <f>IF(C289&gt;=Parameters!$B$10,D289-EXP(Parameters!$B$2+Parameters!$B$4*LN($C289)), "")</f>
        <v/>
      </c>
      <c r="N289"/>
      <c r="O289"/>
      <c r="P289"/>
      <c r="Q289"/>
    </row>
    <row r="290" spans="6:17" x14ac:dyDescent="0.35">
      <c r="F290" s="2" t="str">
        <f t="shared" si="25"/>
        <v/>
      </c>
      <c r="G290" s="2" t="str">
        <f t="shared" si="26"/>
        <v/>
      </c>
      <c r="H290" s="2" t="str">
        <f t="shared" si="27"/>
        <v/>
      </c>
      <c r="I290" s="2" t="str">
        <f t="shared" si="28"/>
        <v xml:space="preserve"> </v>
      </c>
      <c r="J290" s="2" t="str">
        <f>IF(C290&gt;=Parameters!$B$10,D290-EXP(Parameters!$B$2+Parameters!$B$4*LN($C290)), "")</f>
        <v/>
      </c>
      <c r="N290"/>
      <c r="O290"/>
      <c r="P290"/>
      <c r="Q290"/>
    </row>
    <row r="291" spans="6:17" x14ac:dyDescent="0.35">
      <c r="F291" s="2" t="str">
        <f t="shared" si="25"/>
        <v/>
      </c>
      <c r="G291" s="2" t="str">
        <f t="shared" si="26"/>
        <v/>
      </c>
      <c r="H291" s="2" t="str">
        <f t="shared" si="27"/>
        <v/>
      </c>
      <c r="I291" s="2" t="str">
        <f t="shared" si="28"/>
        <v xml:space="preserve"> </v>
      </c>
      <c r="J291" s="2" t="str">
        <f>IF(C291&gt;=Parameters!$B$10,D291-EXP(Parameters!$B$2+Parameters!$B$4*LN($C291)), "")</f>
        <v/>
      </c>
      <c r="N291"/>
      <c r="O291"/>
      <c r="P291"/>
      <c r="Q291"/>
    </row>
    <row r="292" spans="6:17" x14ac:dyDescent="0.35">
      <c r="F292" s="2" t="str">
        <f t="shared" si="25"/>
        <v/>
      </c>
      <c r="G292" s="2" t="str">
        <f t="shared" si="26"/>
        <v/>
      </c>
      <c r="H292" s="2" t="str">
        <f t="shared" si="27"/>
        <v/>
      </c>
      <c r="I292" s="2" t="str">
        <f t="shared" si="28"/>
        <v xml:space="preserve"> </v>
      </c>
      <c r="J292" s="2" t="str">
        <f>IF(C292&gt;=Parameters!$B$10,D292-EXP(Parameters!$B$2+Parameters!$B$4*LN($C292)), "")</f>
        <v/>
      </c>
      <c r="N292"/>
      <c r="O292"/>
      <c r="P292"/>
      <c r="Q292"/>
    </row>
    <row r="293" spans="6:17" x14ac:dyDescent="0.35">
      <c r="F293" s="2" t="str">
        <f t="shared" si="25"/>
        <v/>
      </c>
      <c r="G293" s="2" t="str">
        <f t="shared" si="26"/>
        <v/>
      </c>
      <c r="H293" s="2" t="str">
        <f t="shared" si="27"/>
        <v/>
      </c>
      <c r="I293" s="2" t="str">
        <f t="shared" si="28"/>
        <v xml:space="preserve"> </v>
      </c>
      <c r="J293" s="2" t="str">
        <f>IF(C293&gt;=Parameters!$B$10,D293-EXP(Parameters!$B$2+Parameters!$B$4*LN($C293)), "")</f>
        <v/>
      </c>
      <c r="N293"/>
      <c r="O293"/>
      <c r="P293"/>
      <c r="Q293"/>
    </row>
    <row r="294" spans="6:17" x14ac:dyDescent="0.35">
      <c r="F294" s="2" t="str">
        <f t="shared" si="25"/>
        <v/>
      </c>
      <c r="G294" s="2" t="str">
        <f t="shared" si="26"/>
        <v/>
      </c>
      <c r="H294" s="2" t="str">
        <f t="shared" si="27"/>
        <v/>
      </c>
      <c r="I294" s="2" t="str">
        <f t="shared" si="28"/>
        <v xml:space="preserve"> </v>
      </c>
      <c r="J294" s="2" t="str">
        <f>IF(C294&gt;=Parameters!$B$10,D294-EXP(Parameters!$B$2+Parameters!$B$4*LN($C294)), "")</f>
        <v/>
      </c>
      <c r="N294"/>
      <c r="O294"/>
      <c r="P294"/>
      <c r="Q294"/>
    </row>
    <row r="295" spans="6:17" x14ac:dyDescent="0.35">
      <c r="F295" s="2" t="str">
        <f t="shared" si="25"/>
        <v/>
      </c>
      <c r="G295" s="2" t="str">
        <f t="shared" si="26"/>
        <v/>
      </c>
      <c r="H295" s="2" t="str">
        <f t="shared" si="27"/>
        <v/>
      </c>
      <c r="I295" s="2" t="str">
        <f t="shared" si="28"/>
        <v xml:space="preserve"> </v>
      </c>
      <c r="J295" s="2" t="str">
        <f>IF(C295&gt;=Parameters!$B$10,D295-EXP(Parameters!$B$2+Parameters!$B$4*LN($C295)), "")</f>
        <v/>
      </c>
      <c r="N295"/>
      <c r="O295"/>
      <c r="P295"/>
      <c r="Q295"/>
    </row>
    <row r="296" spans="6:17" x14ac:dyDescent="0.35">
      <c r="F296" s="2" t="str">
        <f t="shared" si="25"/>
        <v/>
      </c>
      <c r="G296" s="2" t="str">
        <f t="shared" si="26"/>
        <v/>
      </c>
      <c r="H296" s="2" t="str">
        <f t="shared" si="27"/>
        <v/>
      </c>
      <c r="I296" s="2" t="str">
        <f t="shared" si="28"/>
        <v xml:space="preserve"> </v>
      </c>
      <c r="J296" s="2" t="str">
        <f>IF(C296&gt;=Parameters!$B$10,D296-EXP(Parameters!$B$2+Parameters!$B$4*LN($C296)), "")</f>
        <v/>
      </c>
      <c r="N296"/>
      <c r="O296"/>
      <c r="P296"/>
      <c r="Q296"/>
    </row>
    <row r="297" spans="6:17" x14ac:dyDescent="0.35">
      <c r="F297" s="2" t="str">
        <f t="shared" si="25"/>
        <v/>
      </c>
      <c r="G297" s="2" t="str">
        <f t="shared" si="26"/>
        <v/>
      </c>
      <c r="H297" s="2" t="str">
        <f t="shared" si="27"/>
        <v/>
      </c>
      <c r="I297" s="2" t="str">
        <f t="shared" si="28"/>
        <v xml:space="preserve"> </v>
      </c>
      <c r="J297" s="2" t="str">
        <f>IF(C297&gt;=Parameters!$B$10,D297-EXP(Parameters!$B$2+Parameters!$B$4*LN($C297)), "")</f>
        <v/>
      </c>
      <c r="N297"/>
      <c r="O297"/>
      <c r="P297"/>
      <c r="Q297"/>
    </row>
    <row r="298" spans="6:17" x14ac:dyDescent="0.35">
      <c r="F298" s="2" t="str">
        <f t="shared" si="25"/>
        <v/>
      </c>
      <c r="G298" s="2" t="str">
        <f t="shared" si="26"/>
        <v/>
      </c>
      <c r="H298" s="2" t="str">
        <f t="shared" si="27"/>
        <v/>
      </c>
      <c r="I298" s="2" t="str">
        <f t="shared" si="28"/>
        <v xml:space="preserve"> </v>
      </c>
      <c r="J298" s="2" t="str">
        <f>IF(C298&gt;=Parameters!$B$10,D298-EXP(Parameters!$B$2+Parameters!$B$4*LN($C298)), "")</f>
        <v/>
      </c>
      <c r="N298"/>
      <c r="O298"/>
      <c r="P298"/>
      <c r="Q298"/>
    </row>
    <row r="299" spans="6:17" x14ac:dyDescent="0.35">
      <c r="F299" s="2" t="str">
        <f t="shared" si="25"/>
        <v/>
      </c>
      <c r="G299" s="2" t="str">
        <f t="shared" si="26"/>
        <v/>
      </c>
      <c r="H299" s="2" t="str">
        <f t="shared" si="27"/>
        <v/>
      </c>
      <c r="I299" s="2" t="str">
        <f t="shared" si="28"/>
        <v xml:space="preserve"> </v>
      </c>
      <c r="J299" s="2" t="str">
        <f>IF(C299&gt;=Parameters!$B$10,D299-EXP(Parameters!$B$2+Parameters!$B$4*LN($C299)), "")</f>
        <v/>
      </c>
      <c r="N299"/>
      <c r="O299"/>
      <c r="P299"/>
      <c r="Q299"/>
    </row>
    <row r="300" spans="6:17" x14ac:dyDescent="0.35">
      <c r="F300" s="2" t="str">
        <f t="shared" si="25"/>
        <v/>
      </c>
      <c r="G300" s="2" t="str">
        <f t="shared" si="26"/>
        <v/>
      </c>
      <c r="H300" s="2" t="str">
        <f t="shared" si="27"/>
        <v/>
      </c>
      <c r="I300" s="2" t="str">
        <f t="shared" si="28"/>
        <v xml:space="preserve"> </v>
      </c>
      <c r="J300" s="2" t="str">
        <f>IF(C300&gt;=Parameters!$B$10,D300-EXP(Parameters!$B$2+Parameters!$B$4*LN($C300)), "")</f>
        <v/>
      </c>
      <c r="N300"/>
      <c r="O300"/>
      <c r="P300"/>
      <c r="Q300"/>
    </row>
    <row r="301" spans="6:17" x14ac:dyDescent="0.35">
      <c r="F301" s="2" t="str">
        <f t="shared" si="25"/>
        <v/>
      </c>
      <c r="G301" s="2" t="str">
        <f t="shared" si="26"/>
        <v/>
      </c>
      <c r="H301" s="2" t="str">
        <f t="shared" si="27"/>
        <v/>
      </c>
      <c r="I301" s="2" t="str">
        <f t="shared" si="28"/>
        <v xml:space="preserve"> </v>
      </c>
      <c r="J301" s="2" t="str">
        <f>IF(C301&gt;=Parameters!$B$10,D301-EXP(Parameters!$B$2+Parameters!$B$4*LN($C301)), "")</f>
        <v/>
      </c>
      <c r="N301"/>
      <c r="O301"/>
      <c r="P301"/>
      <c r="Q301"/>
    </row>
    <row r="302" spans="6:17" x14ac:dyDescent="0.35">
      <c r="F302" s="2" t="str">
        <f t="shared" si="25"/>
        <v/>
      </c>
      <c r="G302" s="2" t="str">
        <f t="shared" si="26"/>
        <v/>
      </c>
      <c r="H302" s="2" t="str">
        <f t="shared" si="27"/>
        <v/>
      </c>
      <c r="I302" s="2" t="str">
        <f t="shared" si="28"/>
        <v xml:space="preserve"> </v>
      </c>
      <c r="J302" s="2" t="str">
        <f>IF(C302&gt;=Parameters!$B$10,D302-EXP(Parameters!$B$2+Parameters!$B$4*LN($C302)), "")</f>
        <v/>
      </c>
      <c r="N302"/>
      <c r="O302"/>
      <c r="P302"/>
      <c r="Q302"/>
    </row>
    <row r="303" spans="6:17" x14ac:dyDescent="0.35">
      <c r="F303" s="2" t="str">
        <f t="shared" si="25"/>
        <v/>
      </c>
      <c r="G303" s="2" t="str">
        <f t="shared" si="26"/>
        <v/>
      </c>
      <c r="H303" s="2" t="str">
        <f t="shared" si="27"/>
        <v/>
      </c>
      <c r="I303" s="2" t="str">
        <f t="shared" si="28"/>
        <v xml:space="preserve"> </v>
      </c>
      <c r="J303" s="2" t="str">
        <f>IF(C303&gt;=Parameters!$B$10,D303-EXP(Parameters!$B$2+Parameters!$B$4*LN($C303)), "")</f>
        <v/>
      </c>
      <c r="N303"/>
      <c r="O303"/>
      <c r="P303"/>
      <c r="Q303"/>
    </row>
    <row r="304" spans="6:17" x14ac:dyDescent="0.35">
      <c r="F304" s="2" t="str">
        <f t="shared" si="25"/>
        <v/>
      </c>
      <c r="G304" s="2" t="str">
        <f t="shared" si="26"/>
        <v/>
      </c>
      <c r="H304" s="2" t="str">
        <f t="shared" si="27"/>
        <v/>
      </c>
      <c r="I304" s="2" t="str">
        <f t="shared" si="28"/>
        <v xml:space="preserve"> </v>
      </c>
      <c r="J304" s="2" t="str">
        <f>IF(C304&gt;=Parameters!$B$10,D304-EXP(Parameters!$B$2+Parameters!$B$4*LN($C304)), "")</f>
        <v/>
      </c>
      <c r="N304"/>
      <c r="O304"/>
      <c r="P304"/>
      <c r="Q304"/>
    </row>
    <row r="305" spans="6:17" x14ac:dyDescent="0.35">
      <c r="F305" s="2" t="str">
        <f t="shared" si="25"/>
        <v/>
      </c>
      <c r="G305" s="2" t="str">
        <f t="shared" si="26"/>
        <v/>
      </c>
      <c r="H305" s="2" t="str">
        <f t="shared" si="27"/>
        <v/>
      </c>
      <c r="I305" s="2" t="str">
        <f t="shared" si="28"/>
        <v xml:space="preserve"> </v>
      </c>
      <c r="J305" s="2" t="str">
        <f>IF(C305&gt;=Parameters!$B$10,D305-EXP(Parameters!$B$2+Parameters!$B$4*LN($C305)), "")</f>
        <v/>
      </c>
      <c r="N305"/>
      <c r="O305"/>
      <c r="P305"/>
      <c r="Q305"/>
    </row>
    <row r="306" spans="6:17" x14ac:dyDescent="0.35">
      <c r="F306" s="2" t="str">
        <f t="shared" si="25"/>
        <v/>
      </c>
      <c r="G306" s="2" t="str">
        <f t="shared" si="26"/>
        <v/>
      </c>
      <c r="H306" s="2" t="str">
        <f t="shared" si="27"/>
        <v/>
      </c>
      <c r="I306" s="2" t="str">
        <f t="shared" si="28"/>
        <v xml:space="preserve"> </v>
      </c>
      <c r="J306" s="2" t="str">
        <f>IF(C306&gt;=Parameters!$B$10,D306-EXP(Parameters!$B$2+Parameters!$B$4*LN($C306)), "")</f>
        <v/>
      </c>
      <c r="N306"/>
      <c r="O306"/>
      <c r="P306"/>
      <c r="Q306"/>
    </row>
    <row r="307" spans="6:17" x14ac:dyDescent="0.35">
      <c r="F307" s="2" t="str">
        <f t="shared" si="25"/>
        <v/>
      </c>
      <c r="G307" s="2" t="str">
        <f t="shared" si="26"/>
        <v/>
      </c>
      <c r="H307" s="2" t="str">
        <f t="shared" si="27"/>
        <v/>
      </c>
      <c r="I307" s="2" t="str">
        <f t="shared" si="28"/>
        <v xml:space="preserve"> </v>
      </c>
      <c r="J307" s="2" t="str">
        <f>IF(C307&gt;=Parameters!$B$10,D307-EXP(Parameters!$B$2+Parameters!$B$4*LN($C307)), "")</f>
        <v/>
      </c>
      <c r="N307"/>
      <c r="O307"/>
      <c r="P307"/>
      <c r="Q307"/>
    </row>
    <row r="308" spans="6:17" x14ac:dyDescent="0.35">
      <c r="F308" s="2" t="str">
        <f t="shared" si="25"/>
        <v/>
      </c>
      <c r="G308" s="2" t="str">
        <f t="shared" si="26"/>
        <v/>
      </c>
      <c r="H308" s="2" t="str">
        <f t="shared" si="27"/>
        <v/>
      </c>
      <c r="I308" s="2" t="str">
        <f t="shared" si="28"/>
        <v xml:space="preserve"> </v>
      </c>
      <c r="J308" s="2" t="str">
        <f>IF(C308&gt;=Parameters!$B$10,D308-EXP(Parameters!$B$2+Parameters!$B$4*LN($C308)), "")</f>
        <v/>
      </c>
      <c r="N308"/>
      <c r="O308"/>
      <c r="P308"/>
      <c r="Q308"/>
    </row>
    <row r="309" spans="6:17" x14ac:dyDescent="0.35">
      <c r="F309" s="2" t="str">
        <f t="shared" si="25"/>
        <v/>
      </c>
      <c r="G309" s="2" t="str">
        <f t="shared" si="26"/>
        <v/>
      </c>
      <c r="H309" s="2" t="str">
        <f t="shared" si="27"/>
        <v/>
      </c>
      <c r="I309" s="2" t="str">
        <f t="shared" si="28"/>
        <v xml:space="preserve"> </v>
      </c>
      <c r="J309" s="2" t="str">
        <f>IF(C309&gt;=Parameters!$B$10,D309-EXP(Parameters!$B$2+Parameters!$B$4*LN($C309)), "")</f>
        <v/>
      </c>
      <c r="N309"/>
      <c r="O309"/>
      <c r="P309"/>
      <c r="Q309"/>
    </row>
    <row r="310" spans="6:17" x14ac:dyDescent="0.35">
      <c r="F310" s="2" t="str">
        <f t="shared" si="25"/>
        <v/>
      </c>
      <c r="G310" s="2" t="str">
        <f t="shared" si="26"/>
        <v/>
      </c>
      <c r="H310" s="2" t="str">
        <f t="shared" si="27"/>
        <v/>
      </c>
      <c r="I310" s="2" t="str">
        <f t="shared" si="28"/>
        <v xml:space="preserve"> </v>
      </c>
      <c r="J310" s="2" t="str">
        <f>IF(C310&gt;=Parameters!$B$10,D310-EXP(Parameters!$B$2+Parameters!$B$4*LN($C310)), "")</f>
        <v/>
      </c>
      <c r="N310"/>
      <c r="O310"/>
      <c r="P310"/>
      <c r="Q310"/>
    </row>
    <row r="311" spans="6:17" x14ac:dyDescent="0.35">
      <c r="F311" s="2" t="str">
        <f t="shared" si="25"/>
        <v/>
      </c>
      <c r="G311" s="2" t="str">
        <f t="shared" si="26"/>
        <v/>
      </c>
      <c r="H311" s="2" t="str">
        <f t="shared" si="27"/>
        <v/>
      </c>
      <c r="I311" s="2" t="str">
        <f t="shared" si="28"/>
        <v xml:space="preserve"> </v>
      </c>
      <c r="J311" s="2" t="str">
        <f>IF(C311&gt;=Parameters!$B$10,D311-EXP(Parameters!$B$2+Parameters!$B$4*LN($C311)), "")</f>
        <v/>
      </c>
      <c r="N311"/>
      <c r="O311"/>
      <c r="P311"/>
      <c r="Q311"/>
    </row>
    <row r="312" spans="6:17" x14ac:dyDescent="0.35">
      <c r="F312" s="2" t="str">
        <f t="shared" si="25"/>
        <v/>
      </c>
      <c r="G312" s="2" t="str">
        <f t="shared" si="26"/>
        <v/>
      </c>
      <c r="H312" s="2" t="str">
        <f t="shared" si="27"/>
        <v/>
      </c>
      <c r="I312" s="2" t="str">
        <f t="shared" si="28"/>
        <v xml:space="preserve"> </v>
      </c>
      <c r="J312" s="2" t="str">
        <f>IF(C312&gt;=Parameters!$B$10,D312-EXP(Parameters!$B$2+Parameters!$B$4*LN($C312)), "")</f>
        <v/>
      </c>
      <c r="N312"/>
      <c r="O312"/>
      <c r="P312"/>
      <c r="Q312"/>
    </row>
    <row r="313" spans="6:17" x14ac:dyDescent="0.35">
      <c r="F313" s="2" t="str">
        <f t="shared" si="25"/>
        <v/>
      </c>
      <c r="G313" s="2" t="str">
        <f t="shared" si="26"/>
        <v/>
      </c>
      <c r="H313" s="2" t="str">
        <f t="shared" si="27"/>
        <v/>
      </c>
      <c r="I313" s="2" t="str">
        <f t="shared" si="28"/>
        <v xml:space="preserve"> </v>
      </c>
      <c r="J313" s="2" t="str">
        <f>IF(C313&gt;=Parameters!$B$10,D313-EXP(Parameters!$B$2+Parameters!$B$4*LN($C313)), "")</f>
        <v/>
      </c>
      <c r="N313"/>
      <c r="O313"/>
      <c r="P313"/>
      <c r="Q313"/>
    </row>
    <row r="314" spans="6:17" x14ac:dyDescent="0.35">
      <c r="F314" s="2" t="str">
        <f t="shared" si="25"/>
        <v/>
      </c>
      <c r="G314" s="2" t="str">
        <f t="shared" si="26"/>
        <v/>
      </c>
      <c r="H314" s="2" t="str">
        <f t="shared" si="27"/>
        <v/>
      </c>
      <c r="I314" s="2" t="str">
        <f t="shared" si="28"/>
        <v xml:space="preserve"> </v>
      </c>
      <c r="J314" s="2" t="str">
        <f>IF(C314&gt;=Parameters!$B$10,D314-EXP(Parameters!$B$2+Parameters!$B$4*LN($C314)), "")</f>
        <v/>
      </c>
      <c r="N314"/>
      <c r="O314"/>
      <c r="P314"/>
      <c r="Q314"/>
    </row>
    <row r="315" spans="6:17" x14ac:dyDescent="0.35">
      <c r="F315" s="2" t="str">
        <f t="shared" si="25"/>
        <v/>
      </c>
      <c r="G315" s="2" t="str">
        <f t="shared" si="26"/>
        <v/>
      </c>
      <c r="H315" s="2" t="str">
        <f t="shared" si="27"/>
        <v/>
      </c>
      <c r="I315" s="2" t="str">
        <f t="shared" si="28"/>
        <v xml:space="preserve"> </v>
      </c>
      <c r="J315" s="2" t="str">
        <f>IF(C315&gt;=Parameters!$B$10,D315-EXP(Parameters!$B$2+Parameters!$B$4*LN($C315)), "")</f>
        <v/>
      </c>
      <c r="N315"/>
      <c r="O315"/>
      <c r="P315"/>
      <c r="Q315"/>
    </row>
    <row r="316" spans="6:17" x14ac:dyDescent="0.35">
      <c r="F316" s="2" t="str">
        <f t="shared" si="25"/>
        <v/>
      </c>
      <c r="G316" s="2" t="str">
        <f t="shared" si="26"/>
        <v/>
      </c>
      <c r="H316" s="2" t="str">
        <f t="shared" si="27"/>
        <v/>
      </c>
      <c r="I316" s="2" t="str">
        <f t="shared" si="28"/>
        <v xml:space="preserve"> </v>
      </c>
      <c r="J316" s="2" t="str">
        <f>IF(C316&gt;=Parameters!$B$10,D316-EXP(Parameters!$B$2+Parameters!$B$4*LN($C316)), "")</f>
        <v/>
      </c>
      <c r="N316"/>
      <c r="O316"/>
      <c r="P316"/>
      <c r="Q316"/>
    </row>
    <row r="317" spans="6:17" x14ac:dyDescent="0.35">
      <c r="F317" s="2" t="str">
        <f t="shared" si="25"/>
        <v/>
      </c>
      <c r="G317" s="2" t="str">
        <f t="shared" si="26"/>
        <v/>
      </c>
      <c r="H317" s="2" t="str">
        <f t="shared" si="27"/>
        <v/>
      </c>
      <c r="I317" s="2" t="str">
        <f t="shared" si="28"/>
        <v xml:space="preserve"> </v>
      </c>
      <c r="J317" s="2" t="str">
        <f>IF(C317&gt;=Parameters!$B$10,D317-EXP(Parameters!$B$2+Parameters!$B$4*LN($C317)), "")</f>
        <v/>
      </c>
      <c r="N317"/>
      <c r="O317"/>
      <c r="P317"/>
      <c r="Q317"/>
    </row>
    <row r="318" spans="6:17" x14ac:dyDescent="0.35">
      <c r="F318" s="2" t="str">
        <f t="shared" si="25"/>
        <v/>
      </c>
      <c r="G318" s="2" t="str">
        <f t="shared" si="26"/>
        <v/>
      </c>
      <c r="H318" s="2" t="str">
        <f t="shared" si="27"/>
        <v/>
      </c>
      <c r="I318" s="2" t="str">
        <f t="shared" si="28"/>
        <v xml:space="preserve"> </v>
      </c>
      <c r="J318" s="2" t="str">
        <f>IF(C318&gt;=Parameters!$B$10,D318-EXP(Parameters!$B$2+Parameters!$B$4*LN($C318)), "")</f>
        <v/>
      </c>
      <c r="N318"/>
      <c r="O318"/>
      <c r="P318"/>
      <c r="Q318"/>
    </row>
    <row r="319" spans="6:17" x14ac:dyDescent="0.35">
      <c r="F319" s="2" t="str">
        <f t="shared" si="25"/>
        <v/>
      </c>
      <c r="G319" s="2" t="str">
        <f t="shared" si="26"/>
        <v/>
      </c>
      <c r="H319" s="2" t="str">
        <f t="shared" si="27"/>
        <v/>
      </c>
      <c r="I319" s="2" t="str">
        <f t="shared" si="28"/>
        <v xml:space="preserve"> </v>
      </c>
      <c r="J319" s="2" t="str">
        <f>IF(C319&gt;=Parameters!$B$10,D319-EXP(Parameters!$B$2+Parameters!$B$4*LN($C319)), "")</f>
        <v/>
      </c>
      <c r="N319"/>
      <c r="O319"/>
      <c r="P319"/>
      <c r="Q319"/>
    </row>
    <row r="320" spans="6:17" x14ac:dyDescent="0.35">
      <c r="F320" s="2" t="str">
        <f t="shared" si="25"/>
        <v/>
      </c>
      <c r="G320" s="2" t="str">
        <f t="shared" si="26"/>
        <v/>
      </c>
      <c r="H320" s="2" t="str">
        <f t="shared" si="27"/>
        <v/>
      </c>
      <c r="I320" s="2" t="str">
        <f t="shared" si="28"/>
        <v xml:space="preserve"> </v>
      </c>
      <c r="J320" s="2" t="str">
        <f>IF(C320&gt;=Parameters!$B$10,D320-EXP(Parameters!$B$2+Parameters!$B$4*LN($C320)), "")</f>
        <v/>
      </c>
      <c r="N320"/>
      <c r="O320"/>
      <c r="P320"/>
      <c r="Q320"/>
    </row>
    <row r="321" spans="6:17" x14ac:dyDescent="0.35">
      <c r="F321" s="2" t="str">
        <f t="shared" si="25"/>
        <v/>
      </c>
      <c r="G321" s="2" t="str">
        <f t="shared" si="26"/>
        <v/>
      </c>
      <c r="H321" s="2" t="str">
        <f t="shared" si="27"/>
        <v/>
      </c>
      <c r="I321" s="2" t="str">
        <f t="shared" si="28"/>
        <v xml:space="preserve"> </v>
      </c>
      <c r="J321" s="2" t="str">
        <f>IF(C321&gt;=Parameters!$B$10,D321-EXP(Parameters!$B$2+Parameters!$B$4*LN($C321)), "")</f>
        <v/>
      </c>
      <c r="N321"/>
      <c r="O321"/>
      <c r="P321"/>
      <c r="Q321"/>
    </row>
    <row r="322" spans="6:17" x14ac:dyDescent="0.35">
      <c r="F322" s="2" t="str">
        <f t="shared" si="25"/>
        <v/>
      </c>
      <c r="G322" s="2" t="str">
        <f t="shared" si="26"/>
        <v/>
      </c>
      <c r="H322" s="2" t="str">
        <f t="shared" si="27"/>
        <v/>
      </c>
      <c r="I322" s="2" t="str">
        <f t="shared" si="28"/>
        <v xml:space="preserve"> </v>
      </c>
      <c r="J322" s="2" t="str">
        <f>IF(C322&gt;=Parameters!$B$10,D322-EXP(Parameters!$B$2+Parameters!$B$4*LN($C322)), "")</f>
        <v/>
      </c>
      <c r="N322"/>
      <c r="O322"/>
      <c r="P322"/>
      <c r="Q322"/>
    </row>
    <row r="323" spans="6:17" x14ac:dyDescent="0.35">
      <c r="F323" s="2" t="str">
        <f t="shared" ref="F323:F386" si="29">RIGHT(C323,1)</f>
        <v/>
      </c>
      <c r="G323" s="2" t="str">
        <f t="shared" ref="G323:G386" si="30">RIGHT(D323,1)</f>
        <v/>
      </c>
      <c r="H323" s="2" t="str">
        <f t="shared" ref="H323:H386" si="31">RIGHT(E323,1)</f>
        <v/>
      </c>
      <c r="I323" s="2" t="str">
        <f t="shared" ref="I323:I386" si="32">C323&amp; " " &amp;D323</f>
        <v xml:space="preserve"> </v>
      </c>
      <c r="J323" s="2" t="str">
        <f>IF(C323&gt;=Parameters!$B$10,D323-EXP(Parameters!$B$2+Parameters!$B$4*LN($C323)), "")</f>
        <v/>
      </c>
      <c r="N323"/>
      <c r="O323"/>
      <c r="P323"/>
      <c r="Q323"/>
    </row>
    <row r="324" spans="6:17" x14ac:dyDescent="0.35">
      <c r="F324" s="2" t="str">
        <f t="shared" si="29"/>
        <v/>
      </c>
      <c r="G324" s="2" t="str">
        <f t="shared" si="30"/>
        <v/>
      </c>
      <c r="H324" s="2" t="str">
        <f t="shared" si="31"/>
        <v/>
      </c>
      <c r="I324" s="2" t="str">
        <f t="shared" si="32"/>
        <v xml:space="preserve"> </v>
      </c>
      <c r="J324" s="2" t="str">
        <f>IF(C324&gt;=Parameters!$B$10,D324-EXP(Parameters!$B$2+Parameters!$B$4*LN($C324)), "")</f>
        <v/>
      </c>
      <c r="N324"/>
      <c r="O324"/>
      <c r="P324"/>
      <c r="Q324"/>
    </row>
    <row r="325" spans="6:17" x14ac:dyDescent="0.35">
      <c r="F325" s="2" t="str">
        <f t="shared" si="29"/>
        <v/>
      </c>
      <c r="G325" s="2" t="str">
        <f t="shared" si="30"/>
        <v/>
      </c>
      <c r="H325" s="2" t="str">
        <f t="shared" si="31"/>
        <v/>
      </c>
      <c r="I325" s="2" t="str">
        <f t="shared" si="32"/>
        <v xml:space="preserve"> </v>
      </c>
      <c r="J325" s="2" t="str">
        <f>IF(C325&gt;=Parameters!$B$10,D325-EXP(Parameters!$B$2+Parameters!$B$4*LN($C325)), "")</f>
        <v/>
      </c>
      <c r="N325"/>
      <c r="O325"/>
      <c r="P325"/>
      <c r="Q325"/>
    </row>
    <row r="326" spans="6:17" x14ac:dyDescent="0.35">
      <c r="F326" s="2" t="str">
        <f t="shared" si="29"/>
        <v/>
      </c>
      <c r="G326" s="2" t="str">
        <f t="shared" si="30"/>
        <v/>
      </c>
      <c r="H326" s="2" t="str">
        <f t="shared" si="31"/>
        <v/>
      </c>
      <c r="I326" s="2" t="str">
        <f t="shared" si="32"/>
        <v xml:space="preserve"> </v>
      </c>
      <c r="J326" s="2" t="str">
        <f>IF(C326&gt;=Parameters!$B$10,D326-EXP(Parameters!$B$2+Parameters!$B$4*LN($C326)), "")</f>
        <v/>
      </c>
      <c r="N326"/>
      <c r="O326"/>
      <c r="P326"/>
      <c r="Q326"/>
    </row>
    <row r="327" spans="6:17" x14ac:dyDescent="0.35">
      <c r="F327" s="2" t="str">
        <f t="shared" si="29"/>
        <v/>
      </c>
      <c r="G327" s="2" t="str">
        <f t="shared" si="30"/>
        <v/>
      </c>
      <c r="H327" s="2" t="str">
        <f t="shared" si="31"/>
        <v/>
      </c>
      <c r="I327" s="2" t="str">
        <f t="shared" si="32"/>
        <v xml:space="preserve"> </v>
      </c>
      <c r="J327" s="2" t="str">
        <f>IF(C327&gt;=Parameters!$B$10,D327-EXP(Parameters!$B$2+Parameters!$B$4*LN($C327)), "")</f>
        <v/>
      </c>
      <c r="N327"/>
      <c r="O327"/>
      <c r="P327"/>
      <c r="Q327"/>
    </row>
    <row r="328" spans="6:17" x14ac:dyDescent="0.35">
      <c r="F328" s="2" t="str">
        <f t="shared" si="29"/>
        <v/>
      </c>
      <c r="G328" s="2" t="str">
        <f t="shared" si="30"/>
        <v/>
      </c>
      <c r="H328" s="2" t="str">
        <f t="shared" si="31"/>
        <v/>
      </c>
      <c r="I328" s="2" t="str">
        <f t="shared" si="32"/>
        <v xml:space="preserve"> </v>
      </c>
      <c r="J328" s="2" t="str">
        <f>IF(C328&gt;=Parameters!$B$10,D328-EXP(Parameters!$B$2+Parameters!$B$4*LN($C328)), "")</f>
        <v/>
      </c>
      <c r="N328"/>
      <c r="O328"/>
      <c r="P328"/>
      <c r="Q328"/>
    </row>
    <row r="329" spans="6:17" x14ac:dyDescent="0.35">
      <c r="F329" s="2" t="str">
        <f t="shared" si="29"/>
        <v/>
      </c>
      <c r="G329" s="2" t="str">
        <f t="shared" si="30"/>
        <v/>
      </c>
      <c r="H329" s="2" t="str">
        <f t="shared" si="31"/>
        <v/>
      </c>
      <c r="I329" s="2" t="str">
        <f t="shared" si="32"/>
        <v xml:space="preserve"> </v>
      </c>
      <c r="J329" s="2" t="str">
        <f>IF(C329&gt;=Parameters!$B$10,D329-EXP(Parameters!$B$2+Parameters!$B$4*LN($C329)), "")</f>
        <v/>
      </c>
      <c r="N329"/>
      <c r="O329"/>
      <c r="P329"/>
      <c r="Q329"/>
    </row>
    <row r="330" spans="6:17" x14ac:dyDescent="0.35">
      <c r="F330" s="2" t="str">
        <f t="shared" si="29"/>
        <v/>
      </c>
      <c r="G330" s="2" t="str">
        <f t="shared" si="30"/>
        <v/>
      </c>
      <c r="H330" s="2" t="str">
        <f t="shared" si="31"/>
        <v/>
      </c>
      <c r="I330" s="2" t="str">
        <f t="shared" si="32"/>
        <v xml:space="preserve"> </v>
      </c>
      <c r="J330" s="2" t="str">
        <f>IF(C330&gt;=Parameters!$B$10,D330-EXP(Parameters!$B$2+Parameters!$B$4*LN($C330)), "")</f>
        <v/>
      </c>
      <c r="N330"/>
      <c r="O330"/>
      <c r="P330"/>
      <c r="Q330"/>
    </row>
    <row r="331" spans="6:17" x14ac:dyDescent="0.35">
      <c r="F331" s="2" t="str">
        <f t="shared" si="29"/>
        <v/>
      </c>
      <c r="G331" s="2" t="str">
        <f t="shared" si="30"/>
        <v/>
      </c>
      <c r="H331" s="2" t="str">
        <f t="shared" si="31"/>
        <v/>
      </c>
      <c r="I331" s="2" t="str">
        <f t="shared" si="32"/>
        <v xml:space="preserve"> </v>
      </c>
      <c r="J331" s="2" t="str">
        <f>IF(C331&gt;=Parameters!$B$10,D331-EXP(Parameters!$B$2+Parameters!$B$4*LN($C331)), "")</f>
        <v/>
      </c>
      <c r="N331"/>
      <c r="O331"/>
      <c r="P331"/>
      <c r="Q331"/>
    </row>
    <row r="332" spans="6:17" x14ac:dyDescent="0.35">
      <c r="F332" s="2" t="str">
        <f t="shared" si="29"/>
        <v/>
      </c>
      <c r="G332" s="2" t="str">
        <f t="shared" si="30"/>
        <v/>
      </c>
      <c r="H332" s="2" t="str">
        <f t="shared" si="31"/>
        <v/>
      </c>
      <c r="I332" s="2" t="str">
        <f t="shared" si="32"/>
        <v xml:space="preserve"> </v>
      </c>
      <c r="J332" s="2" t="str">
        <f>IF(C332&gt;=Parameters!$B$10,D332-EXP(Parameters!$B$2+Parameters!$B$4*LN($C332)), "")</f>
        <v/>
      </c>
      <c r="N332"/>
      <c r="O332"/>
      <c r="P332"/>
      <c r="Q332"/>
    </row>
    <row r="333" spans="6:17" x14ac:dyDescent="0.35">
      <c r="F333" s="2" t="str">
        <f t="shared" si="29"/>
        <v/>
      </c>
      <c r="G333" s="2" t="str">
        <f t="shared" si="30"/>
        <v/>
      </c>
      <c r="H333" s="2" t="str">
        <f t="shared" si="31"/>
        <v/>
      </c>
      <c r="I333" s="2" t="str">
        <f t="shared" si="32"/>
        <v xml:space="preserve"> </v>
      </c>
      <c r="J333" s="2" t="str">
        <f>IF(C333&gt;=Parameters!$B$10,D333-EXP(Parameters!$B$2+Parameters!$B$4*LN($C333)), "")</f>
        <v/>
      </c>
      <c r="N333"/>
      <c r="O333"/>
      <c r="P333"/>
      <c r="Q333"/>
    </row>
    <row r="334" spans="6:17" x14ac:dyDescent="0.35">
      <c r="F334" s="2" t="str">
        <f t="shared" si="29"/>
        <v/>
      </c>
      <c r="G334" s="2" t="str">
        <f t="shared" si="30"/>
        <v/>
      </c>
      <c r="H334" s="2" t="str">
        <f t="shared" si="31"/>
        <v/>
      </c>
      <c r="I334" s="2" t="str">
        <f t="shared" si="32"/>
        <v xml:space="preserve"> </v>
      </c>
      <c r="J334" s="2" t="str">
        <f>IF(C334&gt;=Parameters!$B$10,D334-EXP(Parameters!$B$2+Parameters!$B$4*LN($C334)), "")</f>
        <v/>
      </c>
      <c r="N334"/>
      <c r="O334"/>
      <c r="P334"/>
      <c r="Q334"/>
    </row>
    <row r="335" spans="6:17" x14ac:dyDescent="0.35">
      <c r="F335" s="2" t="str">
        <f t="shared" si="29"/>
        <v/>
      </c>
      <c r="G335" s="2" t="str">
        <f t="shared" si="30"/>
        <v/>
      </c>
      <c r="H335" s="2" t="str">
        <f t="shared" si="31"/>
        <v/>
      </c>
      <c r="I335" s="2" t="str">
        <f t="shared" si="32"/>
        <v xml:space="preserve"> </v>
      </c>
      <c r="J335" s="2" t="str">
        <f>IF(C335&gt;=Parameters!$B$10,D335-EXP(Parameters!$B$2+Parameters!$B$4*LN($C335)), "")</f>
        <v/>
      </c>
      <c r="N335"/>
      <c r="O335"/>
      <c r="P335"/>
      <c r="Q335"/>
    </row>
    <row r="336" spans="6:17" x14ac:dyDescent="0.35">
      <c r="F336" s="2" t="str">
        <f t="shared" si="29"/>
        <v/>
      </c>
      <c r="G336" s="2" t="str">
        <f t="shared" si="30"/>
        <v/>
      </c>
      <c r="H336" s="2" t="str">
        <f t="shared" si="31"/>
        <v/>
      </c>
      <c r="I336" s="2" t="str">
        <f t="shared" si="32"/>
        <v xml:space="preserve"> </v>
      </c>
      <c r="J336" s="2" t="str">
        <f>IF(C336&gt;=Parameters!$B$10,D336-EXP(Parameters!$B$2+Parameters!$B$4*LN($C336)), "")</f>
        <v/>
      </c>
      <c r="N336"/>
      <c r="O336"/>
      <c r="P336"/>
      <c r="Q336"/>
    </row>
    <row r="337" spans="6:17" x14ac:dyDescent="0.35">
      <c r="F337" s="2" t="str">
        <f t="shared" si="29"/>
        <v/>
      </c>
      <c r="G337" s="2" t="str">
        <f t="shared" si="30"/>
        <v/>
      </c>
      <c r="H337" s="2" t="str">
        <f t="shared" si="31"/>
        <v/>
      </c>
      <c r="I337" s="2" t="str">
        <f t="shared" si="32"/>
        <v xml:space="preserve"> </v>
      </c>
      <c r="J337" s="2" t="str">
        <f>IF(C337&gt;=Parameters!$B$10,D337-EXP(Parameters!$B$2+Parameters!$B$4*LN($C337)), "")</f>
        <v/>
      </c>
      <c r="N337"/>
      <c r="O337"/>
      <c r="P337"/>
      <c r="Q337"/>
    </row>
    <row r="338" spans="6:17" x14ac:dyDescent="0.35">
      <c r="F338" s="2" t="str">
        <f t="shared" si="29"/>
        <v/>
      </c>
      <c r="G338" s="2" t="str">
        <f t="shared" si="30"/>
        <v/>
      </c>
      <c r="H338" s="2" t="str">
        <f t="shared" si="31"/>
        <v/>
      </c>
      <c r="I338" s="2" t="str">
        <f t="shared" si="32"/>
        <v xml:space="preserve"> </v>
      </c>
      <c r="J338" s="2" t="str">
        <f>IF(C338&gt;=Parameters!$B$10,D338-EXP(Parameters!$B$2+Parameters!$B$4*LN($C338)), "")</f>
        <v/>
      </c>
      <c r="N338"/>
      <c r="O338"/>
      <c r="P338"/>
      <c r="Q338"/>
    </row>
    <row r="339" spans="6:17" x14ac:dyDescent="0.35">
      <c r="F339" s="2" t="str">
        <f t="shared" si="29"/>
        <v/>
      </c>
      <c r="G339" s="2" t="str">
        <f t="shared" si="30"/>
        <v/>
      </c>
      <c r="H339" s="2" t="str">
        <f t="shared" si="31"/>
        <v/>
      </c>
      <c r="I339" s="2" t="str">
        <f t="shared" si="32"/>
        <v xml:space="preserve"> </v>
      </c>
      <c r="J339" s="2" t="str">
        <f>IF(C339&gt;=Parameters!$B$10,D339-EXP(Parameters!$B$2+Parameters!$B$4*LN($C339)), "")</f>
        <v/>
      </c>
      <c r="N339"/>
      <c r="O339"/>
      <c r="P339"/>
      <c r="Q339"/>
    </row>
    <row r="340" spans="6:17" x14ac:dyDescent="0.35">
      <c r="F340" s="2" t="str">
        <f t="shared" si="29"/>
        <v/>
      </c>
      <c r="G340" s="2" t="str">
        <f t="shared" si="30"/>
        <v/>
      </c>
      <c r="H340" s="2" t="str">
        <f t="shared" si="31"/>
        <v/>
      </c>
      <c r="I340" s="2" t="str">
        <f t="shared" si="32"/>
        <v xml:space="preserve"> </v>
      </c>
      <c r="J340" s="2" t="str">
        <f>IF(C340&gt;=Parameters!$B$10,D340-EXP(Parameters!$B$2+Parameters!$B$4*LN($C340)), "")</f>
        <v/>
      </c>
      <c r="N340"/>
      <c r="O340"/>
      <c r="P340"/>
      <c r="Q340"/>
    </row>
    <row r="341" spans="6:17" x14ac:dyDescent="0.35">
      <c r="F341" s="2" t="str">
        <f t="shared" si="29"/>
        <v/>
      </c>
      <c r="G341" s="2" t="str">
        <f t="shared" si="30"/>
        <v/>
      </c>
      <c r="H341" s="2" t="str">
        <f t="shared" si="31"/>
        <v/>
      </c>
      <c r="I341" s="2" t="str">
        <f t="shared" si="32"/>
        <v xml:space="preserve"> </v>
      </c>
      <c r="J341" s="2" t="str">
        <f>IF(C341&gt;=Parameters!$B$10,D341-EXP(Parameters!$B$2+Parameters!$B$4*LN($C341)), "")</f>
        <v/>
      </c>
      <c r="N341"/>
      <c r="O341"/>
      <c r="P341"/>
      <c r="Q341"/>
    </row>
    <row r="342" spans="6:17" x14ac:dyDescent="0.35">
      <c r="F342" s="2" t="str">
        <f t="shared" si="29"/>
        <v/>
      </c>
      <c r="G342" s="2" t="str">
        <f t="shared" si="30"/>
        <v/>
      </c>
      <c r="H342" s="2" t="str">
        <f t="shared" si="31"/>
        <v/>
      </c>
      <c r="I342" s="2" t="str">
        <f t="shared" si="32"/>
        <v xml:space="preserve"> </v>
      </c>
      <c r="J342" s="2" t="str">
        <f>IF(C342&gt;=Parameters!$B$10,D342-EXP(Parameters!$B$2+Parameters!$B$4*LN($C342)), "")</f>
        <v/>
      </c>
      <c r="N342"/>
      <c r="O342"/>
      <c r="P342"/>
      <c r="Q342"/>
    </row>
    <row r="343" spans="6:17" x14ac:dyDescent="0.35">
      <c r="F343" s="2" t="str">
        <f t="shared" si="29"/>
        <v/>
      </c>
      <c r="G343" s="2" t="str">
        <f t="shared" si="30"/>
        <v/>
      </c>
      <c r="H343" s="2" t="str">
        <f t="shared" si="31"/>
        <v/>
      </c>
      <c r="I343" s="2" t="str">
        <f t="shared" si="32"/>
        <v xml:space="preserve"> </v>
      </c>
      <c r="J343" s="2" t="str">
        <f>IF(C343&gt;=Parameters!$B$10,D343-EXP(Parameters!$B$2+Parameters!$B$4*LN($C343)), "")</f>
        <v/>
      </c>
      <c r="N343"/>
      <c r="O343"/>
      <c r="P343"/>
      <c r="Q343"/>
    </row>
    <row r="344" spans="6:17" x14ac:dyDescent="0.35">
      <c r="F344" s="2" t="str">
        <f t="shared" si="29"/>
        <v/>
      </c>
      <c r="G344" s="2" t="str">
        <f t="shared" si="30"/>
        <v/>
      </c>
      <c r="H344" s="2" t="str">
        <f t="shared" si="31"/>
        <v/>
      </c>
      <c r="I344" s="2" t="str">
        <f t="shared" si="32"/>
        <v xml:space="preserve"> </v>
      </c>
      <c r="J344" s="2" t="str">
        <f>IF(C344&gt;=Parameters!$B$10,D344-EXP(Parameters!$B$2+Parameters!$B$4*LN($C344)), "")</f>
        <v/>
      </c>
      <c r="N344"/>
      <c r="O344"/>
      <c r="P344"/>
      <c r="Q344"/>
    </row>
    <row r="345" spans="6:17" x14ac:dyDescent="0.35">
      <c r="F345" s="2" t="str">
        <f t="shared" si="29"/>
        <v/>
      </c>
      <c r="G345" s="2" t="str">
        <f t="shared" si="30"/>
        <v/>
      </c>
      <c r="H345" s="2" t="str">
        <f t="shared" si="31"/>
        <v/>
      </c>
      <c r="I345" s="2" t="str">
        <f t="shared" si="32"/>
        <v xml:space="preserve"> </v>
      </c>
      <c r="J345" s="2" t="str">
        <f>IF(C345&gt;=Parameters!$B$10,D345-EXP(Parameters!$B$2+Parameters!$B$4*LN($C345)), "")</f>
        <v/>
      </c>
      <c r="N345"/>
      <c r="O345"/>
      <c r="P345"/>
      <c r="Q345"/>
    </row>
    <row r="346" spans="6:17" x14ac:dyDescent="0.35">
      <c r="F346" s="2" t="str">
        <f t="shared" si="29"/>
        <v/>
      </c>
      <c r="G346" s="2" t="str">
        <f t="shared" si="30"/>
        <v/>
      </c>
      <c r="H346" s="2" t="str">
        <f t="shared" si="31"/>
        <v/>
      </c>
      <c r="I346" s="2" t="str">
        <f t="shared" si="32"/>
        <v xml:space="preserve"> </v>
      </c>
      <c r="J346" s="2" t="str">
        <f>IF(C346&gt;=Parameters!$B$10,D346-EXP(Parameters!$B$2+Parameters!$B$4*LN($C346)), "")</f>
        <v/>
      </c>
      <c r="N346"/>
      <c r="O346"/>
      <c r="P346"/>
      <c r="Q346"/>
    </row>
    <row r="347" spans="6:17" x14ac:dyDescent="0.35">
      <c r="F347" s="2" t="str">
        <f t="shared" si="29"/>
        <v/>
      </c>
      <c r="G347" s="2" t="str">
        <f t="shared" si="30"/>
        <v/>
      </c>
      <c r="H347" s="2" t="str">
        <f t="shared" si="31"/>
        <v/>
      </c>
      <c r="I347" s="2" t="str">
        <f t="shared" si="32"/>
        <v xml:space="preserve"> </v>
      </c>
      <c r="J347" s="2" t="str">
        <f>IF(C347&gt;=Parameters!$B$10,D347-EXP(Parameters!$B$2+Parameters!$B$4*LN($C347)), "")</f>
        <v/>
      </c>
      <c r="N347"/>
      <c r="O347"/>
      <c r="P347"/>
      <c r="Q347"/>
    </row>
    <row r="348" spans="6:17" x14ac:dyDescent="0.35">
      <c r="F348" s="2" t="str">
        <f t="shared" si="29"/>
        <v/>
      </c>
      <c r="G348" s="2" t="str">
        <f t="shared" si="30"/>
        <v/>
      </c>
      <c r="H348" s="2" t="str">
        <f t="shared" si="31"/>
        <v/>
      </c>
      <c r="I348" s="2" t="str">
        <f t="shared" si="32"/>
        <v xml:space="preserve"> </v>
      </c>
      <c r="J348" s="2" t="str">
        <f>IF(C348&gt;=Parameters!$B$10,D348-EXP(Parameters!$B$2+Parameters!$B$4*LN($C348)), "")</f>
        <v/>
      </c>
      <c r="N348"/>
      <c r="O348"/>
      <c r="P348"/>
      <c r="Q348"/>
    </row>
    <row r="349" spans="6:17" x14ac:dyDescent="0.35">
      <c r="F349" s="2" t="str">
        <f t="shared" si="29"/>
        <v/>
      </c>
      <c r="G349" s="2" t="str">
        <f t="shared" si="30"/>
        <v/>
      </c>
      <c r="H349" s="2" t="str">
        <f t="shared" si="31"/>
        <v/>
      </c>
      <c r="I349" s="2" t="str">
        <f t="shared" si="32"/>
        <v xml:space="preserve"> </v>
      </c>
      <c r="J349" s="2" t="str">
        <f>IF(C349&gt;=Parameters!$B$10,D349-EXP(Parameters!$B$2+Parameters!$B$4*LN($C349)), "")</f>
        <v/>
      </c>
      <c r="N349"/>
      <c r="O349"/>
      <c r="P349"/>
      <c r="Q349"/>
    </row>
    <row r="350" spans="6:17" x14ac:dyDescent="0.35">
      <c r="F350" s="2" t="str">
        <f t="shared" si="29"/>
        <v/>
      </c>
      <c r="G350" s="2" t="str">
        <f t="shared" si="30"/>
        <v/>
      </c>
      <c r="H350" s="2" t="str">
        <f t="shared" si="31"/>
        <v/>
      </c>
      <c r="I350" s="2" t="str">
        <f t="shared" si="32"/>
        <v xml:space="preserve"> </v>
      </c>
      <c r="J350" s="2" t="str">
        <f>IF(C350&gt;=Parameters!$B$10,D350-EXP(Parameters!$B$2+Parameters!$B$4*LN($C350)), "")</f>
        <v/>
      </c>
      <c r="N350"/>
      <c r="O350"/>
      <c r="P350"/>
      <c r="Q350"/>
    </row>
    <row r="351" spans="6:17" x14ac:dyDescent="0.35">
      <c r="F351" s="2" t="str">
        <f t="shared" si="29"/>
        <v/>
      </c>
      <c r="G351" s="2" t="str">
        <f t="shared" si="30"/>
        <v/>
      </c>
      <c r="H351" s="2" t="str">
        <f t="shared" si="31"/>
        <v/>
      </c>
      <c r="I351" s="2" t="str">
        <f t="shared" si="32"/>
        <v xml:space="preserve"> </v>
      </c>
      <c r="J351" s="2" t="str">
        <f>IF(C351&gt;=Parameters!$B$10,D351-EXP(Parameters!$B$2+Parameters!$B$4*LN($C351)), "")</f>
        <v/>
      </c>
      <c r="N351"/>
      <c r="O351"/>
      <c r="P351"/>
      <c r="Q351"/>
    </row>
    <row r="352" spans="6:17" x14ac:dyDescent="0.35">
      <c r="F352" s="2" t="str">
        <f t="shared" si="29"/>
        <v/>
      </c>
      <c r="G352" s="2" t="str">
        <f t="shared" si="30"/>
        <v/>
      </c>
      <c r="H352" s="2" t="str">
        <f t="shared" si="31"/>
        <v/>
      </c>
      <c r="I352" s="2" t="str">
        <f t="shared" si="32"/>
        <v xml:space="preserve"> </v>
      </c>
      <c r="J352" s="2" t="str">
        <f>IF(C352&gt;=Parameters!$B$10,D352-EXP(Parameters!$B$2+Parameters!$B$4*LN($C352)), "")</f>
        <v/>
      </c>
      <c r="N352"/>
      <c r="O352"/>
      <c r="P352"/>
      <c r="Q352"/>
    </row>
    <row r="353" spans="6:17" x14ac:dyDescent="0.35">
      <c r="F353" s="2" t="str">
        <f t="shared" si="29"/>
        <v/>
      </c>
      <c r="G353" s="2" t="str">
        <f t="shared" si="30"/>
        <v/>
      </c>
      <c r="H353" s="2" t="str">
        <f t="shared" si="31"/>
        <v/>
      </c>
      <c r="I353" s="2" t="str">
        <f t="shared" si="32"/>
        <v xml:space="preserve"> </v>
      </c>
      <c r="J353" s="2" t="str">
        <f>IF(C353&gt;=Parameters!$B$10,D353-EXP(Parameters!$B$2+Parameters!$B$4*LN($C353)), "")</f>
        <v/>
      </c>
      <c r="N353"/>
      <c r="O353"/>
      <c r="P353"/>
      <c r="Q353"/>
    </row>
    <row r="354" spans="6:17" x14ac:dyDescent="0.35">
      <c r="F354" s="2" t="str">
        <f t="shared" si="29"/>
        <v/>
      </c>
      <c r="G354" s="2" t="str">
        <f t="shared" si="30"/>
        <v/>
      </c>
      <c r="H354" s="2" t="str">
        <f t="shared" si="31"/>
        <v/>
      </c>
      <c r="I354" s="2" t="str">
        <f t="shared" si="32"/>
        <v xml:space="preserve"> </v>
      </c>
      <c r="J354" s="2" t="str">
        <f>IF(C354&gt;=Parameters!$B$10,D354-EXP(Parameters!$B$2+Parameters!$B$4*LN($C354)), "")</f>
        <v/>
      </c>
      <c r="N354"/>
      <c r="O354"/>
      <c r="P354"/>
      <c r="Q354"/>
    </row>
    <row r="355" spans="6:17" x14ac:dyDescent="0.35">
      <c r="F355" s="2" t="str">
        <f t="shared" si="29"/>
        <v/>
      </c>
      <c r="G355" s="2" t="str">
        <f t="shared" si="30"/>
        <v/>
      </c>
      <c r="H355" s="2" t="str">
        <f t="shared" si="31"/>
        <v/>
      </c>
      <c r="I355" s="2" t="str">
        <f t="shared" si="32"/>
        <v xml:space="preserve"> </v>
      </c>
      <c r="J355" s="2" t="str">
        <f>IF(C355&gt;=Parameters!$B$10,D355-EXP(Parameters!$B$2+Parameters!$B$4*LN($C355)), "")</f>
        <v/>
      </c>
      <c r="N355"/>
      <c r="O355"/>
      <c r="P355"/>
      <c r="Q355"/>
    </row>
    <row r="356" spans="6:17" x14ac:dyDescent="0.35">
      <c r="F356" s="2" t="str">
        <f t="shared" si="29"/>
        <v/>
      </c>
      <c r="G356" s="2" t="str">
        <f t="shared" si="30"/>
        <v/>
      </c>
      <c r="H356" s="2" t="str">
        <f t="shared" si="31"/>
        <v/>
      </c>
      <c r="I356" s="2" t="str">
        <f t="shared" si="32"/>
        <v xml:space="preserve"> </v>
      </c>
      <c r="J356" s="2" t="str">
        <f>IF(C356&gt;=Parameters!$B$10,D356-EXP(Parameters!$B$2+Parameters!$B$4*LN($C356)), "")</f>
        <v/>
      </c>
      <c r="N356"/>
      <c r="O356"/>
      <c r="P356"/>
      <c r="Q356"/>
    </row>
    <row r="357" spans="6:17" x14ac:dyDescent="0.35">
      <c r="F357" s="2" t="str">
        <f t="shared" si="29"/>
        <v/>
      </c>
      <c r="G357" s="2" t="str">
        <f t="shared" si="30"/>
        <v/>
      </c>
      <c r="H357" s="2" t="str">
        <f t="shared" si="31"/>
        <v/>
      </c>
      <c r="I357" s="2" t="str">
        <f t="shared" si="32"/>
        <v xml:space="preserve"> </v>
      </c>
      <c r="J357" s="2" t="str">
        <f>IF(C357&gt;=Parameters!$B$10,D357-EXP(Parameters!$B$2+Parameters!$B$4*LN($C357)), "")</f>
        <v/>
      </c>
      <c r="N357"/>
      <c r="O357"/>
      <c r="P357"/>
      <c r="Q357"/>
    </row>
    <row r="358" spans="6:17" x14ac:dyDescent="0.35">
      <c r="F358" s="2" t="str">
        <f t="shared" si="29"/>
        <v/>
      </c>
      <c r="G358" s="2" t="str">
        <f t="shared" si="30"/>
        <v/>
      </c>
      <c r="H358" s="2" t="str">
        <f t="shared" si="31"/>
        <v/>
      </c>
      <c r="I358" s="2" t="str">
        <f t="shared" si="32"/>
        <v xml:space="preserve"> </v>
      </c>
      <c r="J358" s="2" t="str">
        <f>IF(C358&gt;=Parameters!$B$10,D358-EXP(Parameters!$B$2+Parameters!$B$4*LN($C358)), "")</f>
        <v/>
      </c>
      <c r="N358"/>
      <c r="O358"/>
      <c r="P358"/>
      <c r="Q358"/>
    </row>
    <row r="359" spans="6:17" x14ac:dyDescent="0.35">
      <c r="F359" s="2" t="str">
        <f t="shared" si="29"/>
        <v/>
      </c>
      <c r="G359" s="2" t="str">
        <f t="shared" si="30"/>
        <v/>
      </c>
      <c r="H359" s="2" t="str">
        <f t="shared" si="31"/>
        <v/>
      </c>
      <c r="I359" s="2" t="str">
        <f t="shared" si="32"/>
        <v xml:space="preserve"> </v>
      </c>
      <c r="J359" s="2" t="str">
        <f>IF(C359&gt;=Parameters!$B$10,D359-EXP(Parameters!$B$2+Parameters!$B$4*LN($C359)), "")</f>
        <v/>
      </c>
      <c r="N359"/>
      <c r="O359"/>
      <c r="P359"/>
      <c r="Q359"/>
    </row>
    <row r="360" spans="6:17" x14ac:dyDescent="0.35">
      <c r="F360" s="2" t="str">
        <f t="shared" si="29"/>
        <v/>
      </c>
      <c r="G360" s="2" t="str">
        <f t="shared" si="30"/>
        <v/>
      </c>
      <c r="H360" s="2" t="str">
        <f t="shared" si="31"/>
        <v/>
      </c>
      <c r="I360" s="2" t="str">
        <f t="shared" si="32"/>
        <v xml:space="preserve"> </v>
      </c>
      <c r="J360" s="2" t="str">
        <f>IF(C360&gt;=Parameters!$B$10,D360-EXP(Parameters!$B$2+Parameters!$B$4*LN($C360)), "")</f>
        <v/>
      </c>
      <c r="N360"/>
      <c r="O360"/>
      <c r="P360"/>
      <c r="Q360"/>
    </row>
    <row r="361" spans="6:17" x14ac:dyDescent="0.35">
      <c r="F361" s="2" t="str">
        <f t="shared" si="29"/>
        <v/>
      </c>
      <c r="G361" s="2" t="str">
        <f t="shared" si="30"/>
        <v/>
      </c>
      <c r="H361" s="2" t="str">
        <f t="shared" si="31"/>
        <v/>
      </c>
      <c r="I361" s="2" t="str">
        <f t="shared" si="32"/>
        <v xml:space="preserve"> </v>
      </c>
      <c r="J361" s="2" t="str">
        <f>IF(C361&gt;=Parameters!$B$10,D361-EXP(Parameters!$B$2+Parameters!$B$4*LN($C361)), "")</f>
        <v/>
      </c>
      <c r="N361"/>
      <c r="O361"/>
      <c r="P361"/>
      <c r="Q361"/>
    </row>
    <row r="362" spans="6:17" x14ac:dyDescent="0.35">
      <c r="F362" s="2" t="str">
        <f t="shared" si="29"/>
        <v/>
      </c>
      <c r="G362" s="2" t="str">
        <f t="shared" si="30"/>
        <v/>
      </c>
      <c r="H362" s="2" t="str">
        <f t="shared" si="31"/>
        <v/>
      </c>
      <c r="I362" s="2" t="str">
        <f t="shared" si="32"/>
        <v xml:space="preserve"> </v>
      </c>
      <c r="J362" s="2" t="str">
        <f>IF(C362&gt;=Parameters!$B$10,D362-EXP(Parameters!$B$2+Parameters!$B$4*LN($C362)), "")</f>
        <v/>
      </c>
      <c r="N362"/>
      <c r="O362"/>
      <c r="P362"/>
      <c r="Q362"/>
    </row>
    <row r="363" spans="6:17" x14ac:dyDescent="0.35">
      <c r="F363" s="2" t="str">
        <f t="shared" si="29"/>
        <v/>
      </c>
      <c r="G363" s="2" t="str">
        <f t="shared" si="30"/>
        <v/>
      </c>
      <c r="H363" s="2" t="str">
        <f t="shared" si="31"/>
        <v/>
      </c>
      <c r="I363" s="2" t="str">
        <f t="shared" si="32"/>
        <v xml:space="preserve"> </v>
      </c>
      <c r="J363" s="2" t="str">
        <f>IF(C363&gt;=Parameters!$B$10,D363-EXP(Parameters!$B$2+Parameters!$B$4*LN($C363)), "")</f>
        <v/>
      </c>
      <c r="N363"/>
      <c r="O363"/>
      <c r="P363"/>
      <c r="Q363"/>
    </row>
    <row r="364" spans="6:17" x14ac:dyDescent="0.35">
      <c r="F364" s="2" t="str">
        <f t="shared" si="29"/>
        <v/>
      </c>
      <c r="G364" s="2" t="str">
        <f t="shared" si="30"/>
        <v/>
      </c>
      <c r="H364" s="2" t="str">
        <f t="shared" si="31"/>
        <v/>
      </c>
      <c r="I364" s="2" t="str">
        <f t="shared" si="32"/>
        <v xml:space="preserve"> </v>
      </c>
      <c r="J364" s="2" t="str">
        <f>IF(C364&gt;=Parameters!$B$10,D364-EXP(Parameters!$B$2+Parameters!$B$4*LN($C364)), "")</f>
        <v/>
      </c>
      <c r="N364"/>
      <c r="O364"/>
      <c r="P364"/>
      <c r="Q364"/>
    </row>
    <row r="365" spans="6:17" x14ac:dyDescent="0.35">
      <c r="F365" s="2" t="str">
        <f t="shared" si="29"/>
        <v/>
      </c>
      <c r="G365" s="2" t="str">
        <f t="shared" si="30"/>
        <v/>
      </c>
      <c r="H365" s="2" t="str">
        <f t="shared" si="31"/>
        <v/>
      </c>
      <c r="I365" s="2" t="str">
        <f t="shared" si="32"/>
        <v xml:space="preserve"> </v>
      </c>
      <c r="J365" s="2" t="str">
        <f>IF(C365&gt;=Parameters!$B$10,D365-EXP(Parameters!$B$2+Parameters!$B$4*LN($C365)), "")</f>
        <v/>
      </c>
      <c r="N365"/>
      <c r="O365"/>
      <c r="P365"/>
      <c r="Q365"/>
    </row>
    <row r="366" spans="6:17" x14ac:dyDescent="0.35">
      <c r="F366" s="2" t="str">
        <f t="shared" si="29"/>
        <v/>
      </c>
      <c r="G366" s="2" t="str">
        <f t="shared" si="30"/>
        <v/>
      </c>
      <c r="H366" s="2" t="str">
        <f t="shared" si="31"/>
        <v/>
      </c>
      <c r="I366" s="2" t="str">
        <f t="shared" si="32"/>
        <v xml:space="preserve"> </v>
      </c>
      <c r="J366" s="2" t="str">
        <f>IF(C366&gt;=Parameters!$B$10,D366-EXP(Parameters!$B$2+Parameters!$B$4*LN($C366)), "")</f>
        <v/>
      </c>
      <c r="N366"/>
      <c r="O366"/>
      <c r="P366"/>
      <c r="Q366"/>
    </row>
    <row r="367" spans="6:17" x14ac:dyDescent="0.35">
      <c r="F367" s="2" t="str">
        <f t="shared" si="29"/>
        <v/>
      </c>
      <c r="G367" s="2" t="str">
        <f t="shared" si="30"/>
        <v/>
      </c>
      <c r="H367" s="2" t="str">
        <f t="shared" si="31"/>
        <v/>
      </c>
      <c r="I367" s="2" t="str">
        <f t="shared" si="32"/>
        <v xml:space="preserve"> </v>
      </c>
      <c r="J367" s="2" t="str">
        <f>IF(C367&gt;=Parameters!$B$10,D367-EXP(Parameters!$B$2+Parameters!$B$4*LN($C367)), "")</f>
        <v/>
      </c>
      <c r="N367"/>
      <c r="O367"/>
      <c r="P367"/>
      <c r="Q367"/>
    </row>
    <row r="368" spans="6:17" x14ac:dyDescent="0.35">
      <c r="F368" s="2" t="str">
        <f t="shared" si="29"/>
        <v/>
      </c>
      <c r="G368" s="2" t="str">
        <f t="shared" si="30"/>
        <v/>
      </c>
      <c r="H368" s="2" t="str">
        <f t="shared" si="31"/>
        <v/>
      </c>
      <c r="I368" s="2" t="str">
        <f t="shared" si="32"/>
        <v xml:space="preserve"> </v>
      </c>
      <c r="J368" s="2" t="str">
        <f>IF(C368&gt;=Parameters!$B$10,D368-EXP(Parameters!$B$2+Parameters!$B$4*LN($C368)), "")</f>
        <v/>
      </c>
      <c r="N368"/>
      <c r="O368"/>
      <c r="P368"/>
      <c r="Q368"/>
    </row>
    <row r="369" spans="6:17" x14ac:dyDescent="0.35">
      <c r="F369" s="2" t="str">
        <f t="shared" si="29"/>
        <v/>
      </c>
      <c r="G369" s="2" t="str">
        <f t="shared" si="30"/>
        <v/>
      </c>
      <c r="H369" s="2" t="str">
        <f t="shared" si="31"/>
        <v/>
      </c>
      <c r="I369" s="2" t="str">
        <f t="shared" si="32"/>
        <v xml:space="preserve"> </v>
      </c>
      <c r="J369" s="2" t="str">
        <f>IF(C369&gt;=Parameters!$B$10,D369-EXP(Parameters!$B$2+Parameters!$B$4*LN($C369)), "")</f>
        <v/>
      </c>
      <c r="N369"/>
      <c r="O369"/>
      <c r="P369"/>
      <c r="Q369"/>
    </row>
    <row r="370" spans="6:17" x14ac:dyDescent="0.35">
      <c r="F370" s="2" t="str">
        <f t="shared" si="29"/>
        <v/>
      </c>
      <c r="G370" s="2" t="str">
        <f t="shared" si="30"/>
        <v/>
      </c>
      <c r="H370" s="2" t="str">
        <f t="shared" si="31"/>
        <v/>
      </c>
      <c r="I370" s="2" t="str">
        <f t="shared" si="32"/>
        <v xml:space="preserve"> </v>
      </c>
      <c r="J370" s="2" t="str">
        <f>IF(C370&gt;=Parameters!$B$10,D370-EXP(Parameters!$B$2+Parameters!$B$4*LN($C370)), "")</f>
        <v/>
      </c>
      <c r="N370"/>
      <c r="O370"/>
      <c r="P370"/>
      <c r="Q370"/>
    </row>
    <row r="371" spans="6:17" x14ac:dyDescent="0.35">
      <c r="F371" s="2" t="str">
        <f t="shared" si="29"/>
        <v/>
      </c>
      <c r="G371" s="2" t="str">
        <f t="shared" si="30"/>
        <v/>
      </c>
      <c r="H371" s="2" t="str">
        <f t="shared" si="31"/>
        <v/>
      </c>
      <c r="I371" s="2" t="str">
        <f t="shared" si="32"/>
        <v xml:space="preserve"> </v>
      </c>
      <c r="J371" s="2" t="str">
        <f>IF(C371&gt;=Parameters!$B$10,D371-EXP(Parameters!$B$2+Parameters!$B$4*LN($C371)), "")</f>
        <v/>
      </c>
      <c r="N371"/>
      <c r="O371"/>
      <c r="P371"/>
      <c r="Q371"/>
    </row>
    <row r="372" spans="6:17" x14ac:dyDescent="0.35">
      <c r="F372" s="2" t="str">
        <f t="shared" si="29"/>
        <v/>
      </c>
      <c r="G372" s="2" t="str">
        <f t="shared" si="30"/>
        <v/>
      </c>
      <c r="H372" s="2" t="str">
        <f t="shared" si="31"/>
        <v/>
      </c>
      <c r="I372" s="2" t="str">
        <f t="shared" si="32"/>
        <v xml:space="preserve"> </v>
      </c>
      <c r="J372" s="2" t="str">
        <f>IF(C372&gt;=Parameters!$B$10,D372-EXP(Parameters!$B$2+Parameters!$B$4*LN($C372)), "")</f>
        <v/>
      </c>
      <c r="N372"/>
      <c r="O372"/>
      <c r="P372"/>
      <c r="Q372"/>
    </row>
    <row r="373" spans="6:17" x14ac:dyDescent="0.35">
      <c r="F373" s="2" t="str">
        <f t="shared" si="29"/>
        <v/>
      </c>
      <c r="G373" s="2" t="str">
        <f t="shared" si="30"/>
        <v/>
      </c>
      <c r="H373" s="2" t="str">
        <f t="shared" si="31"/>
        <v/>
      </c>
      <c r="I373" s="2" t="str">
        <f t="shared" si="32"/>
        <v xml:space="preserve"> </v>
      </c>
      <c r="J373" s="2" t="str">
        <f>IF(C373&gt;=Parameters!$B$10,D373-EXP(Parameters!$B$2+Parameters!$B$4*LN($C373)), "")</f>
        <v/>
      </c>
      <c r="N373"/>
      <c r="O373"/>
      <c r="P373"/>
      <c r="Q373"/>
    </row>
    <row r="374" spans="6:17" x14ac:dyDescent="0.35">
      <c r="F374" s="2" t="str">
        <f t="shared" si="29"/>
        <v/>
      </c>
      <c r="G374" s="2" t="str">
        <f t="shared" si="30"/>
        <v/>
      </c>
      <c r="H374" s="2" t="str">
        <f t="shared" si="31"/>
        <v/>
      </c>
      <c r="I374" s="2" t="str">
        <f t="shared" si="32"/>
        <v xml:space="preserve"> </v>
      </c>
      <c r="J374" s="2" t="str">
        <f>IF(C374&gt;=Parameters!$B$10,D374-EXP(Parameters!$B$2+Parameters!$B$4*LN($C374)), "")</f>
        <v/>
      </c>
      <c r="N374"/>
      <c r="O374"/>
      <c r="P374"/>
      <c r="Q374"/>
    </row>
    <row r="375" spans="6:17" x14ac:dyDescent="0.35">
      <c r="F375" s="2" t="str">
        <f t="shared" si="29"/>
        <v/>
      </c>
      <c r="G375" s="2" t="str">
        <f t="shared" si="30"/>
        <v/>
      </c>
      <c r="H375" s="2" t="str">
        <f t="shared" si="31"/>
        <v/>
      </c>
      <c r="I375" s="2" t="str">
        <f t="shared" si="32"/>
        <v xml:space="preserve"> </v>
      </c>
      <c r="J375" s="2" t="str">
        <f>IF(C375&gt;=Parameters!$B$10,D375-EXP(Parameters!$B$2+Parameters!$B$4*LN($C375)), "")</f>
        <v/>
      </c>
      <c r="N375"/>
      <c r="O375"/>
      <c r="P375"/>
      <c r="Q375"/>
    </row>
    <row r="376" spans="6:17" x14ac:dyDescent="0.35">
      <c r="F376" s="2" t="str">
        <f t="shared" si="29"/>
        <v/>
      </c>
      <c r="G376" s="2" t="str">
        <f t="shared" si="30"/>
        <v/>
      </c>
      <c r="H376" s="2" t="str">
        <f t="shared" si="31"/>
        <v/>
      </c>
      <c r="I376" s="2" t="str">
        <f t="shared" si="32"/>
        <v xml:space="preserve"> </v>
      </c>
      <c r="J376" s="2" t="str">
        <f>IF(C376&gt;=Parameters!$B$10,D376-EXP(Parameters!$B$2+Parameters!$B$4*LN($C376)), "")</f>
        <v/>
      </c>
      <c r="N376"/>
      <c r="O376"/>
      <c r="P376"/>
      <c r="Q376"/>
    </row>
    <row r="377" spans="6:17" x14ac:dyDescent="0.35">
      <c r="F377" s="2" t="str">
        <f t="shared" si="29"/>
        <v/>
      </c>
      <c r="G377" s="2" t="str">
        <f t="shared" si="30"/>
        <v/>
      </c>
      <c r="H377" s="2" t="str">
        <f t="shared" si="31"/>
        <v/>
      </c>
      <c r="I377" s="2" t="str">
        <f t="shared" si="32"/>
        <v xml:space="preserve"> </v>
      </c>
      <c r="J377" s="2" t="str">
        <f>IF(C377&gt;=Parameters!$B$10,D377-EXP(Parameters!$B$2+Parameters!$B$4*LN($C377)), "")</f>
        <v/>
      </c>
      <c r="N377"/>
      <c r="O377"/>
      <c r="P377"/>
      <c r="Q377"/>
    </row>
    <row r="378" spans="6:17" x14ac:dyDescent="0.35">
      <c r="F378" s="2" t="str">
        <f t="shared" si="29"/>
        <v/>
      </c>
      <c r="G378" s="2" t="str">
        <f t="shared" si="30"/>
        <v/>
      </c>
      <c r="H378" s="2" t="str">
        <f t="shared" si="31"/>
        <v/>
      </c>
      <c r="I378" s="2" t="str">
        <f t="shared" si="32"/>
        <v xml:space="preserve"> </v>
      </c>
      <c r="J378" s="2" t="str">
        <f>IF(C378&gt;=Parameters!$B$10,D378-EXP(Parameters!$B$2+Parameters!$B$4*LN($C378)), "")</f>
        <v/>
      </c>
      <c r="N378"/>
      <c r="O378"/>
      <c r="P378"/>
      <c r="Q378"/>
    </row>
    <row r="379" spans="6:17" x14ac:dyDescent="0.35">
      <c r="F379" s="2" t="str">
        <f t="shared" si="29"/>
        <v/>
      </c>
      <c r="G379" s="2" t="str">
        <f t="shared" si="30"/>
        <v/>
      </c>
      <c r="H379" s="2" t="str">
        <f t="shared" si="31"/>
        <v/>
      </c>
      <c r="I379" s="2" t="str">
        <f t="shared" si="32"/>
        <v xml:space="preserve"> </v>
      </c>
      <c r="J379" s="2" t="str">
        <f>IF(C379&gt;=Parameters!$B$10,D379-EXP(Parameters!$B$2+Parameters!$B$4*LN($C379)), "")</f>
        <v/>
      </c>
      <c r="N379"/>
      <c r="O379"/>
      <c r="P379"/>
      <c r="Q379"/>
    </row>
    <row r="380" spans="6:17" x14ac:dyDescent="0.35">
      <c r="F380" s="2" t="str">
        <f t="shared" si="29"/>
        <v/>
      </c>
      <c r="G380" s="2" t="str">
        <f t="shared" si="30"/>
        <v/>
      </c>
      <c r="H380" s="2" t="str">
        <f t="shared" si="31"/>
        <v/>
      </c>
      <c r="I380" s="2" t="str">
        <f t="shared" si="32"/>
        <v xml:space="preserve"> </v>
      </c>
      <c r="J380" s="2" t="str">
        <f>IF(C380&gt;=Parameters!$B$10,D380-EXP(Parameters!$B$2+Parameters!$B$4*LN($C380)), "")</f>
        <v/>
      </c>
      <c r="N380"/>
      <c r="O380"/>
      <c r="P380"/>
      <c r="Q380"/>
    </row>
    <row r="381" spans="6:17" x14ac:dyDescent="0.35">
      <c r="F381" s="2" t="str">
        <f t="shared" si="29"/>
        <v/>
      </c>
      <c r="G381" s="2" t="str">
        <f t="shared" si="30"/>
        <v/>
      </c>
      <c r="H381" s="2" t="str">
        <f t="shared" si="31"/>
        <v/>
      </c>
      <c r="I381" s="2" t="str">
        <f t="shared" si="32"/>
        <v xml:space="preserve"> </v>
      </c>
      <c r="J381" s="2" t="str">
        <f>IF(C381&gt;=Parameters!$B$10,D381-EXP(Parameters!$B$2+Parameters!$B$4*LN($C381)), "")</f>
        <v/>
      </c>
      <c r="N381"/>
      <c r="O381"/>
      <c r="P381"/>
      <c r="Q381"/>
    </row>
    <row r="382" spans="6:17" x14ac:dyDescent="0.35">
      <c r="F382" s="2" t="str">
        <f t="shared" si="29"/>
        <v/>
      </c>
      <c r="G382" s="2" t="str">
        <f t="shared" si="30"/>
        <v/>
      </c>
      <c r="H382" s="2" t="str">
        <f t="shared" si="31"/>
        <v/>
      </c>
      <c r="I382" s="2" t="str">
        <f t="shared" si="32"/>
        <v xml:space="preserve"> </v>
      </c>
      <c r="J382" s="2" t="str">
        <f>IF(C382&gt;=Parameters!$B$10,D382-EXP(Parameters!$B$2+Parameters!$B$4*LN($C382)), "")</f>
        <v/>
      </c>
      <c r="N382"/>
      <c r="O382"/>
      <c r="P382"/>
      <c r="Q382"/>
    </row>
    <row r="383" spans="6:17" x14ac:dyDescent="0.35">
      <c r="F383" s="2" t="str">
        <f t="shared" si="29"/>
        <v/>
      </c>
      <c r="G383" s="2" t="str">
        <f t="shared" si="30"/>
        <v/>
      </c>
      <c r="H383" s="2" t="str">
        <f t="shared" si="31"/>
        <v/>
      </c>
      <c r="I383" s="2" t="str">
        <f t="shared" si="32"/>
        <v xml:space="preserve"> </v>
      </c>
      <c r="J383" s="2" t="str">
        <f>IF(C383&gt;=Parameters!$B$10,D383-EXP(Parameters!$B$2+Parameters!$B$4*LN($C383)), "")</f>
        <v/>
      </c>
      <c r="N383"/>
      <c r="O383"/>
      <c r="P383"/>
      <c r="Q383"/>
    </row>
    <row r="384" spans="6:17" x14ac:dyDescent="0.35">
      <c r="F384" s="2" t="str">
        <f t="shared" si="29"/>
        <v/>
      </c>
      <c r="G384" s="2" t="str">
        <f t="shared" si="30"/>
        <v/>
      </c>
      <c r="H384" s="2" t="str">
        <f t="shared" si="31"/>
        <v/>
      </c>
      <c r="I384" s="2" t="str">
        <f t="shared" si="32"/>
        <v xml:space="preserve"> </v>
      </c>
      <c r="J384" s="2" t="str">
        <f>IF(C384&gt;=Parameters!$B$10,D384-EXP(Parameters!$B$2+Parameters!$B$4*LN($C384)), "")</f>
        <v/>
      </c>
      <c r="N384"/>
      <c r="O384"/>
      <c r="P384"/>
      <c r="Q384"/>
    </row>
    <row r="385" spans="6:17" x14ac:dyDescent="0.35">
      <c r="F385" s="2" t="str">
        <f t="shared" si="29"/>
        <v/>
      </c>
      <c r="G385" s="2" t="str">
        <f t="shared" si="30"/>
        <v/>
      </c>
      <c r="H385" s="2" t="str">
        <f t="shared" si="31"/>
        <v/>
      </c>
      <c r="I385" s="2" t="str">
        <f t="shared" si="32"/>
        <v xml:space="preserve"> </v>
      </c>
      <c r="J385" s="2" t="str">
        <f>IF(C385&gt;=Parameters!$B$10,D385-EXP(Parameters!$B$2+Parameters!$B$4*LN($C385)), "")</f>
        <v/>
      </c>
      <c r="N385"/>
      <c r="O385"/>
      <c r="P385"/>
      <c r="Q385"/>
    </row>
    <row r="386" spans="6:17" x14ac:dyDescent="0.35">
      <c r="F386" s="2" t="str">
        <f t="shared" si="29"/>
        <v/>
      </c>
      <c r="G386" s="2" t="str">
        <f t="shared" si="30"/>
        <v/>
      </c>
      <c r="H386" s="2" t="str">
        <f t="shared" si="31"/>
        <v/>
      </c>
      <c r="I386" s="2" t="str">
        <f t="shared" si="32"/>
        <v xml:space="preserve"> </v>
      </c>
      <c r="J386" s="2" t="str">
        <f>IF(C386&gt;=Parameters!$B$10,D386-EXP(Parameters!$B$2+Parameters!$B$4*LN($C386)), "")</f>
        <v/>
      </c>
      <c r="N386"/>
      <c r="O386"/>
      <c r="P386"/>
      <c r="Q386"/>
    </row>
    <row r="387" spans="6:17" x14ac:dyDescent="0.35">
      <c r="F387" s="2" t="str">
        <f t="shared" ref="F387:F394" si="33">RIGHT(C387,1)</f>
        <v/>
      </c>
      <c r="G387" s="2" t="str">
        <f t="shared" ref="G387:G394" si="34">RIGHT(D387,1)</f>
        <v/>
      </c>
      <c r="H387" s="2" t="str">
        <f t="shared" ref="H387:H394" si="35">RIGHT(E387,1)</f>
        <v/>
      </c>
      <c r="I387" s="2" t="str">
        <f t="shared" ref="I387:I394" si="36">C387&amp; " " &amp;D387</f>
        <v xml:space="preserve"> </v>
      </c>
      <c r="J387" s="2" t="str">
        <f>IF(C387&gt;=Parameters!$B$10,D387-EXP(Parameters!$B$2+Parameters!$B$4*LN($C387)), "")</f>
        <v/>
      </c>
      <c r="N387"/>
      <c r="O387"/>
      <c r="P387"/>
      <c r="Q387"/>
    </row>
    <row r="388" spans="6:17" x14ac:dyDescent="0.35">
      <c r="F388" s="2" t="str">
        <f t="shared" si="33"/>
        <v/>
      </c>
      <c r="G388" s="2" t="str">
        <f t="shared" si="34"/>
        <v/>
      </c>
      <c r="H388" s="2" t="str">
        <f t="shared" si="35"/>
        <v/>
      </c>
      <c r="I388" s="2" t="str">
        <f t="shared" si="36"/>
        <v xml:space="preserve"> </v>
      </c>
      <c r="J388" s="2" t="str">
        <f>IF(C388&gt;=Parameters!$B$10,D388-EXP(Parameters!$B$2+Parameters!$B$4*LN($C388)), "")</f>
        <v/>
      </c>
      <c r="N388"/>
      <c r="O388"/>
      <c r="P388"/>
      <c r="Q388"/>
    </row>
    <row r="389" spans="6:17" x14ac:dyDescent="0.35">
      <c r="F389" s="2" t="str">
        <f t="shared" si="33"/>
        <v/>
      </c>
      <c r="G389" s="2" t="str">
        <f t="shared" si="34"/>
        <v/>
      </c>
      <c r="H389" s="2" t="str">
        <f t="shared" si="35"/>
        <v/>
      </c>
      <c r="I389" s="2" t="str">
        <f t="shared" si="36"/>
        <v xml:space="preserve"> </v>
      </c>
      <c r="J389" s="2" t="str">
        <f>IF(C389&gt;=Parameters!$B$10,D389-EXP(Parameters!$B$2+Parameters!$B$4*LN($C389)), "")</f>
        <v/>
      </c>
      <c r="N389"/>
      <c r="O389"/>
      <c r="P389"/>
      <c r="Q389"/>
    </row>
    <row r="390" spans="6:17" x14ac:dyDescent="0.35">
      <c r="F390" s="2" t="str">
        <f t="shared" si="33"/>
        <v/>
      </c>
      <c r="G390" s="2" t="str">
        <f t="shared" si="34"/>
        <v/>
      </c>
      <c r="H390" s="2" t="str">
        <f t="shared" si="35"/>
        <v/>
      </c>
      <c r="I390" s="2" t="str">
        <f t="shared" si="36"/>
        <v xml:space="preserve"> </v>
      </c>
      <c r="J390" s="2" t="str">
        <f>IF(C390&gt;=Parameters!$B$10,D390-EXP(Parameters!$B$2+Parameters!$B$4*LN($C390)), "")</f>
        <v/>
      </c>
      <c r="N390"/>
      <c r="O390"/>
      <c r="P390"/>
      <c r="Q390"/>
    </row>
    <row r="391" spans="6:17" x14ac:dyDescent="0.35">
      <c r="F391" s="2" t="str">
        <f t="shared" si="33"/>
        <v/>
      </c>
      <c r="G391" s="2" t="str">
        <f t="shared" si="34"/>
        <v/>
      </c>
      <c r="H391" s="2" t="str">
        <f t="shared" si="35"/>
        <v/>
      </c>
      <c r="I391" s="2" t="str">
        <f t="shared" si="36"/>
        <v xml:space="preserve"> </v>
      </c>
      <c r="J391" s="2" t="str">
        <f>IF(C391&gt;=Parameters!$B$10,D391-EXP(Parameters!$B$2+Parameters!$B$4*LN($C391)), "")</f>
        <v/>
      </c>
      <c r="N391"/>
      <c r="O391"/>
      <c r="P391"/>
      <c r="Q391"/>
    </row>
    <row r="392" spans="6:17" x14ac:dyDescent="0.35">
      <c r="F392" s="2" t="str">
        <f t="shared" si="33"/>
        <v/>
      </c>
      <c r="G392" s="2" t="str">
        <f t="shared" si="34"/>
        <v/>
      </c>
      <c r="H392" s="2" t="str">
        <f t="shared" si="35"/>
        <v/>
      </c>
      <c r="I392" s="2" t="str">
        <f t="shared" si="36"/>
        <v xml:space="preserve"> </v>
      </c>
      <c r="J392" s="2" t="str">
        <f>IF(C392&gt;=Parameters!$B$10,D392-EXP(Parameters!$B$2+Parameters!$B$4*LN($C392)), "")</f>
        <v/>
      </c>
      <c r="N392"/>
      <c r="O392"/>
      <c r="P392"/>
      <c r="Q392"/>
    </row>
    <row r="393" spans="6:17" x14ac:dyDescent="0.35">
      <c r="F393" s="2" t="str">
        <f t="shared" si="33"/>
        <v/>
      </c>
      <c r="G393" s="2" t="str">
        <f t="shared" si="34"/>
        <v/>
      </c>
      <c r="H393" s="2" t="str">
        <f t="shared" si="35"/>
        <v/>
      </c>
      <c r="I393" s="2" t="str">
        <f t="shared" si="36"/>
        <v xml:space="preserve"> </v>
      </c>
      <c r="J393" s="2" t="str">
        <f>IF(C393&gt;=Parameters!$B$10,D393-EXP(Parameters!$B$2+Parameters!$B$4*LN($C393)), "")</f>
        <v/>
      </c>
      <c r="N393"/>
      <c r="O393"/>
      <c r="P393"/>
      <c r="Q393"/>
    </row>
    <row r="394" spans="6:17" x14ac:dyDescent="0.35">
      <c r="F394" s="2" t="str">
        <f t="shared" si="33"/>
        <v/>
      </c>
      <c r="G394" s="2" t="str">
        <f t="shared" si="34"/>
        <v/>
      </c>
      <c r="H394" s="2" t="str">
        <f t="shared" si="35"/>
        <v/>
      </c>
      <c r="I394" s="2" t="str">
        <f t="shared" si="36"/>
        <v xml:space="preserve"> </v>
      </c>
      <c r="J394" s="2" t="str">
        <f>IF(C394&gt;=Parameters!$B$10,D394-EXP(Parameters!$B$2+Parameters!$B$4*LN($C394)), "")</f>
        <v/>
      </c>
      <c r="N394"/>
      <c r="O394"/>
      <c r="P394"/>
      <c r="Q394"/>
    </row>
    <row r="395" spans="6:17" x14ac:dyDescent="0.35">
      <c r="F395" s="2" t="str">
        <f t="shared" ref="F395:F458" si="37">RIGHT(C395,1)</f>
        <v/>
      </c>
      <c r="G395" s="2" t="str">
        <f t="shared" ref="G395:G458" si="38">RIGHT(D395,1)</f>
        <v/>
      </c>
      <c r="H395" s="2" t="str">
        <f t="shared" ref="H395:H458" si="39">RIGHT(E395,1)</f>
        <v/>
      </c>
      <c r="I395" s="2" t="str">
        <f t="shared" ref="I395:I458" si="40">C395&amp; " " &amp;D395</f>
        <v xml:space="preserve"> </v>
      </c>
      <c r="J395" s="2" t="str">
        <f>IF(C395&gt;=Parameters!$B$10,D395-EXP(Parameters!$B$2+Parameters!$B$4*LN($C395)), "")</f>
        <v/>
      </c>
      <c r="N395"/>
      <c r="O395"/>
      <c r="P395"/>
      <c r="Q395"/>
    </row>
    <row r="396" spans="6:17" x14ac:dyDescent="0.35">
      <c r="F396" s="2" t="str">
        <f t="shared" si="37"/>
        <v/>
      </c>
      <c r="G396" s="2" t="str">
        <f t="shared" si="38"/>
        <v/>
      </c>
      <c r="H396" s="2" t="str">
        <f t="shared" si="39"/>
        <v/>
      </c>
      <c r="I396" s="2" t="str">
        <f t="shared" si="40"/>
        <v xml:space="preserve"> </v>
      </c>
      <c r="J396" s="2" t="str">
        <f>IF(C396&gt;=Parameters!$B$10,D396-EXP(Parameters!$B$2+Parameters!$B$4*LN($C396)), "")</f>
        <v/>
      </c>
      <c r="N396"/>
      <c r="O396"/>
      <c r="P396"/>
      <c r="Q396"/>
    </row>
    <row r="397" spans="6:17" x14ac:dyDescent="0.35">
      <c r="F397" s="2" t="str">
        <f t="shared" si="37"/>
        <v/>
      </c>
      <c r="G397" s="2" t="str">
        <f t="shared" si="38"/>
        <v/>
      </c>
      <c r="H397" s="2" t="str">
        <f t="shared" si="39"/>
        <v/>
      </c>
      <c r="I397" s="2" t="str">
        <f t="shared" si="40"/>
        <v xml:space="preserve"> </v>
      </c>
      <c r="J397" s="2" t="str">
        <f>IF(C397&gt;=Parameters!$B$10,D397-EXP(Parameters!$B$2+Parameters!$B$4*LN($C397)), "")</f>
        <v/>
      </c>
      <c r="N397"/>
      <c r="O397"/>
      <c r="P397"/>
      <c r="Q397"/>
    </row>
    <row r="398" spans="6:17" x14ac:dyDescent="0.35">
      <c r="F398" s="2" t="str">
        <f t="shared" si="37"/>
        <v/>
      </c>
      <c r="G398" s="2" t="str">
        <f t="shared" si="38"/>
        <v/>
      </c>
      <c r="H398" s="2" t="str">
        <f t="shared" si="39"/>
        <v/>
      </c>
      <c r="I398" s="2" t="str">
        <f t="shared" si="40"/>
        <v xml:space="preserve"> </v>
      </c>
      <c r="J398" s="2" t="str">
        <f>IF(C398&gt;=Parameters!$B$10,D398-EXP(Parameters!$B$2+Parameters!$B$4*LN($C398)), "")</f>
        <v/>
      </c>
      <c r="N398"/>
      <c r="O398"/>
      <c r="P398"/>
      <c r="Q398"/>
    </row>
    <row r="399" spans="6:17" x14ac:dyDescent="0.35">
      <c r="F399" s="2" t="str">
        <f t="shared" si="37"/>
        <v/>
      </c>
      <c r="G399" s="2" t="str">
        <f t="shared" si="38"/>
        <v/>
      </c>
      <c r="H399" s="2" t="str">
        <f t="shared" si="39"/>
        <v/>
      </c>
      <c r="I399" s="2" t="str">
        <f t="shared" si="40"/>
        <v xml:space="preserve"> </v>
      </c>
      <c r="J399" s="2" t="str">
        <f>IF(C399&gt;=Parameters!$B$10,D399-EXP(Parameters!$B$2+Parameters!$B$4*LN($C399)), "")</f>
        <v/>
      </c>
      <c r="N399"/>
      <c r="O399"/>
      <c r="P399"/>
      <c r="Q399"/>
    </row>
    <row r="400" spans="6:17" x14ac:dyDescent="0.35">
      <c r="F400" s="2" t="str">
        <f t="shared" si="37"/>
        <v/>
      </c>
      <c r="G400" s="2" t="str">
        <f t="shared" si="38"/>
        <v/>
      </c>
      <c r="H400" s="2" t="str">
        <f t="shared" si="39"/>
        <v/>
      </c>
      <c r="I400" s="2" t="str">
        <f t="shared" si="40"/>
        <v xml:space="preserve"> </v>
      </c>
      <c r="J400" s="2" t="str">
        <f>IF(C400&gt;=Parameters!$B$10,D400-EXP(Parameters!$B$2+Parameters!$B$4*LN($C400)), "")</f>
        <v/>
      </c>
      <c r="N400"/>
      <c r="O400"/>
      <c r="P400"/>
      <c r="Q400"/>
    </row>
    <row r="401" spans="6:17" x14ac:dyDescent="0.35">
      <c r="F401" s="2" t="str">
        <f t="shared" si="37"/>
        <v/>
      </c>
      <c r="G401" s="2" t="str">
        <f t="shared" si="38"/>
        <v/>
      </c>
      <c r="H401" s="2" t="str">
        <f t="shared" si="39"/>
        <v/>
      </c>
      <c r="I401" s="2" t="str">
        <f t="shared" si="40"/>
        <v xml:space="preserve"> </v>
      </c>
      <c r="J401" s="2" t="str">
        <f>IF(C401&gt;=Parameters!$B$10,D401-EXP(Parameters!$B$2+Parameters!$B$4*LN($C401)), "")</f>
        <v/>
      </c>
      <c r="N401"/>
      <c r="O401"/>
      <c r="P401"/>
      <c r="Q401"/>
    </row>
    <row r="402" spans="6:17" x14ac:dyDescent="0.35">
      <c r="F402" s="2" t="str">
        <f t="shared" si="37"/>
        <v/>
      </c>
      <c r="G402" s="2" t="str">
        <f t="shared" si="38"/>
        <v/>
      </c>
      <c r="H402" s="2" t="str">
        <f t="shared" si="39"/>
        <v/>
      </c>
      <c r="I402" s="2" t="str">
        <f t="shared" si="40"/>
        <v xml:space="preserve"> </v>
      </c>
      <c r="J402" s="2" t="str">
        <f>IF(C402&gt;=Parameters!$B$10,D402-EXP(Parameters!$B$2+Parameters!$B$4*LN($C402)), "")</f>
        <v/>
      </c>
      <c r="N402"/>
      <c r="O402"/>
      <c r="P402"/>
      <c r="Q402"/>
    </row>
    <row r="403" spans="6:17" x14ac:dyDescent="0.35">
      <c r="F403" s="2" t="str">
        <f t="shared" si="37"/>
        <v/>
      </c>
      <c r="G403" s="2" t="str">
        <f t="shared" si="38"/>
        <v/>
      </c>
      <c r="H403" s="2" t="str">
        <f t="shared" si="39"/>
        <v/>
      </c>
      <c r="I403" s="2" t="str">
        <f t="shared" si="40"/>
        <v xml:space="preserve"> </v>
      </c>
      <c r="J403" s="2" t="str">
        <f>IF(C403&gt;=Parameters!$B$10,D403-EXP(Parameters!$B$2+Parameters!$B$4*LN($C403)), "")</f>
        <v/>
      </c>
      <c r="N403"/>
      <c r="O403"/>
      <c r="P403"/>
      <c r="Q403"/>
    </row>
    <row r="404" spans="6:17" x14ac:dyDescent="0.35">
      <c r="F404" s="2" t="str">
        <f t="shared" si="37"/>
        <v/>
      </c>
      <c r="G404" s="2" t="str">
        <f t="shared" si="38"/>
        <v/>
      </c>
      <c r="H404" s="2" t="str">
        <f t="shared" si="39"/>
        <v/>
      </c>
      <c r="I404" s="2" t="str">
        <f t="shared" si="40"/>
        <v xml:space="preserve"> </v>
      </c>
      <c r="J404" s="2" t="str">
        <f>IF(C404&gt;=Parameters!$B$10,D404-EXP(Parameters!$B$2+Parameters!$B$4*LN($C404)), "")</f>
        <v/>
      </c>
      <c r="N404"/>
      <c r="O404"/>
      <c r="P404"/>
      <c r="Q404"/>
    </row>
    <row r="405" spans="6:17" x14ac:dyDescent="0.35">
      <c r="F405" s="2" t="str">
        <f t="shared" si="37"/>
        <v/>
      </c>
      <c r="G405" s="2" t="str">
        <f t="shared" si="38"/>
        <v/>
      </c>
      <c r="H405" s="2" t="str">
        <f t="shared" si="39"/>
        <v/>
      </c>
      <c r="I405" s="2" t="str">
        <f t="shared" si="40"/>
        <v xml:space="preserve"> </v>
      </c>
      <c r="J405" s="2" t="str">
        <f>IF(C405&gt;=Parameters!$B$10,D405-EXP(Parameters!$B$2+Parameters!$B$4*LN($C405)), "")</f>
        <v/>
      </c>
      <c r="N405"/>
      <c r="O405"/>
      <c r="P405"/>
      <c r="Q405"/>
    </row>
    <row r="406" spans="6:17" x14ac:dyDescent="0.35">
      <c r="F406" s="2" t="str">
        <f t="shared" si="37"/>
        <v/>
      </c>
      <c r="G406" s="2" t="str">
        <f t="shared" si="38"/>
        <v/>
      </c>
      <c r="H406" s="2" t="str">
        <f t="shared" si="39"/>
        <v/>
      </c>
      <c r="I406" s="2" t="str">
        <f t="shared" si="40"/>
        <v xml:space="preserve"> </v>
      </c>
      <c r="J406" s="2" t="str">
        <f>IF(C406&gt;=Parameters!$B$10,D406-EXP(Parameters!$B$2+Parameters!$B$4*LN($C406)), "")</f>
        <v/>
      </c>
      <c r="N406"/>
      <c r="O406"/>
      <c r="P406"/>
      <c r="Q406"/>
    </row>
    <row r="407" spans="6:17" x14ac:dyDescent="0.35">
      <c r="F407" s="2" t="str">
        <f t="shared" si="37"/>
        <v/>
      </c>
      <c r="G407" s="2" t="str">
        <f t="shared" si="38"/>
        <v/>
      </c>
      <c r="H407" s="2" t="str">
        <f t="shared" si="39"/>
        <v/>
      </c>
      <c r="I407" s="2" t="str">
        <f t="shared" si="40"/>
        <v xml:space="preserve"> </v>
      </c>
      <c r="J407" s="2" t="str">
        <f>IF(C407&gt;=Parameters!$B$10,D407-EXP(Parameters!$B$2+Parameters!$B$4*LN($C407)), "")</f>
        <v/>
      </c>
      <c r="N407"/>
      <c r="O407"/>
      <c r="P407"/>
      <c r="Q407"/>
    </row>
    <row r="408" spans="6:17" x14ac:dyDescent="0.35">
      <c r="F408" s="2" t="str">
        <f t="shared" si="37"/>
        <v/>
      </c>
      <c r="G408" s="2" t="str">
        <f t="shared" si="38"/>
        <v/>
      </c>
      <c r="H408" s="2" t="str">
        <f t="shared" si="39"/>
        <v/>
      </c>
      <c r="I408" s="2" t="str">
        <f t="shared" si="40"/>
        <v xml:space="preserve"> </v>
      </c>
      <c r="J408" s="2" t="str">
        <f>IF(C408&gt;=Parameters!$B$10,D408-EXP(Parameters!$B$2+Parameters!$B$4*LN($C408)), "")</f>
        <v/>
      </c>
      <c r="N408"/>
      <c r="O408"/>
      <c r="P408"/>
      <c r="Q408"/>
    </row>
    <row r="409" spans="6:17" x14ac:dyDescent="0.35">
      <c r="F409" s="2" t="str">
        <f t="shared" si="37"/>
        <v/>
      </c>
      <c r="G409" s="2" t="str">
        <f t="shared" si="38"/>
        <v/>
      </c>
      <c r="H409" s="2" t="str">
        <f t="shared" si="39"/>
        <v/>
      </c>
      <c r="I409" s="2" t="str">
        <f t="shared" si="40"/>
        <v xml:space="preserve"> </v>
      </c>
      <c r="J409" s="2" t="str">
        <f>IF(C409&gt;=Parameters!$B$10,D409-EXP(Parameters!$B$2+Parameters!$B$4*LN($C409)), "")</f>
        <v/>
      </c>
      <c r="N409"/>
      <c r="O409"/>
      <c r="P409"/>
      <c r="Q409"/>
    </row>
    <row r="410" spans="6:17" x14ac:dyDescent="0.35">
      <c r="F410" s="2" t="str">
        <f t="shared" si="37"/>
        <v/>
      </c>
      <c r="G410" s="2" t="str">
        <f t="shared" si="38"/>
        <v/>
      </c>
      <c r="H410" s="2" t="str">
        <f t="shared" si="39"/>
        <v/>
      </c>
      <c r="I410" s="2" t="str">
        <f t="shared" si="40"/>
        <v xml:space="preserve"> </v>
      </c>
      <c r="J410" s="2" t="str">
        <f>IF(C410&gt;=Parameters!$B$10,D410-EXP(Parameters!$B$2+Parameters!$B$4*LN($C410)), "")</f>
        <v/>
      </c>
      <c r="N410"/>
      <c r="O410"/>
      <c r="P410"/>
      <c r="Q410"/>
    </row>
    <row r="411" spans="6:17" x14ac:dyDescent="0.35">
      <c r="F411" s="2" t="str">
        <f t="shared" si="37"/>
        <v/>
      </c>
      <c r="G411" s="2" t="str">
        <f t="shared" si="38"/>
        <v/>
      </c>
      <c r="H411" s="2" t="str">
        <f t="shared" si="39"/>
        <v/>
      </c>
      <c r="I411" s="2" t="str">
        <f t="shared" si="40"/>
        <v xml:space="preserve"> </v>
      </c>
      <c r="J411" s="2" t="str">
        <f>IF(C411&gt;=Parameters!$B$10,D411-EXP(Parameters!$B$2+Parameters!$B$4*LN($C411)), "")</f>
        <v/>
      </c>
      <c r="N411"/>
      <c r="O411"/>
      <c r="P411"/>
      <c r="Q411"/>
    </row>
    <row r="412" spans="6:17" x14ac:dyDescent="0.35">
      <c r="F412" s="2" t="str">
        <f t="shared" si="37"/>
        <v/>
      </c>
      <c r="G412" s="2" t="str">
        <f t="shared" si="38"/>
        <v/>
      </c>
      <c r="H412" s="2" t="str">
        <f t="shared" si="39"/>
        <v/>
      </c>
      <c r="I412" s="2" t="str">
        <f t="shared" si="40"/>
        <v xml:space="preserve"> </v>
      </c>
      <c r="J412" s="2" t="str">
        <f>IF(C412&gt;=Parameters!$B$10,D412-EXP(Parameters!$B$2+Parameters!$B$4*LN($C412)), "")</f>
        <v/>
      </c>
      <c r="N412"/>
      <c r="O412"/>
      <c r="P412"/>
      <c r="Q412"/>
    </row>
    <row r="413" spans="6:17" x14ac:dyDescent="0.35">
      <c r="F413" s="2" t="str">
        <f t="shared" si="37"/>
        <v/>
      </c>
      <c r="G413" s="2" t="str">
        <f t="shared" si="38"/>
        <v/>
      </c>
      <c r="H413" s="2" t="str">
        <f t="shared" si="39"/>
        <v/>
      </c>
      <c r="I413" s="2" t="str">
        <f t="shared" si="40"/>
        <v xml:space="preserve"> </v>
      </c>
      <c r="J413" s="2" t="str">
        <f>IF(C413&gt;=Parameters!$B$10,D413-EXP(Parameters!$B$2+Parameters!$B$4*LN($C413)), "")</f>
        <v/>
      </c>
      <c r="N413"/>
      <c r="O413"/>
      <c r="P413"/>
      <c r="Q413"/>
    </row>
    <row r="414" spans="6:17" x14ac:dyDescent="0.35">
      <c r="F414" s="2" t="str">
        <f t="shared" si="37"/>
        <v/>
      </c>
      <c r="G414" s="2" t="str">
        <f t="shared" si="38"/>
        <v/>
      </c>
      <c r="H414" s="2" t="str">
        <f t="shared" si="39"/>
        <v/>
      </c>
      <c r="I414" s="2" t="str">
        <f t="shared" si="40"/>
        <v xml:space="preserve"> </v>
      </c>
      <c r="J414" s="2" t="str">
        <f>IF(C414&gt;=Parameters!$B$10,D414-EXP(Parameters!$B$2+Parameters!$B$4*LN($C414)), "")</f>
        <v/>
      </c>
      <c r="N414"/>
      <c r="O414"/>
      <c r="P414"/>
      <c r="Q414"/>
    </row>
    <row r="415" spans="6:17" x14ac:dyDescent="0.35">
      <c r="F415" s="2" t="str">
        <f t="shared" si="37"/>
        <v/>
      </c>
      <c r="G415" s="2" t="str">
        <f t="shared" si="38"/>
        <v/>
      </c>
      <c r="H415" s="2" t="str">
        <f t="shared" si="39"/>
        <v/>
      </c>
      <c r="I415" s="2" t="str">
        <f t="shared" si="40"/>
        <v xml:space="preserve"> </v>
      </c>
      <c r="J415" s="2" t="str">
        <f>IF(C415&gt;=Parameters!$B$10,D415-EXP(Parameters!$B$2+Parameters!$B$4*LN($C415)), "")</f>
        <v/>
      </c>
      <c r="N415"/>
      <c r="O415"/>
      <c r="P415"/>
      <c r="Q415"/>
    </row>
    <row r="416" spans="6:17" x14ac:dyDescent="0.35">
      <c r="F416" s="2" t="str">
        <f t="shared" si="37"/>
        <v/>
      </c>
      <c r="G416" s="2" t="str">
        <f t="shared" si="38"/>
        <v/>
      </c>
      <c r="H416" s="2" t="str">
        <f t="shared" si="39"/>
        <v/>
      </c>
      <c r="I416" s="2" t="str">
        <f t="shared" si="40"/>
        <v xml:space="preserve"> </v>
      </c>
      <c r="J416" s="2" t="str">
        <f>IF(C416&gt;=Parameters!$B$10,D416-EXP(Parameters!$B$2+Parameters!$B$4*LN($C416)), "")</f>
        <v/>
      </c>
      <c r="N416"/>
      <c r="O416"/>
      <c r="P416"/>
      <c r="Q416"/>
    </row>
    <row r="417" spans="6:17" x14ac:dyDescent="0.35">
      <c r="F417" s="2" t="str">
        <f t="shared" si="37"/>
        <v/>
      </c>
      <c r="G417" s="2" t="str">
        <f t="shared" si="38"/>
        <v/>
      </c>
      <c r="H417" s="2" t="str">
        <f t="shared" si="39"/>
        <v/>
      </c>
      <c r="I417" s="2" t="str">
        <f t="shared" si="40"/>
        <v xml:space="preserve"> </v>
      </c>
      <c r="J417" s="2" t="str">
        <f>IF(C417&gt;=Parameters!$B$10,D417-EXP(Parameters!$B$2+Parameters!$B$4*LN($C417)), "")</f>
        <v/>
      </c>
      <c r="N417"/>
      <c r="O417"/>
      <c r="P417"/>
      <c r="Q417"/>
    </row>
    <row r="418" spans="6:17" x14ac:dyDescent="0.35">
      <c r="F418" s="2" t="str">
        <f t="shared" si="37"/>
        <v/>
      </c>
      <c r="G418" s="2" t="str">
        <f t="shared" si="38"/>
        <v/>
      </c>
      <c r="H418" s="2" t="str">
        <f t="shared" si="39"/>
        <v/>
      </c>
      <c r="I418" s="2" t="str">
        <f t="shared" si="40"/>
        <v xml:space="preserve"> </v>
      </c>
      <c r="J418" s="2" t="str">
        <f>IF(C418&gt;=Parameters!$B$10,D418-EXP(Parameters!$B$2+Parameters!$B$4*LN($C418)), "")</f>
        <v/>
      </c>
      <c r="N418"/>
      <c r="O418"/>
      <c r="P418"/>
      <c r="Q418"/>
    </row>
    <row r="419" spans="6:17" x14ac:dyDescent="0.35">
      <c r="F419" s="2" t="str">
        <f t="shared" si="37"/>
        <v/>
      </c>
      <c r="G419" s="2" t="str">
        <f t="shared" si="38"/>
        <v/>
      </c>
      <c r="H419" s="2" t="str">
        <f t="shared" si="39"/>
        <v/>
      </c>
      <c r="I419" s="2" t="str">
        <f t="shared" si="40"/>
        <v xml:space="preserve"> </v>
      </c>
      <c r="J419" s="2" t="str">
        <f>IF(C419&gt;=Parameters!$B$10,D419-EXP(Parameters!$B$2+Parameters!$B$4*LN($C419)), "")</f>
        <v/>
      </c>
      <c r="N419"/>
      <c r="O419"/>
      <c r="P419"/>
      <c r="Q419"/>
    </row>
    <row r="420" spans="6:17" x14ac:dyDescent="0.35">
      <c r="F420" s="2" t="str">
        <f t="shared" si="37"/>
        <v/>
      </c>
      <c r="G420" s="2" t="str">
        <f t="shared" si="38"/>
        <v/>
      </c>
      <c r="H420" s="2" t="str">
        <f t="shared" si="39"/>
        <v/>
      </c>
      <c r="I420" s="2" t="str">
        <f t="shared" si="40"/>
        <v xml:space="preserve"> </v>
      </c>
      <c r="J420" s="2" t="str">
        <f>IF(C420&gt;=Parameters!$B$10,D420-EXP(Parameters!$B$2+Parameters!$B$4*LN($C420)), "")</f>
        <v/>
      </c>
      <c r="N420"/>
      <c r="O420"/>
      <c r="P420"/>
      <c r="Q420"/>
    </row>
    <row r="421" spans="6:17" x14ac:dyDescent="0.35">
      <c r="F421" s="2" t="str">
        <f t="shared" si="37"/>
        <v/>
      </c>
      <c r="G421" s="2" t="str">
        <f t="shared" si="38"/>
        <v/>
      </c>
      <c r="H421" s="2" t="str">
        <f t="shared" si="39"/>
        <v/>
      </c>
      <c r="I421" s="2" t="str">
        <f t="shared" si="40"/>
        <v xml:space="preserve"> </v>
      </c>
      <c r="J421" s="2" t="str">
        <f>IF(C421&gt;=Parameters!$B$10,D421-EXP(Parameters!$B$2+Parameters!$B$4*LN($C421)), "")</f>
        <v/>
      </c>
      <c r="N421"/>
      <c r="O421"/>
      <c r="P421"/>
      <c r="Q421"/>
    </row>
    <row r="422" spans="6:17" x14ac:dyDescent="0.35">
      <c r="F422" s="2" t="str">
        <f t="shared" si="37"/>
        <v/>
      </c>
      <c r="G422" s="2" t="str">
        <f t="shared" si="38"/>
        <v/>
      </c>
      <c r="H422" s="2" t="str">
        <f t="shared" si="39"/>
        <v/>
      </c>
      <c r="I422" s="2" t="str">
        <f t="shared" si="40"/>
        <v xml:space="preserve"> </v>
      </c>
      <c r="J422" s="2" t="str">
        <f>IF(C422&gt;=Parameters!$B$10,D422-EXP(Parameters!$B$2+Parameters!$B$4*LN($C422)), "")</f>
        <v/>
      </c>
      <c r="N422"/>
      <c r="O422"/>
      <c r="P422"/>
      <c r="Q422"/>
    </row>
    <row r="423" spans="6:17" x14ac:dyDescent="0.35">
      <c r="F423" s="2" t="str">
        <f t="shared" si="37"/>
        <v/>
      </c>
      <c r="G423" s="2" t="str">
        <f t="shared" si="38"/>
        <v/>
      </c>
      <c r="H423" s="2" t="str">
        <f t="shared" si="39"/>
        <v/>
      </c>
      <c r="I423" s="2" t="str">
        <f t="shared" si="40"/>
        <v xml:space="preserve"> </v>
      </c>
      <c r="J423" s="2" t="str">
        <f>IF(C423&gt;=Parameters!$B$10,D423-EXP(Parameters!$B$2+Parameters!$B$4*LN($C423)), "")</f>
        <v/>
      </c>
      <c r="N423"/>
      <c r="O423"/>
      <c r="P423"/>
      <c r="Q423"/>
    </row>
    <row r="424" spans="6:17" x14ac:dyDescent="0.35">
      <c r="F424" s="2" t="str">
        <f t="shared" si="37"/>
        <v/>
      </c>
      <c r="G424" s="2" t="str">
        <f t="shared" si="38"/>
        <v/>
      </c>
      <c r="H424" s="2" t="str">
        <f t="shared" si="39"/>
        <v/>
      </c>
      <c r="I424" s="2" t="str">
        <f t="shared" si="40"/>
        <v xml:space="preserve"> </v>
      </c>
      <c r="J424" s="2" t="str">
        <f>IF(C424&gt;=Parameters!$B$10,D424-EXP(Parameters!$B$2+Parameters!$B$4*LN($C424)), "")</f>
        <v/>
      </c>
      <c r="N424"/>
      <c r="O424"/>
      <c r="P424"/>
      <c r="Q424"/>
    </row>
    <row r="425" spans="6:17" x14ac:dyDescent="0.35">
      <c r="F425" s="2" t="str">
        <f t="shared" si="37"/>
        <v/>
      </c>
      <c r="G425" s="2" t="str">
        <f t="shared" si="38"/>
        <v/>
      </c>
      <c r="H425" s="2" t="str">
        <f t="shared" si="39"/>
        <v/>
      </c>
      <c r="I425" s="2" t="str">
        <f t="shared" si="40"/>
        <v xml:space="preserve"> </v>
      </c>
      <c r="J425" s="2" t="str">
        <f>IF(C425&gt;=Parameters!$B$10,D425-EXP(Parameters!$B$2+Parameters!$B$4*LN($C425)), "")</f>
        <v/>
      </c>
      <c r="N425"/>
      <c r="O425"/>
      <c r="P425"/>
      <c r="Q425"/>
    </row>
    <row r="426" spans="6:17" x14ac:dyDescent="0.35">
      <c r="F426" s="2" t="str">
        <f t="shared" si="37"/>
        <v/>
      </c>
      <c r="G426" s="2" t="str">
        <f t="shared" si="38"/>
        <v/>
      </c>
      <c r="H426" s="2" t="str">
        <f t="shared" si="39"/>
        <v/>
      </c>
      <c r="I426" s="2" t="str">
        <f t="shared" si="40"/>
        <v xml:space="preserve"> </v>
      </c>
      <c r="J426" s="2" t="str">
        <f>IF(C426&gt;=Parameters!$B$10,D426-EXP(Parameters!$B$2+Parameters!$B$4*LN($C426)), "")</f>
        <v/>
      </c>
      <c r="N426"/>
      <c r="O426"/>
      <c r="P426"/>
      <c r="Q426"/>
    </row>
    <row r="427" spans="6:17" x14ac:dyDescent="0.35">
      <c r="F427" s="2" t="str">
        <f t="shared" si="37"/>
        <v/>
      </c>
      <c r="G427" s="2" t="str">
        <f t="shared" si="38"/>
        <v/>
      </c>
      <c r="H427" s="2" t="str">
        <f t="shared" si="39"/>
        <v/>
      </c>
      <c r="I427" s="2" t="str">
        <f t="shared" si="40"/>
        <v xml:space="preserve"> </v>
      </c>
      <c r="J427" s="2" t="str">
        <f>IF(C427&gt;=Parameters!$B$10,D427-EXP(Parameters!$B$2+Parameters!$B$4*LN($C427)), "")</f>
        <v/>
      </c>
      <c r="N427"/>
      <c r="O427"/>
      <c r="P427"/>
      <c r="Q427"/>
    </row>
    <row r="428" spans="6:17" x14ac:dyDescent="0.35">
      <c r="F428" s="2" t="str">
        <f t="shared" si="37"/>
        <v/>
      </c>
      <c r="G428" s="2" t="str">
        <f t="shared" si="38"/>
        <v/>
      </c>
      <c r="H428" s="2" t="str">
        <f t="shared" si="39"/>
        <v/>
      </c>
      <c r="I428" s="2" t="str">
        <f t="shared" si="40"/>
        <v xml:space="preserve"> </v>
      </c>
      <c r="J428" s="2" t="str">
        <f>IF(C428&gt;=Parameters!$B$10,D428-EXP(Parameters!$B$2+Parameters!$B$4*LN($C428)), "")</f>
        <v/>
      </c>
      <c r="N428"/>
      <c r="O428"/>
      <c r="P428"/>
      <c r="Q428"/>
    </row>
    <row r="429" spans="6:17" x14ac:dyDescent="0.35">
      <c r="F429" s="2" t="str">
        <f t="shared" si="37"/>
        <v/>
      </c>
      <c r="G429" s="2" t="str">
        <f t="shared" si="38"/>
        <v/>
      </c>
      <c r="H429" s="2" t="str">
        <f t="shared" si="39"/>
        <v/>
      </c>
      <c r="I429" s="2" t="str">
        <f t="shared" si="40"/>
        <v xml:space="preserve"> </v>
      </c>
      <c r="J429" s="2" t="str">
        <f>IF(C429&gt;=Parameters!$B$10,D429-EXP(Parameters!$B$2+Parameters!$B$4*LN($C429)), "")</f>
        <v/>
      </c>
      <c r="N429"/>
      <c r="O429"/>
      <c r="P429"/>
      <c r="Q429"/>
    </row>
    <row r="430" spans="6:17" x14ac:dyDescent="0.35">
      <c r="F430" s="2" t="str">
        <f t="shared" si="37"/>
        <v/>
      </c>
      <c r="G430" s="2" t="str">
        <f t="shared" si="38"/>
        <v/>
      </c>
      <c r="H430" s="2" t="str">
        <f t="shared" si="39"/>
        <v/>
      </c>
      <c r="I430" s="2" t="str">
        <f t="shared" si="40"/>
        <v xml:space="preserve"> </v>
      </c>
      <c r="J430" s="2" t="str">
        <f>IF(C430&gt;=Parameters!$B$10,D430-EXP(Parameters!$B$2+Parameters!$B$4*LN($C430)), "")</f>
        <v/>
      </c>
      <c r="N430"/>
      <c r="O430"/>
      <c r="P430"/>
      <c r="Q430"/>
    </row>
    <row r="431" spans="6:17" x14ac:dyDescent="0.35">
      <c r="F431" s="2" t="str">
        <f t="shared" si="37"/>
        <v/>
      </c>
      <c r="G431" s="2" t="str">
        <f t="shared" si="38"/>
        <v/>
      </c>
      <c r="H431" s="2" t="str">
        <f t="shared" si="39"/>
        <v/>
      </c>
      <c r="I431" s="2" t="str">
        <f t="shared" si="40"/>
        <v xml:space="preserve"> </v>
      </c>
      <c r="J431" s="2" t="str">
        <f>IF(C431&gt;=Parameters!$B$10,D431-EXP(Parameters!$B$2+Parameters!$B$4*LN($C431)), "")</f>
        <v/>
      </c>
      <c r="N431"/>
      <c r="O431"/>
      <c r="P431"/>
      <c r="Q431"/>
    </row>
    <row r="432" spans="6:17" x14ac:dyDescent="0.35">
      <c r="F432" s="2" t="str">
        <f t="shared" si="37"/>
        <v/>
      </c>
      <c r="G432" s="2" t="str">
        <f t="shared" si="38"/>
        <v/>
      </c>
      <c r="H432" s="2" t="str">
        <f t="shared" si="39"/>
        <v/>
      </c>
      <c r="I432" s="2" t="str">
        <f t="shared" si="40"/>
        <v xml:space="preserve"> </v>
      </c>
      <c r="J432" s="2" t="str">
        <f>IF(C432&gt;=Parameters!$B$10,D432-EXP(Parameters!$B$2+Parameters!$B$4*LN($C432)), "")</f>
        <v/>
      </c>
      <c r="N432"/>
      <c r="O432"/>
      <c r="P432"/>
      <c r="Q432"/>
    </row>
    <row r="433" spans="6:17" x14ac:dyDescent="0.35">
      <c r="F433" s="2" t="str">
        <f t="shared" si="37"/>
        <v/>
      </c>
      <c r="G433" s="2" t="str">
        <f t="shared" si="38"/>
        <v/>
      </c>
      <c r="H433" s="2" t="str">
        <f t="shared" si="39"/>
        <v/>
      </c>
      <c r="I433" s="2" t="str">
        <f t="shared" si="40"/>
        <v xml:space="preserve"> </v>
      </c>
      <c r="J433" s="2" t="str">
        <f>IF(C433&gt;=Parameters!$B$10,D433-EXP(Parameters!$B$2+Parameters!$B$4*LN($C433)), "")</f>
        <v/>
      </c>
      <c r="N433"/>
      <c r="O433"/>
      <c r="P433"/>
      <c r="Q433"/>
    </row>
    <row r="434" spans="6:17" x14ac:dyDescent="0.35">
      <c r="F434" s="2" t="str">
        <f t="shared" si="37"/>
        <v/>
      </c>
      <c r="G434" s="2" t="str">
        <f t="shared" si="38"/>
        <v/>
      </c>
      <c r="H434" s="2" t="str">
        <f t="shared" si="39"/>
        <v/>
      </c>
      <c r="I434" s="2" t="str">
        <f t="shared" si="40"/>
        <v xml:space="preserve"> </v>
      </c>
      <c r="J434" s="2" t="str">
        <f>IF(C434&gt;=Parameters!$B$10,D434-EXP(Parameters!$B$2+Parameters!$B$4*LN($C434)), "")</f>
        <v/>
      </c>
      <c r="N434"/>
      <c r="O434"/>
      <c r="P434"/>
      <c r="Q434"/>
    </row>
    <row r="435" spans="6:17" x14ac:dyDescent="0.35">
      <c r="F435" s="2" t="str">
        <f t="shared" si="37"/>
        <v/>
      </c>
      <c r="G435" s="2" t="str">
        <f t="shared" si="38"/>
        <v/>
      </c>
      <c r="H435" s="2" t="str">
        <f t="shared" si="39"/>
        <v/>
      </c>
      <c r="I435" s="2" t="str">
        <f t="shared" si="40"/>
        <v xml:space="preserve"> </v>
      </c>
      <c r="J435" s="2" t="str">
        <f>IF(C435&gt;=Parameters!$B$10,D435-EXP(Parameters!$B$2+Parameters!$B$4*LN($C435)), "")</f>
        <v/>
      </c>
      <c r="N435"/>
      <c r="O435"/>
      <c r="P435"/>
      <c r="Q435"/>
    </row>
    <row r="436" spans="6:17" x14ac:dyDescent="0.35">
      <c r="F436" s="2" t="str">
        <f t="shared" si="37"/>
        <v/>
      </c>
      <c r="G436" s="2" t="str">
        <f t="shared" si="38"/>
        <v/>
      </c>
      <c r="H436" s="2" t="str">
        <f t="shared" si="39"/>
        <v/>
      </c>
      <c r="I436" s="2" t="str">
        <f t="shared" si="40"/>
        <v xml:space="preserve"> </v>
      </c>
      <c r="J436" s="2" t="str">
        <f>IF(C436&gt;=Parameters!$B$10,D436-EXP(Parameters!$B$2+Parameters!$B$4*LN($C436)), "")</f>
        <v/>
      </c>
      <c r="N436"/>
      <c r="O436"/>
      <c r="P436"/>
      <c r="Q436"/>
    </row>
    <row r="437" spans="6:17" x14ac:dyDescent="0.35">
      <c r="F437" s="2" t="str">
        <f t="shared" si="37"/>
        <v/>
      </c>
      <c r="G437" s="2" t="str">
        <f t="shared" si="38"/>
        <v/>
      </c>
      <c r="H437" s="2" t="str">
        <f t="shared" si="39"/>
        <v/>
      </c>
      <c r="I437" s="2" t="str">
        <f t="shared" si="40"/>
        <v xml:space="preserve"> </v>
      </c>
      <c r="J437" s="2" t="str">
        <f>IF(C437&gt;=Parameters!$B$10,D437-EXP(Parameters!$B$2+Parameters!$B$4*LN($C437)), "")</f>
        <v/>
      </c>
      <c r="N437"/>
      <c r="O437"/>
      <c r="P437"/>
      <c r="Q437"/>
    </row>
    <row r="438" spans="6:17" x14ac:dyDescent="0.35">
      <c r="F438" s="2" t="str">
        <f t="shared" si="37"/>
        <v/>
      </c>
      <c r="G438" s="2" t="str">
        <f t="shared" si="38"/>
        <v/>
      </c>
      <c r="H438" s="2" t="str">
        <f t="shared" si="39"/>
        <v/>
      </c>
      <c r="I438" s="2" t="str">
        <f t="shared" si="40"/>
        <v xml:space="preserve"> </v>
      </c>
      <c r="J438" s="2" t="str">
        <f>IF(C438&gt;=Parameters!$B$10,D438-EXP(Parameters!$B$2+Parameters!$B$4*LN($C438)), "")</f>
        <v/>
      </c>
      <c r="N438"/>
      <c r="O438"/>
      <c r="P438"/>
      <c r="Q438"/>
    </row>
    <row r="439" spans="6:17" x14ac:dyDescent="0.35">
      <c r="F439" s="2" t="str">
        <f t="shared" si="37"/>
        <v/>
      </c>
      <c r="G439" s="2" t="str">
        <f t="shared" si="38"/>
        <v/>
      </c>
      <c r="H439" s="2" t="str">
        <f t="shared" si="39"/>
        <v/>
      </c>
      <c r="I439" s="2" t="str">
        <f t="shared" si="40"/>
        <v xml:space="preserve"> </v>
      </c>
      <c r="J439" s="2" t="str">
        <f>IF(C439&gt;=Parameters!$B$10,D439-EXP(Parameters!$B$2+Parameters!$B$4*LN($C439)), "")</f>
        <v/>
      </c>
      <c r="N439"/>
      <c r="O439"/>
      <c r="P439"/>
      <c r="Q439"/>
    </row>
    <row r="440" spans="6:17" x14ac:dyDescent="0.35">
      <c r="F440" s="2" t="str">
        <f t="shared" si="37"/>
        <v/>
      </c>
      <c r="G440" s="2" t="str">
        <f t="shared" si="38"/>
        <v/>
      </c>
      <c r="H440" s="2" t="str">
        <f t="shared" si="39"/>
        <v/>
      </c>
      <c r="I440" s="2" t="str">
        <f t="shared" si="40"/>
        <v xml:space="preserve"> </v>
      </c>
      <c r="J440" s="2" t="str">
        <f>IF(C440&gt;=Parameters!$B$10,D440-EXP(Parameters!$B$2+Parameters!$B$4*LN($C440)), "")</f>
        <v/>
      </c>
      <c r="N440"/>
      <c r="O440"/>
      <c r="P440"/>
      <c r="Q440"/>
    </row>
    <row r="441" spans="6:17" x14ac:dyDescent="0.35">
      <c r="F441" s="2" t="str">
        <f t="shared" si="37"/>
        <v/>
      </c>
      <c r="G441" s="2" t="str">
        <f t="shared" si="38"/>
        <v/>
      </c>
      <c r="H441" s="2" t="str">
        <f t="shared" si="39"/>
        <v/>
      </c>
      <c r="I441" s="2" t="str">
        <f t="shared" si="40"/>
        <v xml:space="preserve"> </v>
      </c>
      <c r="J441" s="2" t="str">
        <f>IF(C441&gt;=Parameters!$B$10,D441-EXP(Parameters!$B$2+Parameters!$B$4*LN($C441)), "")</f>
        <v/>
      </c>
      <c r="N441"/>
      <c r="O441"/>
      <c r="P441"/>
      <c r="Q441"/>
    </row>
    <row r="442" spans="6:17" x14ac:dyDescent="0.35">
      <c r="F442" s="2" t="str">
        <f t="shared" si="37"/>
        <v/>
      </c>
      <c r="G442" s="2" t="str">
        <f t="shared" si="38"/>
        <v/>
      </c>
      <c r="H442" s="2" t="str">
        <f t="shared" si="39"/>
        <v/>
      </c>
      <c r="I442" s="2" t="str">
        <f t="shared" si="40"/>
        <v xml:space="preserve"> </v>
      </c>
      <c r="J442" s="2" t="str">
        <f>IF(C442&gt;=Parameters!$B$10,D442-EXP(Parameters!$B$2+Parameters!$B$4*LN($C442)), "")</f>
        <v/>
      </c>
      <c r="N442"/>
      <c r="O442"/>
      <c r="P442"/>
      <c r="Q442"/>
    </row>
    <row r="443" spans="6:17" x14ac:dyDescent="0.35">
      <c r="F443" s="2" t="str">
        <f t="shared" si="37"/>
        <v/>
      </c>
      <c r="G443" s="2" t="str">
        <f t="shared" si="38"/>
        <v/>
      </c>
      <c r="H443" s="2" t="str">
        <f t="shared" si="39"/>
        <v/>
      </c>
      <c r="I443" s="2" t="str">
        <f t="shared" si="40"/>
        <v xml:space="preserve"> </v>
      </c>
      <c r="J443" s="2" t="str">
        <f>IF(C443&gt;=Parameters!$B$10,D443-EXP(Parameters!$B$2+Parameters!$B$4*LN($C443)), "")</f>
        <v/>
      </c>
      <c r="N443"/>
      <c r="O443"/>
      <c r="P443"/>
      <c r="Q443"/>
    </row>
    <row r="444" spans="6:17" x14ac:dyDescent="0.35">
      <c r="F444" s="2" t="str">
        <f t="shared" si="37"/>
        <v/>
      </c>
      <c r="G444" s="2" t="str">
        <f t="shared" si="38"/>
        <v/>
      </c>
      <c r="H444" s="2" t="str">
        <f t="shared" si="39"/>
        <v/>
      </c>
      <c r="I444" s="2" t="str">
        <f t="shared" si="40"/>
        <v xml:space="preserve"> </v>
      </c>
      <c r="J444" s="2" t="str">
        <f>IF(C444&gt;=Parameters!$B$10,D444-EXP(Parameters!$B$2+Parameters!$B$4*LN($C444)), "")</f>
        <v/>
      </c>
      <c r="N444"/>
      <c r="O444"/>
      <c r="P444"/>
      <c r="Q444"/>
    </row>
    <row r="445" spans="6:17" x14ac:dyDescent="0.35">
      <c r="F445" s="2" t="str">
        <f t="shared" si="37"/>
        <v/>
      </c>
      <c r="G445" s="2" t="str">
        <f t="shared" si="38"/>
        <v/>
      </c>
      <c r="H445" s="2" t="str">
        <f t="shared" si="39"/>
        <v/>
      </c>
      <c r="I445" s="2" t="str">
        <f t="shared" si="40"/>
        <v xml:space="preserve"> </v>
      </c>
      <c r="J445" s="2" t="str">
        <f>IF(C445&gt;=Parameters!$B$10,D445-EXP(Parameters!$B$2+Parameters!$B$4*LN($C445)), "")</f>
        <v/>
      </c>
      <c r="N445"/>
      <c r="O445"/>
      <c r="P445"/>
      <c r="Q445"/>
    </row>
    <row r="446" spans="6:17" x14ac:dyDescent="0.35">
      <c r="F446" s="2" t="str">
        <f t="shared" si="37"/>
        <v/>
      </c>
      <c r="G446" s="2" t="str">
        <f t="shared" si="38"/>
        <v/>
      </c>
      <c r="H446" s="2" t="str">
        <f t="shared" si="39"/>
        <v/>
      </c>
      <c r="I446" s="2" t="str">
        <f t="shared" si="40"/>
        <v xml:space="preserve"> </v>
      </c>
      <c r="J446" s="2" t="str">
        <f>IF(C446&gt;=Parameters!$B$10,D446-EXP(Parameters!$B$2+Parameters!$B$4*LN($C446)), "")</f>
        <v/>
      </c>
      <c r="N446"/>
      <c r="O446"/>
      <c r="P446"/>
      <c r="Q446"/>
    </row>
    <row r="447" spans="6:17" x14ac:dyDescent="0.35">
      <c r="F447" s="2" t="str">
        <f t="shared" si="37"/>
        <v/>
      </c>
      <c r="G447" s="2" t="str">
        <f t="shared" si="38"/>
        <v/>
      </c>
      <c r="H447" s="2" t="str">
        <f t="shared" si="39"/>
        <v/>
      </c>
      <c r="I447" s="2" t="str">
        <f t="shared" si="40"/>
        <v xml:space="preserve"> </v>
      </c>
      <c r="J447" s="2" t="str">
        <f>IF(C447&gt;=Parameters!$B$10,D447-EXP(Parameters!$B$2+Parameters!$B$4*LN($C447)), "")</f>
        <v/>
      </c>
      <c r="N447"/>
      <c r="O447"/>
      <c r="P447"/>
      <c r="Q447"/>
    </row>
    <row r="448" spans="6:17" x14ac:dyDescent="0.35">
      <c r="F448" s="2" t="str">
        <f t="shared" si="37"/>
        <v/>
      </c>
      <c r="G448" s="2" t="str">
        <f t="shared" si="38"/>
        <v/>
      </c>
      <c r="H448" s="2" t="str">
        <f t="shared" si="39"/>
        <v/>
      </c>
      <c r="I448" s="2" t="str">
        <f t="shared" si="40"/>
        <v xml:space="preserve"> </v>
      </c>
      <c r="J448" s="2" t="str">
        <f>IF(C448&gt;=Parameters!$B$10,D448-EXP(Parameters!$B$2+Parameters!$B$4*LN($C448)), "")</f>
        <v/>
      </c>
      <c r="N448"/>
      <c r="O448"/>
      <c r="P448"/>
      <c r="Q448"/>
    </row>
    <row r="449" spans="6:17" x14ac:dyDescent="0.35">
      <c r="F449" s="2" t="str">
        <f t="shared" si="37"/>
        <v/>
      </c>
      <c r="G449" s="2" t="str">
        <f t="shared" si="38"/>
        <v/>
      </c>
      <c r="H449" s="2" t="str">
        <f t="shared" si="39"/>
        <v/>
      </c>
      <c r="I449" s="2" t="str">
        <f t="shared" si="40"/>
        <v xml:space="preserve"> </v>
      </c>
      <c r="J449" s="2" t="str">
        <f>IF(C449&gt;=Parameters!$B$10,D449-EXP(Parameters!$B$2+Parameters!$B$4*LN($C449)), "")</f>
        <v/>
      </c>
      <c r="N449"/>
      <c r="O449"/>
      <c r="P449"/>
      <c r="Q449"/>
    </row>
    <row r="450" spans="6:17" x14ac:dyDescent="0.35">
      <c r="F450" s="2" t="str">
        <f t="shared" si="37"/>
        <v/>
      </c>
      <c r="G450" s="2" t="str">
        <f t="shared" si="38"/>
        <v/>
      </c>
      <c r="H450" s="2" t="str">
        <f t="shared" si="39"/>
        <v/>
      </c>
      <c r="I450" s="2" t="str">
        <f t="shared" si="40"/>
        <v xml:space="preserve"> </v>
      </c>
      <c r="J450" s="2" t="str">
        <f>IF(C450&gt;=Parameters!$B$10,D450-EXP(Parameters!$B$2+Parameters!$B$4*LN($C450)), "")</f>
        <v/>
      </c>
      <c r="N450"/>
      <c r="O450"/>
      <c r="P450"/>
      <c r="Q450"/>
    </row>
    <row r="451" spans="6:17" x14ac:dyDescent="0.35">
      <c r="F451" s="2" t="str">
        <f t="shared" si="37"/>
        <v/>
      </c>
      <c r="G451" s="2" t="str">
        <f t="shared" si="38"/>
        <v/>
      </c>
      <c r="H451" s="2" t="str">
        <f t="shared" si="39"/>
        <v/>
      </c>
      <c r="I451" s="2" t="str">
        <f t="shared" si="40"/>
        <v xml:space="preserve"> </v>
      </c>
      <c r="J451" s="2" t="str">
        <f>IF(C451&gt;=Parameters!$B$10,D451-EXP(Parameters!$B$2+Parameters!$B$4*LN($C451)), "")</f>
        <v/>
      </c>
      <c r="N451"/>
      <c r="O451"/>
      <c r="P451"/>
      <c r="Q451"/>
    </row>
    <row r="452" spans="6:17" x14ac:dyDescent="0.35">
      <c r="F452" s="2" t="str">
        <f t="shared" si="37"/>
        <v/>
      </c>
      <c r="G452" s="2" t="str">
        <f t="shared" si="38"/>
        <v/>
      </c>
      <c r="H452" s="2" t="str">
        <f t="shared" si="39"/>
        <v/>
      </c>
      <c r="I452" s="2" t="str">
        <f t="shared" si="40"/>
        <v xml:space="preserve"> </v>
      </c>
      <c r="J452" s="2" t="str">
        <f>IF(C452&gt;=Parameters!$B$10,D452-EXP(Parameters!$B$2+Parameters!$B$4*LN($C452)), "")</f>
        <v/>
      </c>
      <c r="N452"/>
      <c r="O452"/>
      <c r="P452"/>
      <c r="Q452"/>
    </row>
    <row r="453" spans="6:17" x14ac:dyDescent="0.35">
      <c r="F453" s="2" t="str">
        <f t="shared" si="37"/>
        <v/>
      </c>
      <c r="G453" s="2" t="str">
        <f t="shared" si="38"/>
        <v/>
      </c>
      <c r="H453" s="2" t="str">
        <f t="shared" si="39"/>
        <v/>
      </c>
      <c r="I453" s="2" t="str">
        <f t="shared" si="40"/>
        <v xml:space="preserve"> </v>
      </c>
      <c r="J453" s="2" t="str">
        <f>IF(C453&gt;=Parameters!$B$10,D453-EXP(Parameters!$B$2+Parameters!$B$4*LN($C453)), "")</f>
        <v/>
      </c>
      <c r="N453"/>
      <c r="O453"/>
      <c r="P453"/>
      <c r="Q453"/>
    </row>
    <row r="454" spans="6:17" x14ac:dyDescent="0.35">
      <c r="F454" s="2" t="str">
        <f t="shared" si="37"/>
        <v/>
      </c>
      <c r="G454" s="2" t="str">
        <f t="shared" si="38"/>
        <v/>
      </c>
      <c r="H454" s="2" t="str">
        <f t="shared" si="39"/>
        <v/>
      </c>
      <c r="I454" s="2" t="str">
        <f t="shared" si="40"/>
        <v xml:space="preserve"> </v>
      </c>
      <c r="J454" s="2" t="str">
        <f>IF(C454&gt;=Parameters!$B$10,D454-EXP(Parameters!$B$2+Parameters!$B$4*LN($C454)), "")</f>
        <v/>
      </c>
      <c r="N454"/>
      <c r="O454"/>
      <c r="P454"/>
      <c r="Q454"/>
    </row>
    <row r="455" spans="6:17" x14ac:dyDescent="0.35">
      <c r="F455" s="2" t="str">
        <f t="shared" si="37"/>
        <v/>
      </c>
      <c r="G455" s="2" t="str">
        <f t="shared" si="38"/>
        <v/>
      </c>
      <c r="H455" s="2" t="str">
        <f t="shared" si="39"/>
        <v/>
      </c>
      <c r="I455" s="2" t="str">
        <f t="shared" si="40"/>
        <v xml:space="preserve"> </v>
      </c>
      <c r="J455" s="2" t="str">
        <f>IF(C455&gt;=Parameters!$B$10,D455-EXP(Parameters!$B$2+Parameters!$B$4*LN($C455)), "")</f>
        <v/>
      </c>
      <c r="N455"/>
      <c r="O455"/>
      <c r="P455"/>
      <c r="Q455"/>
    </row>
    <row r="456" spans="6:17" x14ac:dyDescent="0.35">
      <c r="F456" s="2" t="str">
        <f t="shared" si="37"/>
        <v/>
      </c>
      <c r="G456" s="2" t="str">
        <f t="shared" si="38"/>
        <v/>
      </c>
      <c r="H456" s="2" t="str">
        <f t="shared" si="39"/>
        <v/>
      </c>
      <c r="I456" s="2" t="str">
        <f t="shared" si="40"/>
        <v xml:space="preserve"> </v>
      </c>
      <c r="J456" s="2" t="str">
        <f>IF(C456&gt;=Parameters!$B$10,D456-EXP(Parameters!$B$2+Parameters!$B$4*LN($C456)), "")</f>
        <v/>
      </c>
      <c r="N456"/>
      <c r="O456"/>
      <c r="P456"/>
      <c r="Q456"/>
    </row>
    <row r="457" spans="6:17" x14ac:dyDescent="0.35">
      <c r="F457" s="2" t="str">
        <f t="shared" si="37"/>
        <v/>
      </c>
      <c r="G457" s="2" t="str">
        <f t="shared" si="38"/>
        <v/>
      </c>
      <c r="H457" s="2" t="str">
        <f t="shared" si="39"/>
        <v/>
      </c>
      <c r="I457" s="2" t="str">
        <f t="shared" si="40"/>
        <v xml:space="preserve"> </v>
      </c>
      <c r="J457" s="2" t="str">
        <f>IF(C457&gt;=Parameters!$B$10,D457-EXP(Parameters!$B$2+Parameters!$B$4*LN($C457)), "")</f>
        <v/>
      </c>
      <c r="N457"/>
      <c r="O457"/>
      <c r="P457"/>
      <c r="Q457"/>
    </row>
    <row r="458" spans="6:17" x14ac:dyDescent="0.35">
      <c r="F458" s="2" t="str">
        <f t="shared" si="37"/>
        <v/>
      </c>
      <c r="G458" s="2" t="str">
        <f t="shared" si="38"/>
        <v/>
      </c>
      <c r="H458" s="2" t="str">
        <f t="shared" si="39"/>
        <v/>
      </c>
      <c r="I458" s="2" t="str">
        <f t="shared" si="40"/>
        <v xml:space="preserve"> </v>
      </c>
      <c r="J458" s="2" t="str">
        <f>IF(C458&gt;=Parameters!$B$10,D458-EXP(Parameters!$B$2+Parameters!$B$4*LN($C458)), "")</f>
        <v/>
      </c>
      <c r="N458"/>
      <c r="O458"/>
      <c r="P458"/>
      <c r="Q458"/>
    </row>
    <row r="459" spans="6:17" x14ac:dyDescent="0.35">
      <c r="F459" s="2" t="str">
        <f t="shared" ref="F459:F522" si="41">RIGHT(C459,1)</f>
        <v/>
      </c>
      <c r="G459" s="2" t="str">
        <f t="shared" ref="G459:G522" si="42">RIGHT(D459,1)</f>
        <v/>
      </c>
      <c r="H459" s="2" t="str">
        <f t="shared" ref="H459:H522" si="43">RIGHT(E459,1)</f>
        <v/>
      </c>
      <c r="I459" s="2" t="str">
        <f t="shared" ref="I459:I522" si="44">C459&amp; " " &amp;D459</f>
        <v xml:space="preserve"> </v>
      </c>
      <c r="J459" s="2" t="str">
        <f>IF(C459&gt;=Parameters!$B$10,D459-EXP(Parameters!$B$2+Parameters!$B$4*LN($C459)), "")</f>
        <v/>
      </c>
      <c r="N459"/>
      <c r="O459"/>
      <c r="P459"/>
      <c r="Q459"/>
    </row>
    <row r="460" spans="6:17" x14ac:dyDescent="0.35">
      <c r="F460" s="2" t="str">
        <f t="shared" si="41"/>
        <v/>
      </c>
      <c r="G460" s="2" t="str">
        <f t="shared" si="42"/>
        <v/>
      </c>
      <c r="H460" s="2" t="str">
        <f t="shared" si="43"/>
        <v/>
      </c>
      <c r="I460" s="2" t="str">
        <f t="shared" si="44"/>
        <v xml:space="preserve"> </v>
      </c>
      <c r="J460" s="2" t="str">
        <f>IF(C460&gt;=Parameters!$B$10,D460-EXP(Parameters!$B$2+Parameters!$B$4*LN($C460)), "")</f>
        <v/>
      </c>
      <c r="N460"/>
      <c r="O460"/>
      <c r="P460"/>
      <c r="Q460"/>
    </row>
    <row r="461" spans="6:17" x14ac:dyDescent="0.35">
      <c r="F461" s="2" t="str">
        <f t="shared" si="41"/>
        <v/>
      </c>
      <c r="G461" s="2" t="str">
        <f t="shared" si="42"/>
        <v/>
      </c>
      <c r="H461" s="2" t="str">
        <f t="shared" si="43"/>
        <v/>
      </c>
      <c r="I461" s="2" t="str">
        <f t="shared" si="44"/>
        <v xml:space="preserve"> </v>
      </c>
      <c r="J461" s="2" t="str">
        <f>IF(C461&gt;=Parameters!$B$10,D461-EXP(Parameters!$B$2+Parameters!$B$4*LN($C461)), "")</f>
        <v/>
      </c>
      <c r="N461"/>
      <c r="O461"/>
      <c r="P461"/>
      <c r="Q461"/>
    </row>
    <row r="462" spans="6:17" x14ac:dyDescent="0.35">
      <c r="F462" s="2" t="str">
        <f t="shared" si="41"/>
        <v/>
      </c>
      <c r="G462" s="2" t="str">
        <f t="shared" si="42"/>
        <v/>
      </c>
      <c r="H462" s="2" t="str">
        <f t="shared" si="43"/>
        <v/>
      </c>
      <c r="I462" s="2" t="str">
        <f t="shared" si="44"/>
        <v xml:space="preserve"> </v>
      </c>
      <c r="J462" s="2" t="str">
        <f>IF(C462&gt;=Parameters!$B$10,D462-EXP(Parameters!$B$2+Parameters!$B$4*LN($C462)), "")</f>
        <v/>
      </c>
      <c r="N462"/>
      <c r="O462"/>
      <c r="P462"/>
      <c r="Q462"/>
    </row>
    <row r="463" spans="6:17" x14ac:dyDescent="0.35">
      <c r="F463" s="2" t="str">
        <f t="shared" si="41"/>
        <v/>
      </c>
      <c r="G463" s="2" t="str">
        <f t="shared" si="42"/>
        <v/>
      </c>
      <c r="H463" s="2" t="str">
        <f t="shared" si="43"/>
        <v/>
      </c>
      <c r="I463" s="2" t="str">
        <f t="shared" si="44"/>
        <v xml:space="preserve"> </v>
      </c>
      <c r="J463" s="2" t="str">
        <f>IF(C463&gt;=Parameters!$B$10,D463-EXP(Parameters!$B$2+Parameters!$B$4*LN($C463)), "")</f>
        <v/>
      </c>
      <c r="N463"/>
      <c r="O463"/>
      <c r="P463"/>
      <c r="Q463"/>
    </row>
    <row r="464" spans="6:17" x14ac:dyDescent="0.35">
      <c r="F464" s="2" t="str">
        <f t="shared" si="41"/>
        <v/>
      </c>
      <c r="G464" s="2" t="str">
        <f t="shared" si="42"/>
        <v/>
      </c>
      <c r="H464" s="2" t="str">
        <f t="shared" si="43"/>
        <v/>
      </c>
      <c r="I464" s="2" t="str">
        <f t="shared" si="44"/>
        <v xml:space="preserve"> </v>
      </c>
      <c r="J464" s="2" t="str">
        <f>IF(C464&gt;=Parameters!$B$10,D464-EXP(Parameters!$B$2+Parameters!$B$4*LN($C464)), "")</f>
        <v/>
      </c>
      <c r="N464"/>
      <c r="O464"/>
      <c r="P464"/>
      <c r="Q464"/>
    </row>
    <row r="465" spans="6:17" x14ac:dyDescent="0.35">
      <c r="F465" s="2" t="str">
        <f t="shared" si="41"/>
        <v/>
      </c>
      <c r="G465" s="2" t="str">
        <f t="shared" si="42"/>
        <v/>
      </c>
      <c r="H465" s="2" t="str">
        <f t="shared" si="43"/>
        <v/>
      </c>
      <c r="I465" s="2" t="str">
        <f t="shared" si="44"/>
        <v xml:space="preserve"> </v>
      </c>
      <c r="J465" s="2" t="str">
        <f>IF(C465&gt;=Parameters!$B$10,D465-EXP(Parameters!$B$2+Parameters!$B$4*LN($C465)), "")</f>
        <v/>
      </c>
      <c r="N465"/>
      <c r="O465"/>
      <c r="P465"/>
      <c r="Q465"/>
    </row>
    <row r="466" spans="6:17" x14ac:dyDescent="0.35">
      <c r="F466" s="2" t="str">
        <f t="shared" si="41"/>
        <v/>
      </c>
      <c r="G466" s="2" t="str">
        <f t="shared" si="42"/>
        <v/>
      </c>
      <c r="H466" s="2" t="str">
        <f t="shared" si="43"/>
        <v/>
      </c>
      <c r="I466" s="2" t="str">
        <f t="shared" si="44"/>
        <v xml:space="preserve"> </v>
      </c>
      <c r="J466" s="2" t="str">
        <f>IF(C466&gt;=Parameters!$B$10,D466-EXP(Parameters!$B$2+Parameters!$B$4*LN($C466)), "")</f>
        <v/>
      </c>
      <c r="N466"/>
      <c r="O466"/>
      <c r="P466"/>
      <c r="Q466"/>
    </row>
    <row r="467" spans="6:17" x14ac:dyDescent="0.35">
      <c r="F467" s="2" t="str">
        <f t="shared" si="41"/>
        <v/>
      </c>
      <c r="G467" s="2" t="str">
        <f t="shared" si="42"/>
        <v/>
      </c>
      <c r="H467" s="2" t="str">
        <f t="shared" si="43"/>
        <v/>
      </c>
      <c r="I467" s="2" t="str">
        <f t="shared" si="44"/>
        <v xml:space="preserve"> </v>
      </c>
      <c r="J467" s="2" t="str">
        <f>IF(C467&gt;=Parameters!$B$10,D467-EXP(Parameters!$B$2+Parameters!$B$4*LN($C467)), "")</f>
        <v/>
      </c>
      <c r="N467"/>
      <c r="O467"/>
      <c r="P467"/>
      <c r="Q467"/>
    </row>
    <row r="468" spans="6:17" x14ac:dyDescent="0.35">
      <c r="F468" s="2" t="str">
        <f t="shared" si="41"/>
        <v/>
      </c>
      <c r="G468" s="2" t="str">
        <f t="shared" si="42"/>
        <v/>
      </c>
      <c r="H468" s="2" t="str">
        <f t="shared" si="43"/>
        <v/>
      </c>
      <c r="I468" s="2" t="str">
        <f t="shared" si="44"/>
        <v xml:space="preserve"> </v>
      </c>
      <c r="J468" s="2" t="str">
        <f>IF(C468&gt;=Parameters!$B$10,D468-EXP(Parameters!$B$2+Parameters!$B$4*LN($C468)), "")</f>
        <v/>
      </c>
      <c r="N468"/>
      <c r="O468"/>
      <c r="P468"/>
      <c r="Q468"/>
    </row>
    <row r="469" spans="6:17" x14ac:dyDescent="0.35">
      <c r="F469" s="2" t="str">
        <f t="shared" si="41"/>
        <v/>
      </c>
      <c r="G469" s="2" t="str">
        <f t="shared" si="42"/>
        <v/>
      </c>
      <c r="H469" s="2" t="str">
        <f t="shared" si="43"/>
        <v/>
      </c>
      <c r="I469" s="2" t="str">
        <f t="shared" si="44"/>
        <v xml:space="preserve"> </v>
      </c>
      <c r="J469" s="2" t="str">
        <f>IF(C469&gt;=Parameters!$B$10,D469-EXP(Parameters!$B$2+Parameters!$B$4*LN($C469)), "")</f>
        <v/>
      </c>
      <c r="N469"/>
      <c r="O469"/>
      <c r="P469"/>
      <c r="Q469"/>
    </row>
    <row r="470" spans="6:17" x14ac:dyDescent="0.35">
      <c r="F470" s="2" t="str">
        <f t="shared" si="41"/>
        <v/>
      </c>
      <c r="G470" s="2" t="str">
        <f t="shared" si="42"/>
        <v/>
      </c>
      <c r="H470" s="2" t="str">
        <f t="shared" si="43"/>
        <v/>
      </c>
      <c r="I470" s="2" t="str">
        <f t="shared" si="44"/>
        <v xml:space="preserve"> </v>
      </c>
      <c r="J470" s="2" t="str">
        <f>IF(C470&gt;=Parameters!$B$10,D470-EXP(Parameters!$B$2+Parameters!$B$4*LN($C470)), "")</f>
        <v/>
      </c>
      <c r="N470"/>
      <c r="O470"/>
      <c r="P470"/>
      <c r="Q470"/>
    </row>
    <row r="471" spans="6:17" x14ac:dyDescent="0.35">
      <c r="F471" s="2" t="str">
        <f t="shared" si="41"/>
        <v/>
      </c>
      <c r="G471" s="2" t="str">
        <f t="shared" si="42"/>
        <v/>
      </c>
      <c r="H471" s="2" t="str">
        <f t="shared" si="43"/>
        <v/>
      </c>
      <c r="I471" s="2" t="str">
        <f t="shared" si="44"/>
        <v xml:space="preserve"> </v>
      </c>
      <c r="J471" s="2" t="str">
        <f>IF(C471&gt;=Parameters!$B$10,D471-EXP(Parameters!$B$2+Parameters!$B$4*LN($C471)), "")</f>
        <v/>
      </c>
      <c r="N471"/>
      <c r="O471"/>
      <c r="P471"/>
      <c r="Q471"/>
    </row>
    <row r="472" spans="6:17" x14ac:dyDescent="0.35">
      <c r="F472" s="2" t="str">
        <f t="shared" si="41"/>
        <v/>
      </c>
      <c r="G472" s="2" t="str">
        <f t="shared" si="42"/>
        <v/>
      </c>
      <c r="H472" s="2" t="str">
        <f t="shared" si="43"/>
        <v/>
      </c>
      <c r="I472" s="2" t="str">
        <f t="shared" si="44"/>
        <v xml:space="preserve"> </v>
      </c>
      <c r="J472" s="2" t="str">
        <f>IF(C472&gt;=Parameters!$B$10,D472-EXP(Parameters!$B$2+Parameters!$B$4*LN($C472)), "")</f>
        <v/>
      </c>
      <c r="N472"/>
      <c r="O472"/>
      <c r="P472"/>
      <c r="Q472"/>
    </row>
    <row r="473" spans="6:17" x14ac:dyDescent="0.35">
      <c r="F473" s="2" t="str">
        <f t="shared" si="41"/>
        <v/>
      </c>
      <c r="G473" s="2" t="str">
        <f t="shared" si="42"/>
        <v/>
      </c>
      <c r="H473" s="2" t="str">
        <f t="shared" si="43"/>
        <v/>
      </c>
      <c r="I473" s="2" t="str">
        <f t="shared" si="44"/>
        <v xml:space="preserve"> </v>
      </c>
      <c r="J473" s="2" t="str">
        <f>IF(C473&gt;=Parameters!$B$10,D473-EXP(Parameters!$B$2+Parameters!$B$4*LN($C473)), "")</f>
        <v/>
      </c>
      <c r="N473"/>
      <c r="O473"/>
      <c r="P473"/>
      <c r="Q473"/>
    </row>
    <row r="474" spans="6:17" x14ac:dyDescent="0.35">
      <c r="F474" s="2" t="str">
        <f t="shared" si="41"/>
        <v/>
      </c>
      <c r="G474" s="2" t="str">
        <f t="shared" si="42"/>
        <v/>
      </c>
      <c r="H474" s="2" t="str">
        <f t="shared" si="43"/>
        <v/>
      </c>
      <c r="I474" s="2" t="str">
        <f t="shared" si="44"/>
        <v xml:space="preserve"> </v>
      </c>
      <c r="J474" s="2" t="str">
        <f>IF(C474&gt;=Parameters!$B$10,D474-EXP(Parameters!$B$2+Parameters!$B$4*LN($C474)), "")</f>
        <v/>
      </c>
      <c r="N474"/>
      <c r="O474"/>
      <c r="P474"/>
      <c r="Q474"/>
    </row>
    <row r="475" spans="6:17" x14ac:dyDescent="0.35">
      <c r="F475" s="2" t="str">
        <f t="shared" si="41"/>
        <v/>
      </c>
      <c r="G475" s="2" t="str">
        <f t="shared" si="42"/>
        <v/>
      </c>
      <c r="H475" s="2" t="str">
        <f t="shared" si="43"/>
        <v/>
      </c>
      <c r="I475" s="2" t="str">
        <f t="shared" si="44"/>
        <v xml:space="preserve"> </v>
      </c>
      <c r="J475" s="2" t="str">
        <f>IF(C475&gt;=Parameters!$B$10,D475-EXP(Parameters!$B$2+Parameters!$B$4*LN($C475)), "")</f>
        <v/>
      </c>
      <c r="N475"/>
      <c r="O475"/>
      <c r="P475"/>
      <c r="Q475"/>
    </row>
    <row r="476" spans="6:17" x14ac:dyDescent="0.35">
      <c r="F476" s="2" t="str">
        <f t="shared" si="41"/>
        <v/>
      </c>
      <c r="G476" s="2" t="str">
        <f t="shared" si="42"/>
        <v/>
      </c>
      <c r="H476" s="2" t="str">
        <f t="shared" si="43"/>
        <v/>
      </c>
      <c r="I476" s="2" t="str">
        <f t="shared" si="44"/>
        <v xml:space="preserve"> </v>
      </c>
      <c r="J476" s="2" t="str">
        <f>IF(C476&gt;=Parameters!$B$10,D476-EXP(Parameters!$B$2+Parameters!$B$4*LN($C476)), "")</f>
        <v/>
      </c>
      <c r="N476"/>
      <c r="O476"/>
      <c r="P476"/>
      <c r="Q476"/>
    </row>
    <row r="477" spans="6:17" x14ac:dyDescent="0.35">
      <c r="F477" s="2" t="str">
        <f t="shared" si="41"/>
        <v/>
      </c>
      <c r="G477" s="2" t="str">
        <f t="shared" si="42"/>
        <v/>
      </c>
      <c r="H477" s="2" t="str">
        <f t="shared" si="43"/>
        <v/>
      </c>
      <c r="I477" s="2" t="str">
        <f t="shared" si="44"/>
        <v xml:space="preserve"> </v>
      </c>
      <c r="J477" s="2" t="str">
        <f>IF(C477&gt;=Parameters!$B$10,D477-EXP(Parameters!$B$2+Parameters!$B$4*LN($C477)), "")</f>
        <v/>
      </c>
      <c r="N477"/>
      <c r="O477"/>
      <c r="P477"/>
      <c r="Q477"/>
    </row>
    <row r="478" spans="6:17" x14ac:dyDescent="0.35">
      <c r="F478" s="2" t="str">
        <f t="shared" si="41"/>
        <v/>
      </c>
      <c r="G478" s="2" t="str">
        <f t="shared" si="42"/>
        <v/>
      </c>
      <c r="H478" s="2" t="str">
        <f t="shared" si="43"/>
        <v/>
      </c>
      <c r="I478" s="2" t="str">
        <f t="shared" si="44"/>
        <v xml:space="preserve"> </v>
      </c>
      <c r="J478" s="2" t="str">
        <f>IF(C478&gt;=Parameters!$B$10,D478-EXP(Parameters!$B$2+Parameters!$B$4*LN($C478)), "")</f>
        <v/>
      </c>
      <c r="N478"/>
      <c r="O478"/>
      <c r="P478"/>
      <c r="Q478"/>
    </row>
    <row r="479" spans="6:17" x14ac:dyDescent="0.35">
      <c r="F479" s="2" t="str">
        <f t="shared" si="41"/>
        <v/>
      </c>
      <c r="G479" s="2" t="str">
        <f t="shared" si="42"/>
        <v/>
      </c>
      <c r="H479" s="2" t="str">
        <f t="shared" si="43"/>
        <v/>
      </c>
      <c r="I479" s="2" t="str">
        <f t="shared" si="44"/>
        <v xml:space="preserve"> </v>
      </c>
      <c r="J479" s="2" t="str">
        <f>IF(C479&gt;=Parameters!$B$10,D479-EXP(Parameters!$B$2+Parameters!$B$4*LN($C479)), "")</f>
        <v/>
      </c>
      <c r="N479"/>
      <c r="O479"/>
      <c r="P479"/>
      <c r="Q479"/>
    </row>
    <row r="480" spans="6:17" x14ac:dyDescent="0.35">
      <c r="F480" s="2" t="str">
        <f t="shared" si="41"/>
        <v/>
      </c>
      <c r="G480" s="2" t="str">
        <f t="shared" si="42"/>
        <v/>
      </c>
      <c r="H480" s="2" t="str">
        <f t="shared" si="43"/>
        <v/>
      </c>
      <c r="I480" s="2" t="str">
        <f t="shared" si="44"/>
        <v xml:space="preserve"> </v>
      </c>
      <c r="J480" s="2" t="str">
        <f>IF(C480&gt;=Parameters!$B$10,D480-EXP(Parameters!$B$2+Parameters!$B$4*LN($C480)), "")</f>
        <v/>
      </c>
      <c r="N480"/>
      <c r="O480"/>
      <c r="P480"/>
      <c r="Q480"/>
    </row>
    <row r="481" spans="6:17" x14ac:dyDescent="0.35">
      <c r="F481" s="2" t="str">
        <f t="shared" si="41"/>
        <v/>
      </c>
      <c r="G481" s="2" t="str">
        <f t="shared" si="42"/>
        <v/>
      </c>
      <c r="H481" s="2" t="str">
        <f t="shared" si="43"/>
        <v/>
      </c>
      <c r="I481" s="2" t="str">
        <f t="shared" si="44"/>
        <v xml:space="preserve"> </v>
      </c>
      <c r="J481" s="2" t="str">
        <f>IF(C481&gt;=Parameters!$B$10,D481-EXP(Parameters!$B$2+Parameters!$B$4*LN($C481)), "")</f>
        <v/>
      </c>
      <c r="N481"/>
      <c r="O481"/>
      <c r="P481"/>
      <c r="Q481"/>
    </row>
    <row r="482" spans="6:17" x14ac:dyDescent="0.35">
      <c r="F482" s="2" t="str">
        <f t="shared" si="41"/>
        <v/>
      </c>
      <c r="G482" s="2" t="str">
        <f t="shared" si="42"/>
        <v/>
      </c>
      <c r="H482" s="2" t="str">
        <f t="shared" si="43"/>
        <v/>
      </c>
      <c r="I482" s="2" t="str">
        <f t="shared" si="44"/>
        <v xml:space="preserve"> </v>
      </c>
      <c r="J482" s="2" t="str">
        <f>IF(C482&gt;=Parameters!$B$10,D482-EXP(Parameters!$B$2+Parameters!$B$4*LN($C482)), "")</f>
        <v/>
      </c>
      <c r="N482"/>
      <c r="O482"/>
      <c r="P482"/>
      <c r="Q482"/>
    </row>
    <row r="483" spans="6:17" x14ac:dyDescent="0.35">
      <c r="F483" s="2" t="str">
        <f t="shared" si="41"/>
        <v/>
      </c>
      <c r="G483" s="2" t="str">
        <f t="shared" si="42"/>
        <v/>
      </c>
      <c r="H483" s="2" t="str">
        <f t="shared" si="43"/>
        <v/>
      </c>
      <c r="I483" s="2" t="str">
        <f t="shared" si="44"/>
        <v xml:space="preserve"> </v>
      </c>
      <c r="J483" s="2" t="str">
        <f>IF(C483&gt;=Parameters!$B$10,D483-EXP(Parameters!$B$2+Parameters!$B$4*LN($C483)), "")</f>
        <v/>
      </c>
      <c r="N483"/>
      <c r="O483"/>
      <c r="P483"/>
      <c r="Q483"/>
    </row>
    <row r="484" spans="6:17" x14ac:dyDescent="0.35">
      <c r="F484" s="2" t="str">
        <f t="shared" si="41"/>
        <v/>
      </c>
      <c r="G484" s="2" t="str">
        <f t="shared" si="42"/>
        <v/>
      </c>
      <c r="H484" s="2" t="str">
        <f t="shared" si="43"/>
        <v/>
      </c>
      <c r="I484" s="2" t="str">
        <f t="shared" si="44"/>
        <v xml:space="preserve"> </v>
      </c>
      <c r="J484" s="2" t="str">
        <f>IF(C484&gt;=Parameters!$B$10,D484-EXP(Parameters!$B$2+Parameters!$B$4*LN($C484)), "")</f>
        <v/>
      </c>
      <c r="N484"/>
      <c r="O484"/>
      <c r="P484"/>
      <c r="Q484"/>
    </row>
    <row r="485" spans="6:17" x14ac:dyDescent="0.35">
      <c r="F485" s="2" t="str">
        <f t="shared" si="41"/>
        <v/>
      </c>
      <c r="G485" s="2" t="str">
        <f t="shared" si="42"/>
        <v/>
      </c>
      <c r="H485" s="2" t="str">
        <f t="shared" si="43"/>
        <v/>
      </c>
      <c r="I485" s="2" t="str">
        <f t="shared" si="44"/>
        <v xml:space="preserve"> </v>
      </c>
      <c r="J485" s="2" t="str">
        <f>IF(C485&gt;=Parameters!$B$10,D485-EXP(Parameters!$B$2+Parameters!$B$4*LN($C485)), "")</f>
        <v/>
      </c>
      <c r="N485"/>
      <c r="O485"/>
      <c r="P485"/>
      <c r="Q485"/>
    </row>
    <row r="486" spans="6:17" x14ac:dyDescent="0.35">
      <c r="F486" s="2" t="str">
        <f t="shared" si="41"/>
        <v/>
      </c>
      <c r="G486" s="2" t="str">
        <f t="shared" si="42"/>
        <v/>
      </c>
      <c r="H486" s="2" t="str">
        <f t="shared" si="43"/>
        <v/>
      </c>
      <c r="I486" s="2" t="str">
        <f t="shared" si="44"/>
        <v xml:space="preserve"> </v>
      </c>
      <c r="J486" s="2" t="str">
        <f>IF(C486&gt;=Parameters!$B$10,D486-EXP(Parameters!$B$2+Parameters!$B$4*LN($C486)), "")</f>
        <v/>
      </c>
      <c r="N486"/>
      <c r="O486"/>
      <c r="P486"/>
      <c r="Q486"/>
    </row>
    <row r="487" spans="6:17" x14ac:dyDescent="0.35">
      <c r="F487" s="2" t="str">
        <f t="shared" si="41"/>
        <v/>
      </c>
      <c r="G487" s="2" t="str">
        <f t="shared" si="42"/>
        <v/>
      </c>
      <c r="H487" s="2" t="str">
        <f t="shared" si="43"/>
        <v/>
      </c>
      <c r="I487" s="2" t="str">
        <f t="shared" si="44"/>
        <v xml:space="preserve"> </v>
      </c>
      <c r="J487" s="2" t="str">
        <f>IF(C487&gt;=Parameters!$B$10,D487-EXP(Parameters!$B$2+Parameters!$B$4*LN($C487)), "")</f>
        <v/>
      </c>
      <c r="N487"/>
      <c r="O487"/>
      <c r="P487"/>
      <c r="Q487"/>
    </row>
    <row r="488" spans="6:17" x14ac:dyDescent="0.35">
      <c r="F488" s="2" t="str">
        <f t="shared" si="41"/>
        <v/>
      </c>
      <c r="G488" s="2" t="str">
        <f t="shared" si="42"/>
        <v/>
      </c>
      <c r="H488" s="2" t="str">
        <f t="shared" si="43"/>
        <v/>
      </c>
      <c r="I488" s="2" t="str">
        <f t="shared" si="44"/>
        <v xml:space="preserve"> </v>
      </c>
      <c r="J488" s="2" t="str">
        <f>IF(C488&gt;=Parameters!$B$10,D488-EXP(Parameters!$B$2+Parameters!$B$4*LN($C488)), "")</f>
        <v/>
      </c>
      <c r="N488"/>
      <c r="O488"/>
      <c r="P488"/>
      <c r="Q488"/>
    </row>
    <row r="489" spans="6:17" x14ac:dyDescent="0.35">
      <c r="F489" s="2" t="str">
        <f t="shared" si="41"/>
        <v/>
      </c>
      <c r="G489" s="2" t="str">
        <f t="shared" si="42"/>
        <v/>
      </c>
      <c r="H489" s="2" t="str">
        <f t="shared" si="43"/>
        <v/>
      </c>
      <c r="I489" s="2" t="str">
        <f t="shared" si="44"/>
        <v xml:space="preserve"> </v>
      </c>
      <c r="J489" s="2" t="str">
        <f>IF(C489&gt;=Parameters!$B$10,D489-EXP(Parameters!$B$2+Parameters!$B$4*LN($C489)), "")</f>
        <v/>
      </c>
      <c r="N489"/>
      <c r="O489"/>
      <c r="P489"/>
      <c r="Q489"/>
    </row>
    <row r="490" spans="6:17" x14ac:dyDescent="0.35">
      <c r="F490" s="2" t="str">
        <f t="shared" si="41"/>
        <v/>
      </c>
      <c r="G490" s="2" t="str">
        <f t="shared" si="42"/>
        <v/>
      </c>
      <c r="H490" s="2" t="str">
        <f t="shared" si="43"/>
        <v/>
      </c>
      <c r="I490" s="2" t="str">
        <f t="shared" si="44"/>
        <v xml:space="preserve"> </v>
      </c>
      <c r="J490" s="2" t="str">
        <f>IF(C490&gt;=Parameters!$B$10,D490-EXP(Parameters!$B$2+Parameters!$B$4*LN($C490)), "")</f>
        <v/>
      </c>
      <c r="N490"/>
      <c r="O490"/>
      <c r="P490"/>
      <c r="Q490"/>
    </row>
    <row r="491" spans="6:17" x14ac:dyDescent="0.35">
      <c r="F491" s="2" t="str">
        <f t="shared" si="41"/>
        <v/>
      </c>
      <c r="G491" s="2" t="str">
        <f t="shared" si="42"/>
        <v/>
      </c>
      <c r="H491" s="2" t="str">
        <f t="shared" si="43"/>
        <v/>
      </c>
      <c r="I491" s="2" t="str">
        <f t="shared" si="44"/>
        <v xml:space="preserve"> </v>
      </c>
      <c r="J491" s="2" t="str">
        <f>IF(C491&gt;=Parameters!$B$10,D491-EXP(Parameters!$B$2+Parameters!$B$4*LN($C491)), "")</f>
        <v/>
      </c>
      <c r="N491"/>
      <c r="O491"/>
      <c r="P491"/>
      <c r="Q491"/>
    </row>
    <row r="492" spans="6:17" x14ac:dyDescent="0.35">
      <c r="F492" s="2" t="str">
        <f t="shared" si="41"/>
        <v/>
      </c>
      <c r="G492" s="2" t="str">
        <f t="shared" si="42"/>
        <v/>
      </c>
      <c r="H492" s="2" t="str">
        <f t="shared" si="43"/>
        <v/>
      </c>
      <c r="I492" s="2" t="str">
        <f t="shared" si="44"/>
        <v xml:space="preserve"> </v>
      </c>
      <c r="J492" s="2" t="str">
        <f>IF(C492&gt;=Parameters!$B$10,D492-EXP(Parameters!$B$2+Parameters!$B$4*LN($C492)), "")</f>
        <v/>
      </c>
      <c r="N492"/>
      <c r="O492"/>
      <c r="P492"/>
      <c r="Q492"/>
    </row>
    <row r="493" spans="6:17" x14ac:dyDescent="0.35">
      <c r="F493" s="2" t="str">
        <f t="shared" si="41"/>
        <v/>
      </c>
      <c r="G493" s="2" t="str">
        <f t="shared" si="42"/>
        <v/>
      </c>
      <c r="H493" s="2" t="str">
        <f t="shared" si="43"/>
        <v/>
      </c>
      <c r="I493" s="2" t="str">
        <f t="shared" si="44"/>
        <v xml:space="preserve"> </v>
      </c>
      <c r="J493" s="2" t="str">
        <f>IF(C493&gt;=Parameters!$B$10,D493-EXP(Parameters!$B$2+Parameters!$B$4*LN($C493)), "")</f>
        <v/>
      </c>
      <c r="N493"/>
      <c r="O493"/>
      <c r="P493"/>
      <c r="Q493"/>
    </row>
    <row r="494" spans="6:17" x14ac:dyDescent="0.35">
      <c r="F494" s="2" t="str">
        <f t="shared" si="41"/>
        <v/>
      </c>
      <c r="G494" s="2" t="str">
        <f t="shared" si="42"/>
        <v/>
      </c>
      <c r="H494" s="2" t="str">
        <f t="shared" si="43"/>
        <v/>
      </c>
      <c r="I494" s="2" t="str">
        <f t="shared" si="44"/>
        <v xml:space="preserve"> </v>
      </c>
      <c r="J494" s="2" t="str">
        <f>IF(C494&gt;=Parameters!$B$10,D494-EXP(Parameters!$B$2+Parameters!$B$4*LN($C494)), "")</f>
        <v/>
      </c>
      <c r="N494"/>
      <c r="O494"/>
      <c r="P494"/>
      <c r="Q494"/>
    </row>
    <row r="495" spans="6:17" x14ac:dyDescent="0.35">
      <c r="F495" s="2" t="str">
        <f t="shared" si="41"/>
        <v/>
      </c>
      <c r="G495" s="2" t="str">
        <f t="shared" si="42"/>
        <v/>
      </c>
      <c r="H495" s="2" t="str">
        <f t="shared" si="43"/>
        <v/>
      </c>
      <c r="I495" s="2" t="str">
        <f t="shared" si="44"/>
        <v xml:space="preserve"> </v>
      </c>
      <c r="J495" s="2" t="str">
        <f>IF(C495&gt;=Parameters!$B$10,D495-EXP(Parameters!$B$2+Parameters!$B$4*LN($C495)), "")</f>
        <v/>
      </c>
      <c r="N495"/>
      <c r="O495"/>
      <c r="P495"/>
      <c r="Q495"/>
    </row>
    <row r="496" spans="6:17" x14ac:dyDescent="0.35">
      <c r="F496" s="2" t="str">
        <f t="shared" si="41"/>
        <v/>
      </c>
      <c r="G496" s="2" t="str">
        <f t="shared" si="42"/>
        <v/>
      </c>
      <c r="H496" s="2" t="str">
        <f t="shared" si="43"/>
        <v/>
      </c>
      <c r="I496" s="2" t="str">
        <f t="shared" si="44"/>
        <v xml:space="preserve"> </v>
      </c>
      <c r="J496" s="2" t="str">
        <f>IF(C496&gt;=Parameters!$B$10,D496-EXP(Parameters!$B$2+Parameters!$B$4*LN($C496)), "")</f>
        <v/>
      </c>
      <c r="N496"/>
      <c r="O496"/>
      <c r="P496"/>
      <c r="Q496"/>
    </row>
    <row r="497" spans="6:17" x14ac:dyDescent="0.35">
      <c r="F497" s="2" t="str">
        <f t="shared" si="41"/>
        <v/>
      </c>
      <c r="G497" s="2" t="str">
        <f t="shared" si="42"/>
        <v/>
      </c>
      <c r="H497" s="2" t="str">
        <f t="shared" si="43"/>
        <v/>
      </c>
      <c r="I497" s="2" t="str">
        <f t="shared" si="44"/>
        <v xml:space="preserve"> </v>
      </c>
      <c r="J497" s="2" t="str">
        <f>IF(C497&gt;=Parameters!$B$10,D497-EXP(Parameters!$B$2+Parameters!$B$4*LN($C497)), "")</f>
        <v/>
      </c>
      <c r="N497"/>
      <c r="O497"/>
      <c r="P497"/>
      <c r="Q497"/>
    </row>
    <row r="498" spans="6:17" x14ac:dyDescent="0.35">
      <c r="F498" s="2" t="str">
        <f t="shared" si="41"/>
        <v/>
      </c>
      <c r="G498" s="2" t="str">
        <f t="shared" si="42"/>
        <v/>
      </c>
      <c r="H498" s="2" t="str">
        <f t="shared" si="43"/>
        <v/>
      </c>
      <c r="I498" s="2" t="str">
        <f t="shared" si="44"/>
        <v xml:space="preserve"> </v>
      </c>
      <c r="J498" s="2" t="str">
        <f>IF(C498&gt;=Parameters!$B$10,D498-EXP(Parameters!$B$2+Parameters!$B$4*LN($C498)), "")</f>
        <v/>
      </c>
      <c r="N498"/>
      <c r="O498"/>
      <c r="P498"/>
      <c r="Q498"/>
    </row>
    <row r="499" spans="6:17" x14ac:dyDescent="0.35">
      <c r="F499" s="2" t="str">
        <f t="shared" si="41"/>
        <v/>
      </c>
      <c r="G499" s="2" t="str">
        <f t="shared" si="42"/>
        <v/>
      </c>
      <c r="H499" s="2" t="str">
        <f t="shared" si="43"/>
        <v/>
      </c>
      <c r="I499" s="2" t="str">
        <f t="shared" si="44"/>
        <v xml:space="preserve"> </v>
      </c>
      <c r="J499" s="2" t="str">
        <f>IF(C499&gt;=Parameters!$B$10,D499-EXP(Parameters!$B$2+Parameters!$B$4*LN($C499)), "")</f>
        <v/>
      </c>
      <c r="N499"/>
      <c r="O499"/>
      <c r="P499"/>
      <c r="Q499"/>
    </row>
    <row r="500" spans="6:17" x14ac:dyDescent="0.35">
      <c r="F500" s="2" t="str">
        <f t="shared" si="41"/>
        <v/>
      </c>
      <c r="G500" s="2" t="str">
        <f t="shared" si="42"/>
        <v/>
      </c>
      <c r="H500" s="2" t="str">
        <f t="shared" si="43"/>
        <v/>
      </c>
      <c r="I500" s="2" t="str">
        <f t="shared" si="44"/>
        <v xml:space="preserve"> </v>
      </c>
      <c r="J500" s="2" t="str">
        <f>IF(C500&gt;=Parameters!$B$10,D500-EXP(Parameters!$B$2+Parameters!$B$4*LN($C500)), "")</f>
        <v/>
      </c>
      <c r="N500"/>
      <c r="O500"/>
      <c r="P500"/>
      <c r="Q500"/>
    </row>
    <row r="501" spans="6:17" x14ac:dyDescent="0.35">
      <c r="F501" s="2" t="str">
        <f t="shared" si="41"/>
        <v/>
      </c>
      <c r="G501" s="2" t="str">
        <f t="shared" si="42"/>
        <v/>
      </c>
      <c r="H501" s="2" t="str">
        <f t="shared" si="43"/>
        <v/>
      </c>
      <c r="I501" s="2" t="str">
        <f t="shared" si="44"/>
        <v xml:space="preserve"> </v>
      </c>
      <c r="J501" s="2" t="str">
        <f>IF(C501&gt;=Parameters!$B$10,D501-EXP(Parameters!$B$2+Parameters!$B$4*LN($C501)), "")</f>
        <v/>
      </c>
      <c r="N501"/>
      <c r="O501"/>
      <c r="P501"/>
      <c r="Q501"/>
    </row>
    <row r="502" spans="6:17" x14ac:dyDescent="0.35">
      <c r="F502" s="2" t="str">
        <f t="shared" si="41"/>
        <v/>
      </c>
      <c r="G502" s="2" t="str">
        <f t="shared" si="42"/>
        <v/>
      </c>
      <c r="H502" s="2" t="str">
        <f t="shared" si="43"/>
        <v/>
      </c>
      <c r="I502" s="2" t="str">
        <f t="shared" si="44"/>
        <v xml:space="preserve"> </v>
      </c>
      <c r="J502" s="2" t="str">
        <f>IF(C502&gt;=Parameters!$B$10,D502-EXP(Parameters!$B$2+Parameters!$B$4*LN($C502)), "")</f>
        <v/>
      </c>
      <c r="N502"/>
      <c r="O502"/>
      <c r="P502"/>
      <c r="Q502"/>
    </row>
    <row r="503" spans="6:17" x14ac:dyDescent="0.35">
      <c r="F503" s="2" t="str">
        <f t="shared" si="41"/>
        <v/>
      </c>
      <c r="G503" s="2" t="str">
        <f t="shared" si="42"/>
        <v/>
      </c>
      <c r="H503" s="2" t="str">
        <f t="shared" si="43"/>
        <v/>
      </c>
      <c r="I503" s="2" t="str">
        <f t="shared" si="44"/>
        <v xml:space="preserve"> </v>
      </c>
      <c r="J503" s="2" t="str">
        <f>IF(C503&gt;=Parameters!$B$10,D503-EXP(Parameters!$B$2+Parameters!$B$4*LN($C503)), "")</f>
        <v/>
      </c>
      <c r="N503"/>
      <c r="O503"/>
      <c r="P503"/>
      <c r="Q503"/>
    </row>
    <row r="504" spans="6:17" x14ac:dyDescent="0.35">
      <c r="F504" s="2" t="str">
        <f t="shared" si="41"/>
        <v/>
      </c>
      <c r="G504" s="2" t="str">
        <f t="shared" si="42"/>
        <v/>
      </c>
      <c r="H504" s="2" t="str">
        <f t="shared" si="43"/>
        <v/>
      </c>
      <c r="I504" s="2" t="str">
        <f t="shared" si="44"/>
        <v xml:space="preserve"> </v>
      </c>
      <c r="J504" s="2" t="str">
        <f>IF(C504&gt;=Parameters!$B$10,D504-EXP(Parameters!$B$2+Parameters!$B$4*LN($C504)), "")</f>
        <v/>
      </c>
      <c r="N504"/>
      <c r="O504"/>
      <c r="P504"/>
      <c r="Q504"/>
    </row>
    <row r="505" spans="6:17" x14ac:dyDescent="0.35">
      <c r="F505" s="2" t="str">
        <f t="shared" si="41"/>
        <v/>
      </c>
      <c r="G505" s="2" t="str">
        <f t="shared" si="42"/>
        <v/>
      </c>
      <c r="H505" s="2" t="str">
        <f t="shared" si="43"/>
        <v/>
      </c>
      <c r="I505" s="2" t="str">
        <f t="shared" si="44"/>
        <v xml:space="preserve"> </v>
      </c>
      <c r="J505" s="2" t="str">
        <f>IF(C505&gt;=Parameters!$B$10,D505-EXP(Parameters!$B$2+Parameters!$B$4*LN($C505)), "")</f>
        <v/>
      </c>
      <c r="N505"/>
      <c r="O505"/>
      <c r="P505"/>
      <c r="Q505"/>
    </row>
    <row r="506" spans="6:17" x14ac:dyDescent="0.35">
      <c r="F506" s="2" t="str">
        <f t="shared" si="41"/>
        <v/>
      </c>
      <c r="G506" s="2" t="str">
        <f t="shared" si="42"/>
        <v/>
      </c>
      <c r="H506" s="2" t="str">
        <f t="shared" si="43"/>
        <v/>
      </c>
      <c r="I506" s="2" t="str">
        <f t="shared" si="44"/>
        <v xml:space="preserve"> </v>
      </c>
      <c r="J506" s="2" t="str">
        <f>IF(C506&gt;=Parameters!$B$10,D506-EXP(Parameters!$B$2+Parameters!$B$4*LN($C506)), "")</f>
        <v/>
      </c>
      <c r="N506"/>
      <c r="O506"/>
      <c r="P506"/>
      <c r="Q506"/>
    </row>
    <row r="507" spans="6:17" x14ac:dyDescent="0.35">
      <c r="F507" s="2" t="str">
        <f t="shared" si="41"/>
        <v/>
      </c>
      <c r="G507" s="2" t="str">
        <f t="shared" si="42"/>
        <v/>
      </c>
      <c r="H507" s="2" t="str">
        <f t="shared" si="43"/>
        <v/>
      </c>
      <c r="I507" s="2" t="str">
        <f t="shared" si="44"/>
        <v xml:space="preserve"> </v>
      </c>
      <c r="J507" s="2" t="str">
        <f>IF(C507&gt;=Parameters!$B$10,D507-EXP(Parameters!$B$2+Parameters!$B$4*LN($C507)), "")</f>
        <v/>
      </c>
      <c r="N507"/>
      <c r="O507"/>
      <c r="P507"/>
      <c r="Q507"/>
    </row>
    <row r="508" spans="6:17" x14ac:dyDescent="0.35">
      <c r="F508" s="2" t="str">
        <f t="shared" si="41"/>
        <v/>
      </c>
      <c r="G508" s="2" t="str">
        <f t="shared" si="42"/>
        <v/>
      </c>
      <c r="H508" s="2" t="str">
        <f t="shared" si="43"/>
        <v/>
      </c>
      <c r="I508" s="2" t="str">
        <f t="shared" si="44"/>
        <v xml:space="preserve"> </v>
      </c>
      <c r="J508" s="2" t="str">
        <f>IF(C508&gt;=Parameters!$B$10,D508-EXP(Parameters!$B$2+Parameters!$B$4*LN($C508)), "")</f>
        <v/>
      </c>
      <c r="N508"/>
      <c r="O508"/>
      <c r="P508"/>
      <c r="Q508"/>
    </row>
    <row r="509" spans="6:17" x14ac:dyDescent="0.35">
      <c r="F509" s="2" t="str">
        <f t="shared" si="41"/>
        <v/>
      </c>
      <c r="G509" s="2" t="str">
        <f t="shared" si="42"/>
        <v/>
      </c>
      <c r="H509" s="2" t="str">
        <f t="shared" si="43"/>
        <v/>
      </c>
      <c r="I509" s="2" t="str">
        <f t="shared" si="44"/>
        <v xml:space="preserve"> </v>
      </c>
      <c r="J509" s="2" t="str">
        <f>IF(C509&gt;=Parameters!$B$10,D509-EXP(Parameters!$B$2+Parameters!$B$4*LN($C509)), "")</f>
        <v/>
      </c>
      <c r="N509"/>
      <c r="O509"/>
      <c r="P509"/>
      <c r="Q509"/>
    </row>
    <row r="510" spans="6:17" x14ac:dyDescent="0.35">
      <c r="F510" s="2" t="str">
        <f t="shared" si="41"/>
        <v/>
      </c>
      <c r="G510" s="2" t="str">
        <f t="shared" si="42"/>
        <v/>
      </c>
      <c r="H510" s="2" t="str">
        <f t="shared" si="43"/>
        <v/>
      </c>
      <c r="I510" s="2" t="str">
        <f t="shared" si="44"/>
        <v xml:space="preserve"> </v>
      </c>
      <c r="J510" s="2" t="str">
        <f>IF(C510&gt;=Parameters!$B$10,D510-EXP(Parameters!$B$2+Parameters!$B$4*LN($C510)), "")</f>
        <v/>
      </c>
      <c r="N510"/>
      <c r="O510"/>
      <c r="P510"/>
      <c r="Q510"/>
    </row>
    <row r="511" spans="6:17" x14ac:dyDescent="0.35">
      <c r="F511" s="2" t="str">
        <f t="shared" si="41"/>
        <v/>
      </c>
      <c r="G511" s="2" t="str">
        <f t="shared" si="42"/>
        <v/>
      </c>
      <c r="H511" s="2" t="str">
        <f t="shared" si="43"/>
        <v/>
      </c>
      <c r="I511" s="2" t="str">
        <f t="shared" si="44"/>
        <v xml:space="preserve"> </v>
      </c>
      <c r="J511" s="2" t="str">
        <f>IF(C511&gt;=Parameters!$B$10,D511-EXP(Parameters!$B$2+Parameters!$B$4*LN($C511)), "")</f>
        <v/>
      </c>
      <c r="N511"/>
      <c r="O511"/>
      <c r="P511"/>
      <c r="Q511"/>
    </row>
    <row r="512" spans="6:17" x14ac:dyDescent="0.35">
      <c r="F512" s="2" t="str">
        <f t="shared" si="41"/>
        <v/>
      </c>
      <c r="G512" s="2" t="str">
        <f t="shared" si="42"/>
        <v/>
      </c>
      <c r="H512" s="2" t="str">
        <f t="shared" si="43"/>
        <v/>
      </c>
      <c r="I512" s="2" t="str">
        <f t="shared" si="44"/>
        <v xml:space="preserve"> </v>
      </c>
      <c r="J512" s="2" t="str">
        <f>IF(C512&gt;=Parameters!$B$10,D512-EXP(Parameters!$B$2+Parameters!$B$4*LN($C512)), "")</f>
        <v/>
      </c>
      <c r="N512"/>
      <c r="O512"/>
      <c r="P512"/>
      <c r="Q512"/>
    </row>
    <row r="513" spans="6:17" x14ac:dyDescent="0.35">
      <c r="F513" s="2" t="str">
        <f t="shared" si="41"/>
        <v/>
      </c>
      <c r="G513" s="2" t="str">
        <f t="shared" si="42"/>
        <v/>
      </c>
      <c r="H513" s="2" t="str">
        <f t="shared" si="43"/>
        <v/>
      </c>
      <c r="I513" s="2" t="str">
        <f t="shared" si="44"/>
        <v xml:space="preserve"> </v>
      </c>
      <c r="J513" s="2" t="str">
        <f>IF(C513&gt;=Parameters!$B$10,D513-EXP(Parameters!$B$2+Parameters!$B$4*LN($C513)), "")</f>
        <v/>
      </c>
      <c r="N513"/>
      <c r="O513"/>
      <c r="P513"/>
      <c r="Q513"/>
    </row>
    <row r="514" spans="6:17" x14ac:dyDescent="0.35">
      <c r="F514" s="2" t="str">
        <f t="shared" si="41"/>
        <v/>
      </c>
      <c r="G514" s="2" t="str">
        <f t="shared" si="42"/>
        <v/>
      </c>
      <c r="H514" s="2" t="str">
        <f t="shared" si="43"/>
        <v/>
      </c>
      <c r="I514" s="2" t="str">
        <f t="shared" si="44"/>
        <v xml:space="preserve"> </v>
      </c>
      <c r="J514" s="2" t="str">
        <f>IF(C514&gt;=Parameters!$B$10,D514-EXP(Parameters!$B$2+Parameters!$B$4*LN($C514)), "")</f>
        <v/>
      </c>
      <c r="N514"/>
      <c r="O514"/>
      <c r="P514"/>
      <c r="Q514"/>
    </row>
    <row r="515" spans="6:17" x14ac:dyDescent="0.35">
      <c r="F515" s="2" t="str">
        <f t="shared" si="41"/>
        <v/>
      </c>
      <c r="G515" s="2" t="str">
        <f t="shared" si="42"/>
        <v/>
      </c>
      <c r="H515" s="2" t="str">
        <f t="shared" si="43"/>
        <v/>
      </c>
      <c r="I515" s="2" t="str">
        <f t="shared" si="44"/>
        <v xml:space="preserve"> </v>
      </c>
      <c r="J515" s="2" t="str">
        <f>IF(C515&gt;=Parameters!$B$10,D515-EXP(Parameters!$B$2+Parameters!$B$4*LN($C515)), "")</f>
        <v/>
      </c>
      <c r="N515"/>
      <c r="O515"/>
      <c r="P515"/>
      <c r="Q515"/>
    </row>
    <row r="516" spans="6:17" x14ac:dyDescent="0.35">
      <c r="F516" s="2" t="str">
        <f t="shared" si="41"/>
        <v/>
      </c>
      <c r="G516" s="2" t="str">
        <f t="shared" si="42"/>
        <v/>
      </c>
      <c r="H516" s="2" t="str">
        <f t="shared" si="43"/>
        <v/>
      </c>
      <c r="I516" s="2" t="str">
        <f t="shared" si="44"/>
        <v xml:space="preserve"> </v>
      </c>
      <c r="J516" s="2" t="str">
        <f>IF(C516&gt;=Parameters!$B$10,D516-EXP(Parameters!$B$2+Parameters!$B$4*LN($C516)), "")</f>
        <v/>
      </c>
      <c r="N516"/>
      <c r="O516"/>
      <c r="P516"/>
      <c r="Q516"/>
    </row>
    <row r="517" spans="6:17" x14ac:dyDescent="0.35">
      <c r="F517" s="2" t="str">
        <f t="shared" si="41"/>
        <v/>
      </c>
      <c r="G517" s="2" t="str">
        <f t="shared" si="42"/>
        <v/>
      </c>
      <c r="H517" s="2" t="str">
        <f t="shared" si="43"/>
        <v/>
      </c>
      <c r="I517" s="2" t="str">
        <f t="shared" si="44"/>
        <v xml:space="preserve"> </v>
      </c>
      <c r="J517" s="2" t="str">
        <f>IF(C517&gt;=Parameters!$B$10,D517-EXP(Parameters!$B$2+Parameters!$B$4*LN($C517)), "")</f>
        <v/>
      </c>
      <c r="N517"/>
      <c r="O517"/>
      <c r="P517"/>
      <c r="Q517"/>
    </row>
    <row r="518" spans="6:17" x14ac:dyDescent="0.35">
      <c r="F518" s="2" t="str">
        <f t="shared" si="41"/>
        <v/>
      </c>
      <c r="G518" s="2" t="str">
        <f t="shared" si="42"/>
        <v/>
      </c>
      <c r="H518" s="2" t="str">
        <f t="shared" si="43"/>
        <v/>
      </c>
      <c r="I518" s="2" t="str">
        <f t="shared" si="44"/>
        <v xml:space="preserve"> </v>
      </c>
      <c r="J518" s="2" t="str">
        <f>IF(C518&gt;=Parameters!$B$10,D518-EXP(Parameters!$B$2+Parameters!$B$4*LN($C518)), "")</f>
        <v/>
      </c>
      <c r="N518"/>
      <c r="O518"/>
      <c r="P518"/>
      <c r="Q518"/>
    </row>
    <row r="519" spans="6:17" x14ac:dyDescent="0.35">
      <c r="F519" s="2" t="str">
        <f t="shared" si="41"/>
        <v/>
      </c>
      <c r="G519" s="2" t="str">
        <f t="shared" si="42"/>
        <v/>
      </c>
      <c r="H519" s="2" t="str">
        <f t="shared" si="43"/>
        <v/>
      </c>
      <c r="I519" s="2" t="str">
        <f t="shared" si="44"/>
        <v xml:space="preserve"> </v>
      </c>
      <c r="J519" s="2" t="str">
        <f>IF(C519&gt;=Parameters!$B$10,D519-EXP(Parameters!$B$2+Parameters!$B$4*LN($C519)), "")</f>
        <v/>
      </c>
      <c r="N519"/>
      <c r="O519"/>
      <c r="P519"/>
      <c r="Q519"/>
    </row>
    <row r="520" spans="6:17" x14ac:dyDescent="0.35">
      <c r="F520" s="2" t="str">
        <f t="shared" si="41"/>
        <v/>
      </c>
      <c r="G520" s="2" t="str">
        <f t="shared" si="42"/>
        <v/>
      </c>
      <c r="H520" s="2" t="str">
        <f t="shared" si="43"/>
        <v/>
      </c>
      <c r="I520" s="2" t="str">
        <f t="shared" si="44"/>
        <v xml:space="preserve"> </v>
      </c>
      <c r="J520" s="2" t="str">
        <f>IF(C520&gt;=Parameters!$B$10,D520-EXP(Parameters!$B$2+Parameters!$B$4*LN($C520)), "")</f>
        <v/>
      </c>
      <c r="N520"/>
      <c r="O520"/>
      <c r="P520"/>
      <c r="Q520"/>
    </row>
    <row r="521" spans="6:17" x14ac:dyDescent="0.35">
      <c r="F521" s="2" t="str">
        <f t="shared" si="41"/>
        <v/>
      </c>
      <c r="G521" s="2" t="str">
        <f t="shared" si="42"/>
        <v/>
      </c>
      <c r="H521" s="2" t="str">
        <f t="shared" si="43"/>
        <v/>
      </c>
      <c r="I521" s="2" t="str">
        <f t="shared" si="44"/>
        <v xml:space="preserve"> </v>
      </c>
      <c r="J521" s="2" t="str">
        <f>IF(C521&gt;=Parameters!$B$10,D521-EXP(Parameters!$B$2+Parameters!$B$4*LN($C521)), "")</f>
        <v/>
      </c>
      <c r="N521"/>
      <c r="O521"/>
      <c r="P521"/>
      <c r="Q521"/>
    </row>
    <row r="522" spans="6:17" x14ac:dyDescent="0.35">
      <c r="F522" s="2" t="str">
        <f t="shared" si="41"/>
        <v/>
      </c>
      <c r="G522" s="2" t="str">
        <f t="shared" si="42"/>
        <v/>
      </c>
      <c r="H522" s="2" t="str">
        <f t="shared" si="43"/>
        <v/>
      </c>
      <c r="I522" s="2" t="str">
        <f t="shared" si="44"/>
        <v xml:space="preserve"> </v>
      </c>
      <c r="J522" s="2" t="str">
        <f>IF(C522&gt;=Parameters!$B$10,D522-EXP(Parameters!$B$2+Parameters!$B$4*LN($C522)), "")</f>
        <v/>
      </c>
      <c r="N522"/>
      <c r="O522"/>
      <c r="P522"/>
      <c r="Q522"/>
    </row>
    <row r="523" spans="6:17" x14ac:dyDescent="0.35">
      <c r="F523" s="2" t="str">
        <f t="shared" ref="F523:F586" si="45">RIGHT(C523,1)</f>
        <v/>
      </c>
      <c r="G523" s="2" t="str">
        <f t="shared" ref="G523:G586" si="46">RIGHT(D523,1)</f>
        <v/>
      </c>
      <c r="H523" s="2" t="str">
        <f t="shared" ref="H523:H586" si="47">RIGHT(E523,1)</f>
        <v/>
      </c>
      <c r="I523" s="2" t="str">
        <f t="shared" ref="I523:I586" si="48">C523&amp; " " &amp;D523</f>
        <v xml:space="preserve"> </v>
      </c>
      <c r="J523" s="2" t="str">
        <f>IF(C523&gt;=Parameters!$B$10,D523-EXP(Parameters!$B$2+Parameters!$B$4*LN($C523)), "")</f>
        <v/>
      </c>
      <c r="N523"/>
      <c r="O523"/>
      <c r="P523"/>
      <c r="Q523"/>
    </row>
    <row r="524" spans="6:17" x14ac:dyDescent="0.35">
      <c r="F524" s="2" t="str">
        <f t="shared" si="45"/>
        <v/>
      </c>
      <c r="G524" s="2" t="str">
        <f t="shared" si="46"/>
        <v/>
      </c>
      <c r="H524" s="2" t="str">
        <f t="shared" si="47"/>
        <v/>
      </c>
      <c r="I524" s="2" t="str">
        <f t="shared" si="48"/>
        <v xml:space="preserve"> </v>
      </c>
      <c r="J524" s="2" t="str">
        <f>IF(C524&gt;=Parameters!$B$10,D524-EXP(Parameters!$B$2+Parameters!$B$4*LN($C524)), "")</f>
        <v/>
      </c>
      <c r="N524"/>
      <c r="O524"/>
      <c r="P524"/>
      <c r="Q524"/>
    </row>
    <row r="525" spans="6:17" x14ac:dyDescent="0.35">
      <c r="F525" s="2" t="str">
        <f t="shared" si="45"/>
        <v/>
      </c>
      <c r="G525" s="2" t="str">
        <f t="shared" si="46"/>
        <v/>
      </c>
      <c r="H525" s="2" t="str">
        <f t="shared" si="47"/>
        <v/>
      </c>
      <c r="I525" s="2" t="str">
        <f t="shared" si="48"/>
        <v xml:space="preserve"> </v>
      </c>
      <c r="J525" s="2" t="str">
        <f>IF(C525&gt;=Parameters!$B$10,D525-EXP(Parameters!$B$2+Parameters!$B$4*LN($C525)), "")</f>
        <v/>
      </c>
      <c r="N525"/>
      <c r="O525"/>
      <c r="P525"/>
      <c r="Q525"/>
    </row>
    <row r="526" spans="6:17" x14ac:dyDescent="0.35">
      <c r="F526" s="2" t="str">
        <f t="shared" si="45"/>
        <v/>
      </c>
      <c r="G526" s="2" t="str">
        <f t="shared" si="46"/>
        <v/>
      </c>
      <c r="H526" s="2" t="str">
        <f t="shared" si="47"/>
        <v/>
      </c>
      <c r="I526" s="2" t="str">
        <f t="shared" si="48"/>
        <v xml:space="preserve"> </v>
      </c>
      <c r="J526" s="2" t="str">
        <f>IF(C526&gt;=Parameters!$B$10,D526-EXP(Parameters!$B$2+Parameters!$B$4*LN($C526)), "")</f>
        <v/>
      </c>
      <c r="N526"/>
      <c r="O526"/>
      <c r="P526"/>
      <c r="Q526"/>
    </row>
    <row r="527" spans="6:17" x14ac:dyDescent="0.35">
      <c r="F527" s="2" t="str">
        <f t="shared" si="45"/>
        <v/>
      </c>
      <c r="G527" s="2" t="str">
        <f t="shared" si="46"/>
        <v/>
      </c>
      <c r="H527" s="2" t="str">
        <f t="shared" si="47"/>
        <v/>
      </c>
      <c r="I527" s="2" t="str">
        <f t="shared" si="48"/>
        <v xml:space="preserve"> </v>
      </c>
      <c r="J527" s="2" t="str">
        <f>IF(C527&gt;=Parameters!$B$10,D527-EXP(Parameters!$B$2+Parameters!$B$4*LN($C527)), "")</f>
        <v/>
      </c>
      <c r="N527"/>
      <c r="O527"/>
      <c r="P527"/>
      <c r="Q527"/>
    </row>
    <row r="528" spans="6:17" x14ac:dyDescent="0.35">
      <c r="F528" s="2" t="str">
        <f t="shared" si="45"/>
        <v/>
      </c>
      <c r="G528" s="2" t="str">
        <f t="shared" si="46"/>
        <v/>
      </c>
      <c r="H528" s="2" t="str">
        <f t="shared" si="47"/>
        <v/>
      </c>
      <c r="I528" s="2" t="str">
        <f t="shared" si="48"/>
        <v xml:space="preserve"> </v>
      </c>
      <c r="J528" s="2" t="str">
        <f>IF(C528&gt;=Parameters!$B$10,D528-EXP(Parameters!$B$2+Parameters!$B$4*LN($C528)), "")</f>
        <v/>
      </c>
      <c r="N528"/>
      <c r="O528"/>
      <c r="P528"/>
      <c r="Q528"/>
    </row>
    <row r="529" spans="6:17" x14ac:dyDescent="0.35">
      <c r="F529" s="2" t="str">
        <f t="shared" si="45"/>
        <v/>
      </c>
      <c r="G529" s="2" t="str">
        <f t="shared" si="46"/>
        <v/>
      </c>
      <c r="H529" s="2" t="str">
        <f t="shared" si="47"/>
        <v/>
      </c>
      <c r="I529" s="2" t="str">
        <f t="shared" si="48"/>
        <v xml:space="preserve"> </v>
      </c>
      <c r="J529" s="2" t="str">
        <f>IF(C529&gt;=Parameters!$B$10,D529-EXP(Parameters!$B$2+Parameters!$B$4*LN($C529)), "")</f>
        <v/>
      </c>
      <c r="N529"/>
      <c r="O529"/>
      <c r="P529"/>
      <c r="Q529"/>
    </row>
    <row r="530" spans="6:17" x14ac:dyDescent="0.35">
      <c r="F530" s="2" t="str">
        <f t="shared" si="45"/>
        <v/>
      </c>
      <c r="G530" s="2" t="str">
        <f t="shared" si="46"/>
        <v/>
      </c>
      <c r="H530" s="2" t="str">
        <f t="shared" si="47"/>
        <v/>
      </c>
      <c r="I530" s="2" t="str">
        <f t="shared" si="48"/>
        <v xml:space="preserve"> </v>
      </c>
      <c r="J530" s="2" t="str">
        <f>IF(C530&gt;=Parameters!$B$10,D530-EXP(Parameters!$B$2+Parameters!$B$4*LN($C530)), "")</f>
        <v/>
      </c>
      <c r="N530"/>
      <c r="O530"/>
      <c r="P530"/>
      <c r="Q530"/>
    </row>
    <row r="531" spans="6:17" x14ac:dyDescent="0.35">
      <c r="F531" s="2" t="str">
        <f t="shared" si="45"/>
        <v/>
      </c>
      <c r="G531" s="2" t="str">
        <f t="shared" si="46"/>
        <v/>
      </c>
      <c r="H531" s="2" t="str">
        <f t="shared" si="47"/>
        <v/>
      </c>
      <c r="I531" s="2" t="str">
        <f t="shared" si="48"/>
        <v xml:space="preserve"> </v>
      </c>
      <c r="J531" s="2" t="str">
        <f>IF(C531&gt;=Parameters!$B$10,D531-EXP(Parameters!$B$2+Parameters!$B$4*LN($C531)), "")</f>
        <v/>
      </c>
      <c r="N531"/>
      <c r="O531"/>
      <c r="P531"/>
      <c r="Q531"/>
    </row>
    <row r="532" spans="6:17" x14ac:dyDescent="0.35">
      <c r="F532" s="2" t="str">
        <f t="shared" si="45"/>
        <v/>
      </c>
      <c r="G532" s="2" t="str">
        <f t="shared" si="46"/>
        <v/>
      </c>
      <c r="H532" s="2" t="str">
        <f t="shared" si="47"/>
        <v/>
      </c>
      <c r="I532" s="2" t="str">
        <f t="shared" si="48"/>
        <v xml:space="preserve"> </v>
      </c>
      <c r="J532" s="2" t="str">
        <f>IF(C532&gt;=Parameters!$B$10,D532-EXP(Parameters!$B$2+Parameters!$B$4*LN($C532)), "")</f>
        <v/>
      </c>
      <c r="N532"/>
      <c r="O532"/>
      <c r="P532"/>
      <c r="Q532"/>
    </row>
    <row r="533" spans="6:17" x14ac:dyDescent="0.35">
      <c r="F533" s="2" t="str">
        <f t="shared" si="45"/>
        <v/>
      </c>
      <c r="G533" s="2" t="str">
        <f t="shared" si="46"/>
        <v/>
      </c>
      <c r="H533" s="2" t="str">
        <f t="shared" si="47"/>
        <v/>
      </c>
      <c r="I533" s="2" t="str">
        <f t="shared" si="48"/>
        <v xml:space="preserve"> </v>
      </c>
      <c r="J533" s="2" t="str">
        <f>IF(C533&gt;=Parameters!$B$10,D533-EXP(Parameters!$B$2+Parameters!$B$4*LN($C533)), "")</f>
        <v/>
      </c>
      <c r="N533"/>
      <c r="O533"/>
      <c r="P533"/>
      <c r="Q533"/>
    </row>
    <row r="534" spans="6:17" x14ac:dyDescent="0.35">
      <c r="F534" s="2" t="str">
        <f t="shared" si="45"/>
        <v/>
      </c>
      <c r="G534" s="2" t="str">
        <f t="shared" si="46"/>
        <v/>
      </c>
      <c r="H534" s="2" t="str">
        <f t="shared" si="47"/>
        <v/>
      </c>
      <c r="I534" s="2" t="str">
        <f t="shared" si="48"/>
        <v xml:space="preserve"> </v>
      </c>
      <c r="J534" s="2" t="str">
        <f>IF(C534&gt;=Parameters!$B$10,D534-EXP(Parameters!$B$2+Parameters!$B$4*LN($C534)), "")</f>
        <v/>
      </c>
      <c r="N534"/>
      <c r="O534"/>
      <c r="P534"/>
      <c r="Q534"/>
    </row>
    <row r="535" spans="6:17" x14ac:dyDescent="0.35">
      <c r="F535" s="2" t="str">
        <f t="shared" si="45"/>
        <v/>
      </c>
      <c r="G535" s="2" t="str">
        <f t="shared" si="46"/>
        <v/>
      </c>
      <c r="H535" s="2" t="str">
        <f t="shared" si="47"/>
        <v/>
      </c>
      <c r="I535" s="2" t="str">
        <f t="shared" si="48"/>
        <v xml:space="preserve"> </v>
      </c>
      <c r="J535" s="2" t="str">
        <f>IF(C535&gt;=Parameters!$B$10,D535-EXP(Parameters!$B$2+Parameters!$B$4*LN($C535)), "")</f>
        <v/>
      </c>
      <c r="N535"/>
      <c r="O535"/>
      <c r="P535"/>
      <c r="Q535"/>
    </row>
    <row r="536" spans="6:17" x14ac:dyDescent="0.35">
      <c r="F536" s="2" t="str">
        <f t="shared" si="45"/>
        <v/>
      </c>
      <c r="G536" s="2" t="str">
        <f t="shared" si="46"/>
        <v/>
      </c>
      <c r="H536" s="2" t="str">
        <f t="shared" si="47"/>
        <v/>
      </c>
      <c r="I536" s="2" t="str">
        <f t="shared" si="48"/>
        <v xml:space="preserve"> </v>
      </c>
      <c r="J536" s="2" t="str">
        <f>IF(C536&gt;=Parameters!$B$10,D536-EXP(Parameters!$B$2+Parameters!$B$4*LN($C536)), "")</f>
        <v/>
      </c>
      <c r="N536"/>
      <c r="O536"/>
      <c r="P536"/>
      <c r="Q536"/>
    </row>
    <row r="537" spans="6:17" x14ac:dyDescent="0.35">
      <c r="F537" s="2" t="str">
        <f t="shared" si="45"/>
        <v/>
      </c>
      <c r="G537" s="2" t="str">
        <f t="shared" si="46"/>
        <v/>
      </c>
      <c r="H537" s="2" t="str">
        <f t="shared" si="47"/>
        <v/>
      </c>
      <c r="I537" s="2" t="str">
        <f t="shared" si="48"/>
        <v xml:space="preserve"> </v>
      </c>
      <c r="J537" s="2" t="str">
        <f>IF(C537&gt;=Parameters!$B$10,D537-EXP(Parameters!$B$2+Parameters!$B$4*LN($C537)), "")</f>
        <v/>
      </c>
      <c r="N537"/>
      <c r="O537"/>
      <c r="P537"/>
      <c r="Q537"/>
    </row>
    <row r="538" spans="6:17" x14ac:dyDescent="0.35">
      <c r="F538" s="2" t="str">
        <f t="shared" si="45"/>
        <v/>
      </c>
      <c r="G538" s="2" t="str">
        <f t="shared" si="46"/>
        <v/>
      </c>
      <c r="H538" s="2" t="str">
        <f t="shared" si="47"/>
        <v/>
      </c>
      <c r="I538" s="2" t="str">
        <f t="shared" si="48"/>
        <v xml:space="preserve"> </v>
      </c>
      <c r="J538" s="2" t="str">
        <f>IF(C538&gt;=Parameters!$B$10,D538-EXP(Parameters!$B$2+Parameters!$B$4*LN($C538)), "")</f>
        <v/>
      </c>
      <c r="N538"/>
      <c r="O538"/>
      <c r="P538"/>
      <c r="Q538"/>
    </row>
    <row r="539" spans="6:17" x14ac:dyDescent="0.35">
      <c r="F539" s="2" t="str">
        <f t="shared" si="45"/>
        <v/>
      </c>
      <c r="G539" s="2" t="str">
        <f t="shared" si="46"/>
        <v/>
      </c>
      <c r="H539" s="2" t="str">
        <f t="shared" si="47"/>
        <v/>
      </c>
      <c r="I539" s="2" t="str">
        <f t="shared" si="48"/>
        <v xml:space="preserve"> </v>
      </c>
      <c r="J539" s="2" t="str">
        <f>IF(C539&gt;=Parameters!$B$10,D539-EXP(Parameters!$B$2+Parameters!$B$4*LN($C539)), "")</f>
        <v/>
      </c>
      <c r="N539"/>
      <c r="O539"/>
      <c r="P539"/>
      <c r="Q539"/>
    </row>
    <row r="540" spans="6:17" x14ac:dyDescent="0.35">
      <c r="F540" s="2" t="str">
        <f t="shared" si="45"/>
        <v/>
      </c>
      <c r="G540" s="2" t="str">
        <f t="shared" si="46"/>
        <v/>
      </c>
      <c r="H540" s="2" t="str">
        <f t="shared" si="47"/>
        <v/>
      </c>
      <c r="I540" s="2" t="str">
        <f t="shared" si="48"/>
        <v xml:space="preserve"> </v>
      </c>
      <c r="J540" s="2" t="str">
        <f>IF(C540&gt;=Parameters!$B$10,D540-EXP(Parameters!$B$2+Parameters!$B$4*LN($C540)), "")</f>
        <v/>
      </c>
      <c r="N540"/>
      <c r="O540"/>
      <c r="P540"/>
      <c r="Q540"/>
    </row>
    <row r="541" spans="6:17" x14ac:dyDescent="0.35">
      <c r="F541" s="2" t="str">
        <f t="shared" si="45"/>
        <v/>
      </c>
      <c r="G541" s="2" t="str">
        <f t="shared" si="46"/>
        <v/>
      </c>
      <c r="H541" s="2" t="str">
        <f t="shared" si="47"/>
        <v/>
      </c>
      <c r="I541" s="2" t="str">
        <f t="shared" si="48"/>
        <v xml:space="preserve"> </v>
      </c>
      <c r="J541" s="2" t="str">
        <f>IF(C541&gt;=Parameters!$B$10,D541-EXP(Parameters!$B$2+Parameters!$B$4*LN($C541)), "")</f>
        <v/>
      </c>
      <c r="N541"/>
      <c r="O541"/>
      <c r="P541"/>
      <c r="Q541"/>
    </row>
    <row r="542" spans="6:17" x14ac:dyDescent="0.35">
      <c r="F542" s="2" t="str">
        <f t="shared" si="45"/>
        <v/>
      </c>
      <c r="G542" s="2" t="str">
        <f t="shared" si="46"/>
        <v/>
      </c>
      <c r="H542" s="2" t="str">
        <f t="shared" si="47"/>
        <v/>
      </c>
      <c r="I542" s="2" t="str">
        <f t="shared" si="48"/>
        <v xml:space="preserve"> </v>
      </c>
      <c r="J542" s="2" t="str">
        <f>IF(C542&gt;=Parameters!$B$10,D542-EXP(Parameters!$B$2+Parameters!$B$4*LN($C542)), "")</f>
        <v/>
      </c>
      <c r="N542"/>
      <c r="O542"/>
      <c r="P542"/>
      <c r="Q542"/>
    </row>
    <row r="543" spans="6:17" x14ac:dyDescent="0.35">
      <c r="F543" s="2" t="str">
        <f t="shared" si="45"/>
        <v/>
      </c>
      <c r="G543" s="2" t="str">
        <f t="shared" si="46"/>
        <v/>
      </c>
      <c r="H543" s="2" t="str">
        <f t="shared" si="47"/>
        <v/>
      </c>
      <c r="I543" s="2" t="str">
        <f t="shared" si="48"/>
        <v xml:space="preserve"> </v>
      </c>
      <c r="J543" s="2" t="str">
        <f>IF(C543&gt;=Parameters!$B$10,D543-EXP(Parameters!$B$2+Parameters!$B$4*LN($C543)), "")</f>
        <v/>
      </c>
      <c r="N543"/>
      <c r="O543"/>
      <c r="P543"/>
      <c r="Q543"/>
    </row>
    <row r="544" spans="6:17" x14ac:dyDescent="0.35">
      <c r="F544" s="2" t="str">
        <f t="shared" si="45"/>
        <v/>
      </c>
      <c r="G544" s="2" t="str">
        <f t="shared" si="46"/>
        <v/>
      </c>
      <c r="H544" s="2" t="str">
        <f t="shared" si="47"/>
        <v/>
      </c>
      <c r="I544" s="2" t="str">
        <f t="shared" si="48"/>
        <v xml:space="preserve"> </v>
      </c>
      <c r="J544" s="2" t="str">
        <f>IF(C544&gt;=Parameters!$B$10,D544-EXP(Parameters!$B$2+Parameters!$B$4*LN($C544)), "")</f>
        <v/>
      </c>
      <c r="N544"/>
      <c r="O544"/>
      <c r="P544"/>
      <c r="Q544"/>
    </row>
    <row r="545" spans="6:17" x14ac:dyDescent="0.35">
      <c r="F545" s="2" t="str">
        <f t="shared" si="45"/>
        <v/>
      </c>
      <c r="G545" s="2" t="str">
        <f t="shared" si="46"/>
        <v/>
      </c>
      <c r="H545" s="2" t="str">
        <f t="shared" si="47"/>
        <v/>
      </c>
      <c r="I545" s="2" t="str">
        <f t="shared" si="48"/>
        <v xml:space="preserve"> </v>
      </c>
      <c r="J545" s="2" t="str">
        <f>IF(C545&gt;=Parameters!$B$10,D545-EXP(Parameters!$B$2+Parameters!$B$4*LN($C545)), "")</f>
        <v/>
      </c>
      <c r="N545"/>
      <c r="O545"/>
      <c r="P545"/>
      <c r="Q545"/>
    </row>
    <row r="546" spans="6:17" x14ac:dyDescent="0.35">
      <c r="F546" s="2" t="str">
        <f t="shared" si="45"/>
        <v/>
      </c>
      <c r="G546" s="2" t="str">
        <f t="shared" si="46"/>
        <v/>
      </c>
      <c r="H546" s="2" t="str">
        <f t="shared" si="47"/>
        <v/>
      </c>
      <c r="I546" s="2" t="str">
        <f t="shared" si="48"/>
        <v xml:space="preserve"> </v>
      </c>
      <c r="J546" s="2" t="str">
        <f>IF(C546&gt;=Parameters!$B$10,D546-EXP(Parameters!$B$2+Parameters!$B$4*LN($C546)), "")</f>
        <v/>
      </c>
      <c r="N546"/>
      <c r="O546"/>
      <c r="P546"/>
      <c r="Q546"/>
    </row>
    <row r="547" spans="6:17" x14ac:dyDescent="0.35">
      <c r="F547" s="2" t="str">
        <f t="shared" si="45"/>
        <v/>
      </c>
      <c r="G547" s="2" t="str">
        <f t="shared" si="46"/>
        <v/>
      </c>
      <c r="H547" s="2" t="str">
        <f t="shared" si="47"/>
        <v/>
      </c>
      <c r="I547" s="2" t="str">
        <f t="shared" si="48"/>
        <v xml:space="preserve"> </v>
      </c>
      <c r="J547" s="2" t="str">
        <f>IF(C547&gt;=Parameters!$B$10,D547-EXP(Parameters!$B$2+Parameters!$B$4*LN($C547)), "")</f>
        <v/>
      </c>
      <c r="N547"/>
      <c r="O547"/>
      <c r="P547"/>
      <c r="Q547"/>
    </row>
    <row r="548" spans="6:17" x14ac:dyDescent="0.35">
      <c r="F548" s="2" t="str">
        <f t="shared" si="45"/>
        <v/>
      </c>
      <c r="G548" s="2" t="str">
        <f t="shared" si="46"/>
        <v/>
      </c>
      <c r="H548" s="2" t="str">
        <f t="shared" si="47"/>
        <v/>
      </c>
      <c r="I548" s="2" t="str">
        <f t="shared" si="48"/>
        <v xml:space="preserve"> </v>
      </c>
      <c r="J548" s="2" t="str">
        <f>IF(C548&gt;=Parameters!$B$10,D548-EXP(Parameters!$B$2+Parameters!$B$4*LN($C548)), "")</f>
        <v/>
      </c>
      <c r="N548"/>
      <c r="O548"/>
      <c r="P548"/>
      <c r="Q548"/>
    </row>
    <row r="549" spans="6:17" x14ac:dyDescent="0.35">
      <c r="F549" s="2" t="str">
        <f t="shared" si="45"/>
        <v/>
      </c>
      <c r="G549" s="2" t="str">
        <f t="shared" si="46"/>
        <v/>
      </c>
      <c r="H549" s="2" t="str">
        <f t="shared" si="47"/>
        <v/>
      </c>
      <c r="I549" s="2" t="str">
        <f t="shared" si="48"/>
        <v xml:space="preserve"> </v>
      </c>
      <c r="J549" s="2" t="str">
        <f>IF(C549&gt;=Parameters!$B$10,D549-EXP(Parameters!$B$2+Parameters!$B$4*LN($C549)), "")</f>
        <v/>
      </c>
      <c r="N549"/>
      <c r="O549"/>
      <c r="P549"/>
      <c r="Q549"/>
    </row>
    <row r="550" spans="6:17" x14ac:dyDescent="0.35">
      <c r="F550" s="2" t="str">
        <f t="shared" si="45"/>
        <v/>
      </c>
      <c r="G550" s="2" t="str">
        <f t="shared" si="46"/>
        <v/>
      </c>
      <c r="H550" s="2" t="str">
        <f t="shared" si="47"/>
        <v/>
      </c>
      <c r="I550" s="2" t="str">
        <f t="shared" si="48"/>
        <v xml:space="preserve"> </v>
      </c>
      <c r="J550" s="2" t="str">
        <f>IF(C550&gt;=Parameters!$B$10,D550-EXP(Parameters!$B$2+Parameters!$B$4*LN($C550)), "")</f>
        <v/>
      </c>
      <c r="N550"/>
      <c r="O550"/>
      <c r="P550"/>
      <c r="Q550"/>
    </row>
    <row r="551" spans="6:17" x14ac:dyDescent="0.35">
      <c r="F551" s="2" t="str">
        <f t="shared" si="45"/>
        <v/>
      </c>
      <c r="G551" s="2" t="str">
        <f t="shared" si="46"/>
        <v/>
      </c>
      <c r="H551" s="2" t="str">
        <f t="shared" si="47"/>
        <v/>
      </c>
      <c r="I551" s="2" t="str">
        <f t="shared" si="48"/>
        <v xml:space="preserve"> </v>
      </c>
      <c r="J551" s="2" t="str">
        <f>IF(C551&gt;=Parameters!$B$10,D551-EXP(Parameters!$B$2+Parameters!$B$4*LN($C551)), "")</f>
        <v/>
      </c>
      <c r="N551"/>
      <c r="O551"/>
      <c r="P551"/>
      <c r="Q551"/>
    </row>
    <row r="552" spans="6:17" x14ac:dyDescent="0.35">
      <c r="F552" s="2" t="str">
        <f t="shared" si="45"/>
        <v/>
      </c>
      <c r="G552" s="2" t="str">
        <f t="shared" si="46"/>
        <v/>
      </c>
      <c r="H552" s="2" t="str">
        <f t="shared" si="47"/>
        <v/>
      </c>
      <c r="I552" s="2" t="str">
        <f t="shared" si="48"/>
        <v xml:space="preserve"> </v>
      </c>
      <c r="J552" s="2" t="str">
        <f>IF(C552&gt;=Parameters!$B$10,D552-EXP(Parameters!$B$2+Parameters!$B$4*LN($C552)), "")</f>
        <v/>
      </c>
      <c r="N552"/>
      <c r="O552"/>
      <c r="P552"/>
      <c r="Q552"/>
    </row>
    <row r="553" spans="6:17" x14ac:dyDescent="0.35">
      <c r="F553" s="2" t="str">
        <f t="shared" si="45"/>
        <v/>
      </c>
      <c r="G553" s="2" t="str">
        <f t="shared" si="46"/>
        <v/>
      </c>
      <c r="H553" s="2" t="str">
        <f t="shared" si="47"/>
        <v/>
      </c>
      <c r="I553" s="2" t="str">
        <f t="shared" si="48"/>
        <v xml:space="preserve"> </v>
      </c>
      <c r="J553" s="2" t="str">
        <f>IF(C553&gt;=Parameters!$B$10,D553-EXP(Parameters!$B$2+Parameters!$B$4*LN($C553)), "")</f>
        <v/>
      </c>
      <c r="N553"/>
      <c r="O553"/>
      <c r="P553"/>
      <c r="Q553"/>
    </row>
    <row r="554" spans="6:17" x14ac:dyDescent="0.35">
      <c r="F554" s="2" t="str">
        <f t="shared" si="45"/>
        <v/>
      </c>
      <c r="G554" s="2" t="str">
        <f t="shared" si="46"/>
        <v/>
      </c>
      <c r="H554" s="2" t="str">
        <f t="shared" si="47"/>
        <v/>
      </c>
      <c r="I554" s="2" t="str">
        <f t="shared" si="48"/>
        <v xml:space="preserve"> </v>
      </c>
      <c r="J554" s="2" t="str">
        <f>IF(C554&gt;=Parameters!$B$10,D554-EXP(Parameters!$B$2+Parameters!$B$4*LN($C554)), "")</f>
        <v/>
      </c>
      <c r="N554"/>
      <c r="O554"/>
      <c r="P554"/>
      <c r="Q554"/>
    </row>
    <row r="555" spans="6:17" x14ac:dyDescent="0.35">
      <c r="F555" s="2" t="str">
        <f t="shared" si="45"/>
        <v/>
      </c>
      <c r="G555" s="2" t="str">
        <f t="shared" si="46"/>
        <v/>
      </c>
      <c r="H555" s="2" t="str">
        <f t="shared" si="47"/>
        <v/>
      </c>
      <c r="I555" s="2" t="str">
        <f t="shared" si="48"/>
        <v xml:space="preserve"> </v>
      </c>
      <c r="J555" s="2" t="str">
        <f>IF(C555&gt;=Parameters!$B$10,D555-EXP(Parameters!$B$2+Parameters!$B$4*LN($C555)), "")</f>
        <v/>
      </c>
      <c r="N555"/>
      <c r="O555"/>
      <c r="P555"/>
      <c r="Q555"/>
    </row>
    <row r="556" spans="6:17" x14ac:dyDescent="0.35">
      <c r="F556" s="2" t="str">
        <f t="shared" si="45"/>
        <v/>
      </c>
      <c r="G556" s="2" t="str">
        <f t="shared" si="46"/>
        <v/>
      </c>
      <c r="H556" s="2" t="str">
        <f t="shared" si="47"/>
        <v/>
      </c>
      <c r="I556" s="2" t="str">
        <f t="shared" si="48"/>
        <v xml:space="preserve"> </v>
      </c>
      <c r="J556" s="2" t="str">
        <f>IF(C556&gt;=Parameters!$B$10,D556-EXP(Parameters!$B$2+Parameters!$B$4*LN($C556)), "")</f>
        <v/>
      </c>
      <c r="N556"/>
      <c r="O556"/>
      <c r="P556"/>
      <c r="Q556"/>
    </row>
    <row r="557" spans="6:17" x14ac:dyDescent="0.35">
      <c r="F557" s="2" t="str">
        <f t="shared" si="45"/>
        <v/>
      </c>
      <c r="G557" s="2" t="str">
        <f t="shared" si="46"/>
        <v/>
      </c>
      <c r="H557" s="2" t="str">
        <f t="shared" si="47"/>
        <v/>
      </c>
      <c r="I557" s="2" t="str">
        <f t="shared" si="48"/>
        <v xml:space="preserve"> </v>
      </c>
      <c r="J557" s="2" t="str">
        <f>IF(C557&gt;=Parameters!$B$10,D557-EXP(Parameters!$B$2+Parameters!$B$4*LN($C557)), "")</f>
        <v/>
      </c>
      <c r="N557"/>
      <c r="O557"/>
      <c r="P557"/>
      <c r="Q557"/>
    </row>
    <row r="558" spans="6:17" x14ac:dyDescent="0.35">
      <c r="F558" s="2" t="str">
        <f t="shared" si="45"/>
        <v/>
      </c>
      <c r="G558" s="2" t="str">
        <f t="shared" si="46"/>
        <v/>
      </c>
      <c r="H558" s="2" t="str">
        <f t="shared" si="47"/>
        <v/>
      </c>
      <c r="I558" s="2" t="str">
        <f t="shared" si="48"/>
        <v xml:space="preserve"> </v>
      </c>
      <c r="J558" s="2" t="str">
        <f>IF(C558&gt;=Parameters!$B$10,D558-EXP(Parameters!$B$2+Parameters!$B$4*LN($C558)), "")</f>
        <v/>
      </c>
      <c r="N558"/>
      <c r="O558"/>
      <c r="P558"/>
      <c r="Q558"/>
    </row>
    <row r="559" spans="6:17" x14ac:dyDescent="0.35">
      <c r="F559" s="2" t="str">
        <f t="shared" si="45"/>
        <v/>
      </c>
      <c r="G559" s="2" t="str">
        <f t="shared" si="46"/>
        <v/>
      </c>
      <c r="H559" s="2" t="str">
        <f t="shared" si="47"/>
        <v/>
      </c>
      <c r="I559" s="2" t="str">
        <f t="shared" si="48"/>
        <v xml:space="preserve"> </v>
      </c>
      <c r="J559" s="2" t="str">
        <f>IF(C559&gt;=Parameters!$B$10,D559-EXP(Parameters!$B$2+Parameters!$B$4*LN($C559)), "")</f>
        <v/>
      </c>
      <c r="N559"/>
      <c r="O559"/>
      <c r="P559"/>
      <c r="Q559"/>
    </row>
    <row r="560" spans="6:17" x14ac:dyDescent="0.35">
      <c r="F560" s="2" t="str">
        <f t="shared" si="45"/>
        <v/>
      </c>
      <c r="G560" s="2" t="str">
        <f t="shared" si="46"/>
        <v/>
      </c>
      <c r="H560" s="2" t="str">
        <f t="shared" si="47"/>
        <v/>
      </c>
      <c r="I560" s="2" t="str">
        <f t="shared" si="48"/>
        <v xml:space="preserve"> </v>
      </c>
      <c r="J560" s="2" t="str">
        <f>IF(C560&gt;=Parameters!$B$10,D560-EXP(Parameters!$B$2+Parameters!$B$4*LN($C560)), "")</f>
        <v/>
      </c>
      <c r="N560"/>
      <c r="O560"/>
      <c r="P560"/>
      <c r="Q560"/>
    </row>
    <row r="561" spans="6:17" x14ac:dyDescent="0.35">
      <c r="F561" s="2" t="str">
        <f t="shared" si="45"/>
        <v/>
      </c>
      <c r="G561" s="2" t="str">
        <f t="shared" si="46"/>
        <v/>
      </c>
      <c r="H561" s="2" t="str">
        <f t="shared" si="47"/>
        <v/>
      </c>
      <c r="I561" s="2" t="str">
        <f t="shared" si="48"/>
        <v xml:space="preserve"> </v>
      </c>
      <c r="J561" s="2" t="str">
        <f>IF(C561&gt;=Parameters!$B$10,D561-EXP(Parameters!$B$2+Parameters!$B$4*LN($C561)), "")</f>
        <v/>
      </c>
      <c r="N561"/>
      <c r="O561"/>
      <c r="P561"/>
      <c r="Q561"/>
    </row>
    <row r="562" spans="6:17" x14ac:dyDescent="0.35">
      <c r="F562" s="2" t="str">
        <f t="shared" si="45"/>
        <v/>
      </c>
      <c r="G562" s="2" t="str">
        <f t="shared" si="46"/>
        <v/>
      </c>
      <c r="H562" s="2" t="str">
        <f t="shared" si="47"/>
        <v/>
      </c>
      <c r="I562" s="2" t="str">
        <f t="shared" si="48"/>
        <v xml:space="preserve"> </v>
      </c>
      <c r="J562" s="2" t="str">
        <f>IF(C562&gt;=Parameters!$B$10,D562-EXP(Parameters!$B$2+Parameters!$B$4*LN($C562)), "")</f>
        <v/>
      </c>
      <c r="N562"/>
      <c r="O562"/>
      <c r="P562"/>
      <c r="Q562"/>
    </row>
    <row r="563" spans="6:17" x14ac:dyDescent="0.35">
      <c r="F563" s="2" t="str">
        <f t="shared" si="45"/>
        <v/>
      </c>
      <c r="G563" s="2" t="str">
        <f t="shared" si="46"/>
        <v/>
      </c>
      <c r="H563" s="2" t="str">
        <f t="shared" si="47"/>
        <v/>
      </c>
      <c r="I563" s="2" t="str">
        <f t="shared" si="48"/>
        <v xml:space="preserve"> </v>
      </c>
      <c r="J563" s="2" t="str">
        <f>IF(C563&gt;=Parameters!$B$10,D563-EXP(Parameters!$B$2+Parameters!$B$4*LN($C563)), "")</f>
        <v/>
      </c>
      <c r="N563"/>
      <c r="O563"/>
      <c r="P563"/>
      <c r="Q563"/>
    </row>
    <row r="564" spans="6:17" x14ac:dyDescent="0.35">
      <c r="F564" s="2" t="str">
        <f t="shared" si="45"/>
        <v/>
      </c>
      <c r="G564" s="2" t="str">
        <f t="shared" si="46"/>
        <v/>
      </c>
      <c r="H564" s="2" t="str">
        <f t="shared" si="47"/>
        <v/>
      </c>
      <c r="I564" s="2" t="str">
        <f t="shared" si="48"/>
        <v xml:space="preserve"> </v>
      </c>
      <c r="J564" s="2" t="str">
        <f>IF(C564&gt;=Parameters!$B$10,D564-EXP(Parameters!$B$2+Parameters!$B$4*LN($C564)), "")</f>
        <v/>
      </c>
      <c r="N564"/>
      <c r="O564"/>
      <c r="P564"/>
      <c r="Q564"/>
    </row>
    <row r="565" spans="6:17" x14ac:dyDescent="0.35">
      <c r="F565" s="2" t="str">
        <f t="shared" si="45"/>
        <v/>
      </c>
      <c r="G565" s="2" t="str">
        <f t="shared" si="46"/>
        <v/>
      </c>
      <c r="H565" s="2" t="str">
        <f t="shared" si="47"/>
        <v/>
      </c>
      <c r="I565" s="2" t="str">
        <f t="shared" si="48"/>
        <v xml:space="preserve"> </v>
      </c>
      <c r="J565" s="2" t="str">
        <f>IF(C565&gt;=Parameters!$B$10,D565-EXP(Parameters!$B$2+Parameters!$B$4*LN($C565)), "")</f>
        <v/>
      </c>
      <c r="N565"/>
      <c r="O565"/>
      <c r="P565"/>
      <c r="Q565"/>
    </row>
    <row r="566" spans="6:17" x14ac:dyDescent="0.35">
      <c r="F566" s="2" t="str">
        <f t="shared" si="45"/>
        <v/>
      </c>
      <c r="G566" s="2" t="str">
        <f t="shared" si="46"/>
        <v/>
      </c>
      <c r="H566" s="2" t="str">
        <f t="shared" si="47"/>
        <v/>
      </c>
      <c r="I566" s="2" t="str">
        <f t="shared" si="48"/>
        <v xml:space="preserve"> </v>
      </c>
      <c r="J566" s="2" t="str">
        <f>IF(C566&gt;=Parameters!$B$10,D566-EXP(Parameters!$B$2+Parameters!$B$4*LN($C566)), "")</f>
        <v/>
      </c>
      <c r="N566"/>
      <c r="O566"/>
      <c r="P566"/>
      <c r="Q566"/>
    </row>
    <row r="567" spans="6:17" x14ac:dyDescent="0.35">
      <c r="F567" s="2" t="str">
        <f t="shared" si="45"/>
        <v/>
      </c>
      <c r="G567" s="2" t="str">
        <f t="shared" si="46"/>
        <v/>
      </c>
      <c r="H567" s="2" t="str">
        <f t="shared" si="47"/>
        <v/>
      </c>
      <c r="I567" s="2" t="str">
        <f t="shared" si="48"/>
        <v xml:space="preserve"> </v>
      </c>
      <c r="J567" s="2" t="str">
        <f>IF(C567&gt;=Parameters!$B$10,D567-EXP(Parameters!$B$2+Parameters!$B$4*LN($C567)), "")</f>
        <v/>
      </c>
      <c r="N567"/>
      <c r="O567"/>
      <c r="P567"/>
      <c r="Q567"/>
    </row>
    <row r="568" spans="6:17" x14ac:dyDescent="0.35">
      <c r="F568" s="2" t="str">
        <f t="shared" si="45"/>
        <v/>
      </c>
      <c r="G568" s="2" t="str">
        <f t="shared" si="46"/>
        <v/>
      </c>
      <c r="H568" s="2" t="str">
        <f t="shared" si="47"/>
        <v/>
      </c>
      <c r="I568" s="2" t="str">
        <f t="shared" si="48"/>
        <v xml:space="preserve"> </v>
      </c>
      <c r="J568" s="2" t="str">
        <f>IF(C568&gt;=Parameters!$B$10,D568-EXP(Parameters!$B$2+Parameters!$B$4*LN($C568)), "")</f>
        <v/>
      </c>
      <c r="N568"/>
      <c r="O568"/>
      <c r="P568"/>
      <c r="Q568"/>
    </row>
    <row r="569" spans="6:17" x14ac:dyDescent="0.35">
      <c r="F569" s="2" t="str">
        <f t="shared" si="45"/>
        <v/>
      </c>
      <c r="G569" s="2" t="str">
        <f t="shared" si="46"/>
        <v/>
      </c>
      <c r="H569" s="2" t="str">
        <f t="shared" si="47"/>
        <v/>
      </c>
      <c r="I569" s="2" t="str">
        <f t="shared" si="48"/>
        <v xml:space="preserve"> </v>
      </c>
      <c r="J569" s="2" t="str">
        <f>IF(C569&gt;=Parameters!$B$10,D569-EXP(Parameters!$B$2+Parameters!$B$4*LN($C569)), "")</f>
        <v/>
      </c>
      <c r="N569"/>
      <c r="O569"/>
      <c r="P569"/>
      <c r="Q569"/>
    </row>
    <row r="570" spans="6:17" x14ac:dyDescent="0.35">
      <c r="F570" s="2" t="str">
        <f t="shared" si="45"/>
        <v/>
      </c>
      <c r="G570" s="2" t="str">
        <f t="shared" si="46"/>
        <v/>
      </c>
      <c r="H570" s="2" t="str">
        <f t="shared" si="47"/>
        <v/>
      </c>
      <c r="I570" s="2" t="str">
        <f t="shared" si="48"/>
        <v xml:space="preserve"> </v>
      </c>
      <c r="J570" s="2" t="str">
        <f>IF(C570&gt;=Parameters!$B$10,D570-EXP(Parameters!$B$2+Parameters!$B$4*LN($C570)), "")</f>
        <v/>
      </c>
      <c r="N570"/>
      <c r="O570"/>
      <c r="P570"/>
      <c r="Q570"/>
    </row>
    <row r="571" spans="6:17" x14ac:dyDescent="0.35">
      <c r="F571" s="2" t="str">
        <f t="shared" si="45"/>
        <v/>
      </c>
      <c r="G571" s="2" t="str">
        <f t="shared" si="46"/>
        <v/>
      </c>
      <c r="H571" s="2" t="str">
        <f t="shared" si="47"/>
        <v/>
      </c>
      <c r="I571" s="2" t="str">
        <f t="shared" si="48"/>
        <v xml:space="preserve"> </v>
      </c>
      <c r="J571" s="2" t="str">
        <f>IF(C571&gt;=Parameters!$B$10,D571-EXP(Parameters!$B$2+Parameters!$B$4*LN($C571)), "")</f>
        <v/>
      </c>
      <c r="N571"/>
      <c r="O571"/>
      <c r="P571"/>
      <c r="Q571"/>
    </row>
    <row r="572" spans="6:17" x14ac:dyDescent="0.35">
      <c r="F572" s="2" t="str">
        <f t="shared" si="45"/>
        <v/>
      </c>
      <c r="G572" s="2" t="str">
        <f t="shared" si="46"/>
        <v/>
      </c>
      <c r="H572" s="2" t="str">
        <f t="shared" si="47"/>
        <v/>
      </c>
      <c r="I572" s="2" t="str">
        <f t="shared" si="48"/>
        <v xml:space="preserve"> </v>
      </c>
      <c r="J572" s="2" t="str">
        <f>IF(C572&gt;=Parameters!$B$10,D572-EXP(Parameters!$B$2+Parameters!$B$4*LN($C572)), "")</f>
        <v/>
      </c>
      <c r="N572"/>
      <c r="O572"/>
      <c r="P572"/>
      <c r="Q572"/>
    </row>
    <row r="573" spans="6:17" x14ac:dyDescent="0.35">
      <c r="F573" s="2" t="str">
        <f t="shared" si="45"/>
        <v/>
      </c>
      <c r="G573" s="2" t="str">
        <f t="shared" si="46"/>
        <v/>
      </c>
      <c r="H573" s="2" t="str">
        <f t="shared" si="47"/>
        <v/>
      </c>
      <c r="I573" s="2" t="str">
        <f t="shared" si="48"/>
        <v xml:space="preserve"> </v>
      </c>
      <c r="J573" s="2" t="str">
        <f>IF(C573&gt;=Parameters!$B$10,D573-EXP(Parameters!$B$2+Parameters!$B$4*LN($C573)), "")</f>
        <v/>
      </c>
      <c r="N573"/>
      <c r="O573"/>
      <c r="P573"/>
      <c r="Q573"/>
    </row>
    <row r="574" spans="6:17" x14ac:dyDescent="0.35">
      <c r="F574" s="2" t="str">
        <f t="shared" si="45"/>
        <v/>
      </c>
      <c r="G574" s="2" t="str">
        <f t="shared" si="46"/>
        <v/>
      </c>
      <c r="H574" s="2" t="str">
        <f t="shared" si="47"/>
        <v/>
      </c>
      <c r="I574" s="2" t="str">
        <f t="shared" si="48"/>
        <v xml:space="preserve"> </v>
      </c>
      <c r="J574" s="2" t="str">
        <f>IF(C574&gt;=Parameters!$B$10,D574-EXP(Parameters!$B$2+Parameters!$B$4*LN($C574)), "")</f>
        <v/>
      </c>
      <c r="N574"/>
      <c r="O574"/>
      <c r="P574"/>
      <c r="Q574"/>
    </row>
    <row r="575" spans="6:17" x14ac:dyDescent="0.35">
      <c r="F575" s="2" t="str">
        <f t="shared" si="45"/>
        <v/>
      </c>
      <c r="G575" s="2" t="str">
        <f t="shared" si="46"/>
        <v/>
      </c>
      <c r="H575" s="2" t="str">
        <f t="shared" si="47"/>
        <v/>
      </c>
      <c r="I575" s="2" t="str">
        <f t="shared" si="48"/>
        <v xml:space="preserve"> </v>
      </c>
      <c r="J575" s="2" t="str">
        <f>IF(C575&gt;=Parameters!$B$10,D575-EXP(Parameters!$B$2+Parameters!$B$4*LN($C575)), "")</f>
        <v/>
      </c>
      <c r="N575"/>
      <c r="O575"/>
      <c r="P575"/>
      <c r="Q575"/>
    </row>
    <row r="576" spans="6:17" x14ac:dyDescent="0.35">
      <c r="F576" s="2" t="str">
        <f t="shared" si="45"/>
        <v/>
      </c>
      <c r="G576" s="2" t="str">
        <f t="shared" si="46"/>
        <v/>
      </c>
      <c r="H576" s="2" t="str">
        <f t="shared" si="47"/>
        <v/>
      </c>
      <c r="I576" s="2" t="str">
        <f t="shared" si="48"/>
        <v xml:space="preserve"> </v>
      </c>
      <c r="J576" s="2" t="str">
        <f>IF(C576&gt;=Parameters!$B$10,D576-EXP(Parameters!$B$2+Parameters!$B$4*LN($C576)), "")</f>
        <v/>
      </c>
      <c r="N576"/>
      <c r="O576"/>
      <c r="P576"/>
      <c r="Q576"/>
    </row>
    <row r="577" spans="6:17" x14ac:dyDescent="0.35">
      <c r="F577" s="2" t="str">
        <f t="shared" si="45"/>
        <v/>
      </c>
      <c r="G577" s="2" t="str">
        <f t="shared" si="46"/>
        <v/>
      </c>
      <c r="H577" s="2" t="str">
        <f t="shared" si="47"/>
        <v/>
      </c>
      <c r="I577" s="2" t="str">
        <f t="shared" si="48"/>
        <v xml:space="preserve"> </v>
      </c>
      <c r="J577" s="2" t="str">
        <f>IF(C577&gt;=Parameters!$B$10,D577-EXP(Parameters!$B$2+Parameters!$B$4*LN($C577)), "")</f>
        <v/>
      </c>
      <c r="N577"/>
      <c r="O577"/>
      <c r="P577"/>
      <c r="Q577"/>
    </row>
    <row r="578" spans="6:17" x14ac:dyDescent="0.35">
      <c r="F578" s="2" t="str">
        <f t="shared" si="45"/>
        <v/>
      </c>
      <c r="G578" s="2" t="str">
        <f t="shared" si="46"/>
        <v/>
      </c>
      <c r="H578" s="2" t="str">
        <f t="shared" si="47"/>
        <v/>
      </c>
      <c r="I578" s="2" t="str">
        <f t="shared" si="48"/>
        <v xml:space="preserve"> </v>
      </c>
      <c r="J578" s="2" t="str">
        <f>IF(C578&gt;=Parameters!$B$10,D578-EXP(Parameters!$B$2+Parameters!$B$4*LN($C578)), "")</f>
        <v/>
      </c>
      <c r="N578"/>
      <c r="O578"/>
      <c r="P578"/>
      <c r="Q578"/>
    </row>
    <row r="579" spans="6:17" x14ac:dyDescent="0.35">
      <c r="F579" s="2" t="str">
        <f t="shared" si="45"/>
        <v/>
      </c>
      <c r="G579" s="2" t="str">
        <f t="shared" si="46"/>
        <v/>
      </c>
      <c r="H579" s="2" t="str">
        <f t="shared" si="47"/>
        <v/>
      </c>
      <c r="I579" s="2" t="str">
        <f t="shared" si="48"/>
        <v xml:space="preserve"> </v>
      </c>
      <c r="J579" s="2" t="str">
        <f>IF(C579&gt;=Parameters!$B$10,D579-EXP(Parameters!$B$2+Parameters!$B$4*LN($C579)), "")</f>
        <v/>
      </c>
      <c r="N579"/>
      <c r="O579"/>
      <c r="P579"/>
      <c r="Q579"/>
    </row>
    <row r="580" spans="6:17" x14ac:dyDescent="0.35">
      <c r="F580" s="2" t="str">
        <f t="shared" si="45"/>
        <v/>
      </c>
      <c r="G580" s="2" t="str">
        <f t="shared" si="46"/>
        <v/>
      </c>
      <c r="H580" s="2" t="str">
        <f t="shared" si="47"/>
        <v/>
      </c>
      <c r="I580" s="2" t="str">
        <f t="shared" si="48"/>
        <v xml:space="preserve"> </v>
      </c>
      <c r="J580" s="2" t="str">
        <f>IF(C580&gt;=Parameters!$B$10,D580-EXP(Parameters!$B$2+Parameters!$B$4*LN($C580)), "")</f>
        <v/>
      </c>
      <c r="N580"/>
      <c r="O580"/>
      <c r="P580"/>
      <c r="Q580"/>
    </row>
    <row r="581" spans="6:17" x14ac:dyDescent="0.35">
      <c r="F581" s="2" t="str">
        <f t="shared" si="45"/>
        <v/>
      </c>
      <c r="G581" s="2" t="str">
        <f t="shared" si="46"/>
        <v/>
      </c>
      <c r="H581" s="2" t="str">
        <f t="shared" si="47"/>
        <v/>
      </c>
      <c r="I581" s="2" t="str">
        <f t="shared" si="48"/>
        <v xml:space="preserve"> </v>
      </c>
      <c r="J581" s="2" t="str">
        <f>IF(C581&gt;=Parameters!$B$10,D581-EXP(Parameters!$B$2+Parameters!$B$4*LN($C581)), "")</f>
        <v/>
      </c>
      <c r="N581"/>
      <c r="O581"/>
      <c r="P581"/>
      <c r="Q581"/>
    </row>
    <row r="582" spans="6:17" x14ac:dyDescent="0.35">
      <c r="F582" s="2" t="str">
        <f t="shared" si="45"/>
        <v/>
      </c>
      <c r="G582" s="2" t="str">
        <f t="shared" si="46"/>
        <v/>
      </c>
      <c r="H582" s="2" t="str">
        <f t="shared" si="47"/>
        <v/>
      </c>
      <c r="I582" s="2" t="str">
        <f t="shared" si="48"/>
        <v xml:space="preserve"> </v>
      </c>
      <c r="J582" s="2" t="str">
        <f>IF(C582&gt;=Parameters!$B$10,D582-EXP(Parameters!$B$2+Parameters!$B$4*LN($C582)), "")</f>
        <v/>
      </c>
      <c r="N582"/>
      <c r="O582"/>
      <c r="P582"/>
      <c r="Q582"/>
    </row>
    <row r="583" spans="6:17" x14ac:dyDescent="0.35">
      <c r="F583" s="2" t="str">
        <f t="shared" si="45"/>
        <v/>
      </c>
      <c r="G583" s="2" t="str">
        <f t="shared" si="46"/>
        <v/>
      </c>
      <c r="H583" s="2" t="str">
        <f t="shared" si="47"/>
        <v/>
      </c>
      <c r="I583" s="2" t="str">
        <f t="shared" si="48"/>
        <v xml:space="preserve"> </v>
      </c>
      <c r="J583" s="2" t="str">
        <f>IF(C583&gt;=Parameters!$B$10,D583-EXP(Parameters!$B$2+Parameters!$B$4*LN($C583)), "")</f>
        <v/>
      </c>
      <c r="N583"/>
      <c r="O583"/>
      <c r="P583"/>
      <c r="Q583"/>
    </row>
    <row r="584" spans="6:17" x14ac:dyDescent="0.35">
      <c r="F584" s="2" t="str">
        <f t="shared" si="45"/>
        <v/>
      </c>
      <c r="G584" s="2" t="str">
        <f t="shared" si="46"/>
        <v/>
      </c>
      <c r="H584" s="2" t="str">
        <f t="shared" si="47"/>
        <v/>
      </c>
      <c r="I584" s="2" t="str">
        <f t="shared" si="48"/>
        <v xml:space="preserve"> </v>
      </c>
      <c r="J584" s="2" t="str">
        <f>IF(C584&gt;=Parameters!$B$10,D584-EXP(Parameters!$B$2+Parameters!$B$4*LN($C584)), "")</f>
        <v/>
      </c>
      <c r="N584"/>
      <c r="O584"/>
      <c r="P584"/>
      <c r="Q584"/>
    </row>
    <row r="585" spans="6:17" x14ac:dyDescent="0.35">
      <c r="F585" s="2" t="str">
        <f t="shared" si="45"/>
        <v/>
      </c>
      <c r="G585" s="2" t="str">
        <f t="shared" si="46"/>
        <v/>
      </c>
      <c r="H585" s="2" t="str">
        <f t="shared" si="47"/>
        <v/>
      </c>
      <c r="I585" s="2" t="str">
        <f t="shared" si="48"/>
        <v xml:space="preserve"> </v>
      </c>
      <c r="J585" s="2" t="str">
        <f>IF(C585&gt;=Parameters!$B$10,D585-EXP(Parameters!$B$2+Parameters!$B$4*LN($C585)), "")</f>
        <v/>
      </c>
      <c r="N585"/>
      <c r="O585"/>
      <c r="P585"/>
      <c r="Q585"/>
    </row>
    <row r="586" spans="6:17" x14ac:dyDescent="0.35">
      <c r="F586" s="2" t="str">
        <f t="shared" si="45"/>
        <v/>
      </c>
      <c r="G586" s="2" t="str">
        <f t="shared" si="46"/>
        <v/>
      </c>
      <c r="H586" s="2" t="str">
        <f t="shared" si="47"/>
        <v/>
      </c>
      <c r="I586" s="2" t="str">
        <f t="shared" si="48"/>
        <v xml:space="preserve"> </v>
      </c>
      <c r="J586" s="2" t="str">
        <f>IF(C586&gt;=Parameters!$B$10,D586-EXP(Parameters!$B$2+Parameters!$B$4*LN($C586)), "")</f>
        <v/>
      </c>
      <c r="N586"/>
      <c r="O586"/>
      <c r="P586"/>
      <c r="Q586"/>
    </row>
    <row r="587" spans="6:17" x14ac:dyDescent="0.35">
      <c r="F587" s="2" t="str">
        <f t="shared" ref="F587:F650" si="49">RIGHT(C587,1)</f>
        <v/>
      </c>
      <c r="G587" s="2" t="str">
        <f t="shared" ref="G587:G650" si="50">RIGHT(D587,1)</f>
        <v/>
      </c>
      <c r="H587" s="2" t="str">
        <f t="shared" ref="H587:H650" si="51">RIGHT(E587,1)</f>
        <v/>
      </c>
      <c r="I587" s="2" t="str">
        <f t="shared" ref="I587:I650" si="52">C587&amp; " " &amp;D587</f>
        <v xml:space="preserve"> </v>
      </c>
      <c r="J587" s="2" t="str">
        <f>IF(C587&gt;=Parameters!$B$10,D587-EXP(Parameters!$B$2+Parameters!$B$4*LN($C587)), "")</f>
        <v/>
      </c>
      <c r="N587"/>
      <c r="O587"/>
      <c r="P587"/>
      <c r="Q587"/>
    </row>
    <row r="588" spans="6:17" x14ac:dyDescent="0.35">
      <c r="F588" s="2" t="str">
        <f t="shared" si="49"/>
        <v/>
      </c>
      <c r="G588" s="2" t="str">
        <f t="shared" si="50"/>
        <v/>
      </c>
      <c r="H588" s="2" t="str">
        <f t="shared" si="51"/>
        <v/>
      </c>
      <c r="I588" s="2" t="str">
        <f t="shared" si="52"/>
        <v xml:space="preserve"> </v>
      </c>
      <c r="J588" s="2" t="str">
        <f>IF(C588&gt;=Parameters!$B$10,D588-EXP(Parameters!$B$2+Parameters!$B$4*LN($C588)), "")</f>
        <v/>
      </c>
      <c r="N588"/>
      <c r="O588"/>
      <c r="P588"/>
      <c r="Q588"/>
    </row>
    <row r="589" spans="6:17" x14ac:dyDescent="0.35">
      <c r="F589" s="2" t="str">
        <f t="shared" si="49"/>
        <v/>
      </c>
      <c r="G589" s="2" t="str">
        <f t="shared" si="50"/>
        <v/>
      </c>
      <c r="H589" s="2" t="str">
        <f t="shared" si="51"/>
        <v/>
      </c>
      <c r="I589" s="2" t="str">
        <f t="shared" si="52"/>
        <v xml:space="preserve"> </v>
      </c>
      <c r="J589" s="2" t="str">
        <f>IF(C589&gt;=Parameters!$B$10,D589-EXP(Parameters!$B$2+Parameters!$B$4*LN($C589)), "")</f>
        <v/>
      </c>
      <c r="N589"/>
      <c r="O589"/>
      <c r="P589"/>
      <c r="Q589"/>
    </row>
    <row r="590" spans="6:17" x14ac:dyDescent="0.35">
      <c r="F590" s="2" t="str">
        <f t="shared" si="49"/>
        <v/>
      </c>
      <c r="G590" s="2" t="str">
        <f t="shared" si="50"/>
        <v/>
      </c>
      <c r="H590" s="2" t="str">
        <f t="shared" si="51"/>
        <v/>
      </c>
      <c r="I590" s="2" t="str">
        <f t="shared" si="52"/>
        <v xml:space="preserve"> </v>
      </c>
      <c r="J590" s="2" t="str">
        <f>IF(C590&gt;=Parameters!$B$10,D590-EXP(Parameters!$B$2+Parameters!$B$4*LN($C590)), "")</f>
        <v/>
      </c>
      <c r="N590"/>
      <c r="O590"/>
      <c r="P590"/>
      <c r="Q590"/>
    </row>
    <row r="591" spans="6:17" x14ac:dyDescent="0.35">
      <c r="F591" s="2" t="str">
        <f t="shared" si="49"/>
        <v/>
      </c>
      <c r="G591" s="2" t="str">
        <f t="shared" si="50"/>
        <v/>
      </c>
      <c r="H591" s="2" t="str">
        <f t="shared" si="51"/>
        <v/>
      </c>
      <c r="I591" s="2" t="str">
        <f t="shared" si="52"/>
        <v xml:space="preserve"> </v>
      </c>
      <c r="J591" s="2" t="str">
        <f>IF(C591&gt;=Parameters!$B$10,D591-EXP(Parameters!$B$2+Parameters!$B$4*LN($C591)), "")</f>
        <v/>
      </c>
      <c r="N591"/>
      <c r="O591"/>
      <c r="P591"/>
      <c r="Q591"/>
    </row>
    <row r="592" spans="6:17" x14ac:dyDescent="0.35">
      <c r="F592" s="2" t="str">
        <f t="shared" si="49"/>
        <v/>
      </c>
      <c r="G592" s="2" t="str">
        <f t="shared" si="50"/>
        <v/>
      </c>
      <c r="H592" s="2" t="str">
        <f t="shared" si="51"/>
        <v/>
      </c>
      <c r="I592" s="2" t="str">
        <f t="shared" si="52"/>
        <v xml:space="preserve"> </v>
      </c>
      <c r="J592" s="2" t="str">
        <f>IF(C592&gt;=Parameters!$B$10,D592-EXP(Parameters!$B$2+Parameters!$B$4*LN($C592)), "")</f>
        <v/>
      </c>
      <c r="N592"/>
      <c r="O592"/>
      <c r="P592"/>
      <c r="Q592"/>
    </row>
    <row r="593" spans="6:17" x14ac:dyDescent="0.35">
      <c r="F593" s="2" t="str">
        <f t="shared" si="49"/>
        <v/>
      </c>
      <c r="G593" s="2" t="str">
        <f t="shared" si="50"/>
        <v/>
      </c>
      <c r="H593" s="2" t="str">
        <f t="shared" si="51"/>
        <v/>
      </c>
      <c r="I593" s="2" t="str">
        <f t="shared" si="52"/>
        <v xml:space="preserve"> </v>
      </c>
      <c r="J593" s="2" t="str">
        <f>IF(C593&gt;=Parameters!$B$10,D593-EXP(Parameters!$B$2+Parameters!$B$4*LN($C593)), "")</f>
        <v/>
      </c>
      <c r="N593"/>
      <c r="O593"/>
      <c r="P593"/>
      <c r="Q593"/>
    </row>
    <row r="594" spans="6:17" x14ac:dyDescent="0.35">
      <c r="F594" s="2" t="str">
        <f t="shared" si="49"/>
        <v/>
      </c>
      <c r="G594" s="2" t="str">
        <f t="shared" si="50"/>
        <v/>
      </c>
      <c r="H594" s="2" t="str">
        <f t="shared" si="51"/>
        <v/>
      </c>
      <c r="I594" s="2" t="str">
        <f t="shared" si="52"/>
        <v xml:space="preserve"> </v>
      </c>
      <c r="J594" s="2" t="str">
        <f>IF(C594&gt;=Parameters!$B$10,D594-EXP(Parameters!$B$2+Parameters!$B$4*LN($C594)), "")</f>
        <v/>
      </c>
      <c r="N594"/>
      <c r="O594"/>
      <c r="P594"/>
      <c r="Q594"/>
    </row>
    <row r="595" spans="6:17" x14ac:dyDescent="0.35">
      <c r="F595" s="2" t="str">
        <f t="shared" si="49"/>
        <v/>
      </c>
      <c r="G595" s="2" t="str">
        <f t="shared" si="50"/>
        <v/>
      </c>
      <c r="H595" s="2" t="str">
        <f t="shared" si="51"/>
        <v/>
      </c>
      <c r="I595" s="2" t="str">
        <f t="shared" si="52"/>
        <v xml:space="preserve"> </v>
      </c>
      <c r="J595" s="2" t="str">
        <f>IF(C595&gt;=Parameters!$B$10,D595-EXP(Parameters!$B$2+Parameters!$B$4*LN($C595)), "")</f>
        <v/>
      </c>
      <c r="N595"/>
      <c r="O595"/>
      <c r="P595"/>
      <c r="Q595"/>
    </row>
    <row r="596" spans="6:17" x14ac:dyDescent="0.35">
      <c r="F596" s="2" t="str">
        <f t="shared" si="49"/>
        <v/>
      </c>
      <c r="G596" s="2" t="str">
        <f t="shared" si="50"/>
        <v/>
      </c>
      <c r="H596" s="2" t="str">
        <f t="shared" si="51"/>
        <v/>
      </c>
      <c r="I596" s="2" t="str">
        <f t="shared" si="52"/>
        <v xml:space="preserve"> </v>
      </c>
      <c r="J596" s="2" t="str">
        <f>IF(C596&gt;=Parameters!$B$10,D596-EXP(Parameters!$B$2+Parameters!$B$4*LN($C596)), "")</f>
        <v/>
      </c>
      <c r="N596"/>
      <c r="O596"/>
      <c r="P596"/>
      <c r="Q596"/>
    </row>
    <row r="597" spans="6:17" x14ac:dyDescent="0.35">
      <c r="F597" s="2" t="str">
        <f t="shared" si="49"/>
        <v/>
      </c>
      <c r="G597" s="2" t="str">
        <f t="shared" si="50"/>
        <v/>
      </c>
      <c r="H597" s="2" t="str">
        <f t="shared" si="51"/>
        <v/>
      </c>
      <c r="I597" s="2" t="str">
        <f t="shared" si="52"/>
        <v xml:space="preserve"> </v>
      </c>
      <c r="J597" s="2" t="str">
        <f>IF(C597&gt;=Parameters!$B$10,D597-EXP(Parameters!$B$2+Parameters!$B$4*LN($C597)), "")</f>
        <v/>
      </c>
      <c r="N597"/>
      <c r="O597"/>
      <c r="P597"/>
      <c r="Q597"/>
    </row>
    <row r="598" spans="6:17" x14ac:dyDescent="0.35">
      <c r="F598" s="2" t="str">
        <f t="shared" si="49"/>
        <v/>
      </c>
      <c r="G598" s="2" t="str">
        <f t="shared" si="50"/>
        <v/>
      </c>
      <c r="H598" s="2" t="str">
        <f t="shared" si="51"/>
        <v/>
      </c>
      <c r="I598" s="2" t="str">
        <f t="shared" si="52"/>
        <v xml:space="preserve"> </v>
      </c>
      <c r="J598" s="2" t="str">
        <f>IF(C598&gt;=Parameters!$B$10,D598-EXP(Parameters!$B$2+Parameters!$B$4*LN($C598)), "")</f>
        <v/>
      </c>
      <c r="N598"/>
      <c r="O598"/>
      <c r="P598"/>
      <c r="Q598"/>
    </row>
    <row r="599" spans="6:17" x14ac:dyDescent="0.35">
      <c r="F599" s="2" t="str">
        <f t="shared" si="49"/>
        <v/>
      </c>
      <c r="G599" s="2" t="str">
        <f t="shared" si="50"/>
        <v/>
      </c>
      <c r="H599" s="2" t="str">
        <f t="shared" si="51"/>
        <v/>
      </c>
      <c r="I599" s="2" t="str">
        <f t="shared" si="52"/>
        <v xml:space="preserve"> </v>
      </c>
      <c r="J599" s="2" t="str">
        <f>IF(C599&gt;=Parameters!$B$10,D599-EXP(Parameters!$B$2+Parameters!$B$4*LN($C599)), "")</f>
        <v/>
      </c>
      <c r="N599"/>
      <c r="O599"/>
      <c r="P599"/>
      <c r="Q599"/>
    </row>
    <row r="600" spans="6:17" x14ac:dyDescent="0.35">
      <c r="F600" s="2" t="str">
        <f t="shared" si="49"/>
        <v/>
      </c>
      <c r="G600" s="2" t="str">
        <f t="shared" si="50"/>
        <v/>
      </c>
      <c r="H600" s="2" t="str">
        <f t="shared" si="51"/>
        <v/>
      </c>
      <c r="I600" s="2" t="str">
        <f t="shared" si="52"/>
        <v xml:space="preserve"> </v>
      </c>
      <c r="J600" s="2" t="str">
        <f>IF(C600&gt;=Parameters!$B$10,D600-EXP(Parameters!$B$2+Parameters!$B$4*LN($C600)), "")</f>
        <v/>
      </c>
      <c r="N600"/>
      <c r="O600"/>
      <c r="P600"/>
      <c r="Q600"/>
    </row>
    <row r="601" spans="6:17" x14ac:dyDescent="0.35">
      <c r="F601" s="2" t="str">
        <f t="shared" si="49"/>
        <v/>
      </c>
      <c r="G601" s="2" t="str">
        <f t="shared" si="50"/>
        <v/>
      </c>
      <c r="H601" s="2" t="str">
        <f t="shared" si="51"/>
        <v/>
      </c>
      <c r="I601" s="2" t="str">
        <f t="shared" si="52"/>
        <v xml:space="preserve"> </v>
      </c>
      <c r="J601" s="2" t="str">
        <f>IF(C601&gt;=Parameters!$B$10,D601-EXP(Parameters!$B$2+Parameters!$B$4*LN($C601)), "")</f>
        <v/>
      </c>
      <c r="N601"/>
      <c r="O601"/>
      <c r="P601"/>
      <c r="Q601"/>
    </row>
    <row r="602" spans="6:17" x14ac:dyDescent="0.35">
      <c r="F602" s="2" t="str">
        <f t="shared" si="49"/>
        <v/>
      </c>
      <c r="G602" s="2" t="str">
        <f t="shared" si="50"/>
        <v/>
      </c>
      <c r="H602" s="2" t="str">
        <f t="shared" si="51"/>
        <v/>
      </c>
      <c r="I602" s="2" t="str">
        <f t="shared" si="52"/>
        <v xml:space="preserve"> </v>
      </c>
      <c r="J602" s="2" t="str">
        <f>IF(C602&gt;=Parameters!$B$10,D602-EXP(Parameters!$B$2+Parameters!$B$4*LN($C602)), "")</f>
        <v/>
      </c>
      <c r="N602"/>
      <c r="O602"/>
      <c r="P602"/>
      <c r="Q602"/>
    </row>
    <row r="603" spans="6:17" x14ac:dyDescent="0.35">
      <c r="F603" s="2" t="str">
        <f t="shared" si="49"/>
        <v/>
      </c>
      <c r="G603" s="2" t="str">
        <f t="shared" si="50"/>
        <v/>
      </c>
      <c r="H603" s="2" t="str">
        <f t="shared" si="51"/>
        <v/>
      </c>
      <c r="I603" s="2" t="str">
        <f t="shared" si="52"/>
        <v xml:space="preserve"> </v>
      </c>
      <c r="J603" s="2" t="str">
        <f>IF(C603&gt;=Parameters!$B$10,D603-EXP(Parameters!$B$2+Parameters!$B$4*LN($C603)), "")</f>
        <v/>
      </c>
      <c r="N603"/>
      <c r="O603"/>
      <c r="P603"/>
      <c r="Q603"/>
    </row>
    <row r="604" spans="6:17" x14ac:dyDescent="0.35">
      <c r="F604" s="2" t="str">
        <f t="shared" si="49"/>
        <v/>
      </c>
      <c r="G604" s="2" t="str">
        <f t="shared" si="50"/>
        <v/>
      </c>
      <c r="H604" s="2" t="str">
        <f t="shared" si="51"/>
        <v/>
      </c>
      <c r="I604" s="2" t="str">
        <f t="shared" si="52"/>
        <v xml:space="preserve"> </v>
      </c>
      <c r="J604" s="2" t="str">
        <f>IF(C604&gt;=Parameters!$B$10,D604-EXP(Parameters!$B$2+Parameters!$B$4*LN($C604)), "")</f>
        <v/>
      </c>
      <c r="N604"/>
      <c r="O604"/>
      <c r="P604"/>
      <c r="Q604"/>
    </row>
    <row r="605" spans="6:17" x14ac:dyDescent="0.35">
      <c r="F605" s="2" t="str">
        <f t="shared" si="49"/>
        <v/>
      </c>
      <c r="G605" s="2" t="str">
        <f t="shared" si="50"/>
        <v/>
      </c>
      <c r="H605" s="2" t="str">
        <f t="shared" si="51"/>
        <v/>
      </c>
      <c r="I605" s="2" t="str">
        <f t="shared" si="52"/>
        <v xml:space="preserve"> </v>
      </c>
      <c r="J605" s="2" t="str">
        <f>IF(C605&gt;=Parameters!$B$10,D605-EXP(Parameters!$B$2+Parameters!$B$4*LN($C605)), "")</f>
        <v/>
      </c>
      <c r="N605"/>
      <c r="O605"/>
      <c r="P605"/>
      <c r="Q605"/>
    </row>
    <row r="606" spans="6:17" x14ac:dyDescent="0.35">
      <c r="F606" s="2" t="str">
        <f t="shared" si="49"/>
        <v/>
      </c>
      <c r="G606" s="2" t="str">
        <f t="shared" si="50"/>
        <v/>
      </c>
      <c r="H606" s="2" t="str">
        <f t="shared" si="51"/>
        <v/>
      </c>
      <c r="I606" s="2" t="str">
        <f t="shared" si="52"/>
        <v xml:space="preserve"> </v>
      </c>
      <c r="J606" s="2" t="str">
        <f>IF(C606&gt;=Parameters!$B$10,D606-EXP(Parameters!$B$2+Parameters!$B$4*LN($C606)), "")</f>
        <v/>
      </c>
      <c r="N606"/>
      <c r="O606"/>
      <c r="P606"/>
      <c r="Q606"/>
    </row>
    <row r="607" spans="6:17" x14ac:dyDescent="0.35">
      <c r="F607" s="2" t="str">
        <f t="shared" si="49"/>
        <v/>
      </c>
      <c r="G607" s="2" t="str">
        <f t="shared" si="50"/>
        <v/>
      </c>
      <c r="H607" s="2" t="str">
        <f t="shared" si="51"/>
        <v/>
      </c>
      <c r="I607" s="2" t="str">
        <f t="shared" si="52"/>
        <v xml:space="preserve"> </v>
      </c>
      <c r="J607" s="2" t="str">
        <f>IF(C607&gt;=Parameters!$B$10,D607-EXP(Parameters!$B$2+Parameters!$B$4*LN($C607)), "")</f>
        <v/>
      </c>
      <c r="N607"/>
      <c r="O607"/>
      <c r="P607"/>
      <c r="Q607"/>
    </row>
    <row r="608" spans="6:17" x14ac:dyDescent="0.35">
      <c r="F608" s="2" t="str">
        <f t="shared" si="49"/>
        <v/>
      </c>
      <c r="G608" s="2" t="str">
        <f t="shared" si="50"/>
        <v/>
      </c>
      <c r="H608" s="2" t="str">
        <f t="shared" si="51"/>
        <v/>
      </c>
      <c r="I608" s="2" t="str">
        <f t="shared" si="52"/>
        <v xml:space="preserve"> </v>
      </c>
      <c r="J608" s="2" t="str">
        <f>IF(C608&gt;=Parameters!$B$10,D608-EXP(Parameters!$B$2+Parameters!$B$4*LN($C608)), "")</f>
        <v/>
      </c>
      <c r="N608"/>
      <c r="O608"/>
      <c r="P608"/>
      <c r="Q608"/>
    </row>
    <row r="609" spans="6:17" x14ac:dyDescent="0.35">
      <c r="F609" s="2" t="str">
        <f t="shared" si="49"/>
        <v/>
      </c>
      <c r="G609" s="2" t="str">
        <f t="shared" si="50"/>
        <v/>
      </c>
      <c r="H609" s="2" t="str">
        <f t="shared" si="51"/>
        <v/>
      </c>
      <c r="I609" s="2" t="str">
        <f t="shared" si="52"/>
        <v xml:space="preserve"> </v>
      </c>
      <c r="J609" s="2" t="str">
        <f>IF(C609&gt;=Parameters!$B$10,D609-EXP(Parameters!$B$2+Parameters!$B$4*LN($C609)), "")</f>
        <v/>
      </c>
      <c r="N609"/>
      <c r="O609"/>
      <c r="P609"/>
      <c r="Q609"/>
    </row>
    <row r="610" spans="6:17" x14ac:dyDescent="0.35">
      <c r="F610" s="2" t="str">
        <f t="shared" si="49"/>
        <v/>
      </c>
      <c r="G610" s="2" t="str">
        <f t="shared" si="50"/>
        <v/>
      </c>
      <c r="H610" s="2" t="str">
        <f t="shared" si="51"/>
        <v/>
      </c>
      <c r="I610" s="2" t="str">
        <f t="shared" si="52"/>
        <v xml:space="preserve"> </v>
      </c>
      <c r="J610" s="2" t="str">
        <f>IF(C610&gt;=Parameters!$B$10,D610-EXP(Parameters!$B$2+Parameters!$B$4*LN($C610)), "")</f>
        <v/>
      </c>
      <c r="N610"/>
      <c r="O610"/>
      <c r="P610"/>
      <c r="Q610"/>
    </row>
    <row r="611" spans="6:17" x14ac:dyDescent="0.35">
      <c r="F611" s="2" t="str">
        <f t="shared" si="49"/>
        <v/>
      </c>
      <c r="G611" s="2" t="str">
        <f t="shared" si="50"/>
        <v/>
      </c>
      <c r="H611" s="2" t="str">
        <f t="shared" si="51"/>
        <v/>
      </c>
      <c r="I611" s="2" t="str">
        <f t="shared" si="52"/>
        <v xml:space="preserve"> </v>
      </c>
      <c r="J611" s="2" t="str">
        <f>IF(C611&gt;=Parameters!$B$10,D611-EXP(Parameters!$B$2+Parameters!$B$4*LN($C611)), "")</f>
        <v/>
      </c>
      <c r="N611"/>
      <c r="O611"/>
      <c r="P611"/>
      <c r="Q611"/>
    </row>
    <row r="612" spans="6:17" x14ac:dyDescent="0.35">
      <c r="F612" s="2" t="str">
        <f t="shared" si="49"/>
        <v/>
      </c>
      <c r="G612" s="2" t="str">
        <f t="shared" si="50"/>
        <v/>
      </c>
      <c r="H612" s="2" t="str">
        <f t="shared" si="51"/>
        <v/>
      </c>
      <c r="I612" s="2" t="str">
        <f t="shared" si="52"/>
        <v xml:space="preserve"> </v>
      </c>
      <c r="J612" s="2" t="str">
        <f>IF(C612&gt;=Parameters!$B$10,D612-EXP(Parameters!$B$2+Parameters!$B$4*LN($C612)), "")</f>
        <v/>
      </c>
      <c r="N612"/>
      <c r="O612"/>
      <c r="P612"/>
      <c r="Q612"/>
    </row>
    <row r="613" spans="6:17" x14ac:dyDescent="0.35">
      <c r="F613" s="2" t="str">
        <f t="shared" si="49"/>
        <v/>
      </c>
      <c r="G613" s="2" t="str">
        <f t="shared" si="50"/>
        <v/>
      </c>
      <c r="H613" s="2" t="str">
        <f t="shared" si="51"/>
        <v/>
      </c>
      <c r="I613" s="2" t="str">
        <f t="shared" si="52"/>
        <v xml:space="preserve"> </v>
      </c>
      <c r="J613" s="2" t="str">
        <f>IF(C613&gt;=Parameters!$B$10,D613-EXP(Parameters!$B$2+Parameters!$B$4*LN($C613)), "")</f>
        <v/>
      </c>
      <c r="N613"/>
      <c r="O613"/>
      <c r="P613"/>
      <c r="Q613"/>
    </row>
    <row r="614" spans="6:17" x14ac:dyDescent="0.35">
      <c r="F614" s="2" t="str">
        <f t="shared" si="49"/>
        <v/>
      </c>
      <c r="G614" s="2" t="str">
        <f t="shared" si="50"/>
        <v/>
      </c>
      <c r="H614" s="2" t="str">
        <f t="shared" si="51"/>
        <v/>
      </c>
      <c r="I614" s="2" t="str">
        <f t="shared" si="52"/>
        <v xml:space="preserve"> </v>
      </c>
      <c r="J614" s="2" t="str">
        <f>IF(C614&gt;=Parameters!$B$10,D614-EXP(Parameters!$B$2+Parameters!$B$4*LN($C614)), "")</f>
        <v/>
      </c>
      <c r="N614"/>
      <c r="O614"/>
      <c r="P614"/>
      <c r="Q614"/>
    </row>
    <row r="615" spans="6:17" x14ac:dyDescent="0.35">
      <c r="F615" s="2" t="str">
        <f t="shared" si="49"/>
        <v/>
      </c>
      <c r="G615" s="2" t="str">
        <f t="shared" si="50"/>
        <v/>
      </c>
      <c r="H615" s="2" t="str">
        <f t="shared" si="51"/>
        <v/>
      </c>
      <c r="I615" s="2" t="str">
        <f t="shared" si="52"/>
        <v xml:space="preserve"> </v>
      </c>
      <c r="J615" s="2" t="str">
        <f>IF(C615&gt;=Parameters!$B$10,D615-EXP(Parameters!$B$2+Parameters!$B$4*LN($C615)), "")</f>
        <v/>
      </c>
      <c r="N615"/>
      <c r="O615"/>
      <c r="P615"/>
      <c r="Q615"/>
    </row>
    <row r="616" spans="6:17" x14ac:dyDescent="0.35">
      <c r="F616" s="2" t="str">
        <f t="shared" si="49"/>
        <v/>
      </c>
      <c r="G616" s="2" t="str">
        <f t="shared" si="50"/>
        <v/>
      </c>
      <c r="H616" s="2" t="str">
        <f t="shared" si="51"/>
        <v/>
      </c>
      <c r="I616" s="2" t="str">
        <f t="shared" si="52"/>
        <v xml:space="preserve"> </v>
      </c>
      <c r="J616" s="2" t="str">
        <f>IF(C616&gt;=Parameters!$B$10,D616-EXP(Parameters!$B$2+Parameters!$B$4*LN($C616)), "")</f>
        <v/>
      </c>
      <c r="N616"/>
      <c r="O616"/>
      <c r="P616"/>
      <c r="Q616"/>
    </row>
    <row r="617" spans="6:17" x14ac:dyDescent="0.35">
      <c r="F617" s="2" t="str">
        <f t="shared" si="49"/>
        <v/>
      </c>
      <c r="G617" s="2" t="str">
        <f t="shared" si="50"/>
        <v/>
      </c>
      <c r="H617" s="2" t="str">
        <f t="shared" si="51"/>
        <v/>
      </c>
      <c r="I617" s="2" t="str">
        <f t="shared" si="52"/>
        <v xml:space="preserve"> </v>
      </c>
      <c r="J617" s="2" t="str">
        <f>IF(C617&gt;=Parameters!$B$10,D617-EXP(Parameters!$B$2+Parameters!$B$4*LN($C617)), "")</f>
        <v/>
      </c>
      <c r="N617"/>
      <c r="O617"/>
      <c r="P617"/>
      <c r="Q617"/>
    </row>
    <row r="618" spans="6:17" x14ac:dyDescent="0.35">
      <c r="F618" s="2" t="str">
        <f t="shared" si="49"/>
        <v/>
      </c>
      <c r="G618" s="2" t="str">
        <f t="shared" si="50"/>
        <v/>
      </c>
      <c r="H618" s="2" t="str">
        <f t="shared" si="51"/>
        <v/>
      </c>
      <c r="I618" s="2" t="str">
        <f t="shared" si="52"/>
        <v xml:space="preserve"> </v>
      </c>
      <c r="J618" s="2" t="str">
        <f>IF(C618&gt;=Parameters!$B$10,D618-EXP(Parameters!$B$2+Parameters!$B$4*LN($C618)), "")</f>
        <v/>
      </c>
      <c r="N618"/>
      <c r="O618"/>
      <c r="P618"/>
      <c r="Q618"/>
    </row>
    <row r="619" spans="6:17" x14ac:dyDescent="0.35">
      <c r="F619" s="2" t="str">
        <f t="shared" si="49"/>
        <v/>
      </c>
      <c r="G619" s="2" t="str">
        <f t="shared" si="50"/>
        <v/>
      </c>
      <c r="H619" s="2" t="str">
        <f t="shared" si="51"/>
        <v/>
      </c>
      <c r="I619" s="2" t="str">
        <f t="shared" si="52"/>
        <v xml:space="preserve"> </v>
      </c>
      <c r="J619" s="2" t="str">
        <f>IF(C619&gt;=Parameters!$B$10,D619-EXP(Parameters!$B$2+Parameters!$B$4*LN($C619)), "")</f>
        <v/>
      </c>
      <c r="N619"/>
      <c r="O619"/>
      <c r="P619"/>
      <c r="Q619"/>
    </row>
    <row r="620" spans="6:17" x14ac:dyDescent="0.35">
      <c r="F620" s="2" t="str">
        <f t="shared" si="49"/>
        <v/>
      </c>
      <c r="G620" s="2" t="str">
        <f t="shared" si="50"/>
        <v/>
      </c>
      <c r="H620" s="2" t="str">
        <f t="shared" si="51"/>
        <v/>
      </c>
      <c r="I620" s="2" t="str">
        <f t="shared" si="52"/>
        <v xml:space="preserve"> </v>
      </c>
      <c r="J620" s="2" t="str">
        <f>IF(C620&gt;=Parameters!$B$10,D620-EXP(Parameters!$B$2+Parameters!$B$4*LN($C620)), "")</f>
        <v/>
      </c>
      <c r="N620"/>
      <c r="O620"/>
      <c r="P620"/>
      <c r="Q620"/>
    </row>
    <row r="621" spans="6:17" x14ac:dyDescent="0.35">
      <c r="F621" s="2" t="str">
        <f t="shared" si="49"/>
        <v/>
      </c>
      <c r="G621" s="2" t="str">
        <f t="shared" si="50"/>
        <v/>
      </c>
      <c r="H621" s="2" t="str">
        <f t="shared" si="51"/>
        <v/>
      </c>
      <c r="I621" s="2" t="str">
        <f t="shared" si="52"/>
        <v xml:space="preserve"> </v>
      </c>
      <c r="J621" s="2" t="str">
        <f>IF(C621&gt;=Parameters!$B$10,D621-EXP(Parameters!$B$2+Parameters!$B$4*LN($C621)), "")</f>
        <v/>
      </c>
      <c r="N621"/>
      <c r="O621"/>
      <c r="P621"/>
      <c r="Q621"/>
    </row>
    <row r="622" spans="6:17" x14ac:dyDescent="0.35">
      <c r="F622" s="2" t="str">
        <f t="shared" si="49"/>
        <v/>
      </c>
      <c r="G622" s="2" t="str">
        <f t="shared" si="50"/>
        <v/>
      </c>
      <c r="H622" s="2" t="str">
        <f t="shared" si="51"/>
        <v/>
      </c>
      <c r="I622" s="2" t="str">
        <f t="shared" si="52"/>
        <v xml:space="preserve"> </v>
      </c>
      <c r="J622" s="2" t="str">
        <f>IF(C622&gt;=Parameters!$B$10,D622-EXP(Parameters!$B$2+Parameters!$B$4*LN($C622)), "")</f>
        <v/>
      </c>
      <c r="N622"/>
      <c r="O622"/>
      <c r="P622"/>
      <c r="Q622"/>
    </row>
    <row r="623" spans="6:17" x14ac:dyDescent="0.35">
      <c r="F623" s="2" t="str">
        <f t="shared" si="49"/>
        <v/>
      </c>
      <c r="G623" s="2" t="str">
        <f t="shared" si="50"/>
        <v/>
      </c>
      <c r="H623" s="2" t="str">
        <f t="shared" si="51"/>
        <v/>
      </c>
      <c r="I623" s="2" t="str">
        <f t="shared" si="52"/>
        <v xml:space="preserve"> </v>
      </c>
      <c r="J623" s="2" t="str">
        <f>IF(C623&gt;=Parameters!$B$10,D623-EXP(Parameters!$B$2+Parameters!$B$4*LN($C623)), "")</f>
        <v/>
      </c>
      <c r="N623"/>
      <c r="O623"/>
      <c r="P623"/>
      <c r="Q623"/>
    </row>
    <row r="624" spans="6:17" x14ac:dyDescent="0.35">
      <c r="F624" s="2" t="str">
        <f t="shared" si="49"/>
        <v/>
      </c>
      <c r="G624" s="2" t="str">
        <f t="shared" si="50"/>
        <v/>
      </c>
      <c r="H624" s="2" t="str">
        <f t="shared" si="51"/>
        <v/>
      </c>
      <c r="I624" s="2" t="str">
        <f t="shared" si="52"/>
        <v xml:space="preserve"> </v>
      </c>
      <c r="J624" s="2" t="str">
        <f>IF(C624&gt;=Parameters!$B$10,D624-EXP(Parameters!$B$2+Parameters!$B$4*LN($C624)), "")</f>
        <v/>
      </c>
      <c r="N624"/>
      <c r="O624"/>
      <c r="P624"/>
      <c r="Q624"/>
    </row>
    <row r="625" spans="6:17" x14ac:dyDescent="0.35">
      <c r="F625" s="2" t="str">
        <f t="shared" si="49"/>
        <v/>
      </c>
      <c r="G625" s="2" t="str">
        <f t="shared" si="50"/>
        <v/>
      </c>
      <c r="H625" s="2" t="str">
        <f t="shared" si="51"/>
        <v/>
      </c>
      <c r="I625" s="2" t="str">
        <f t="shared" si="52"/>
        <v xml:space="preserve"> </v>
      </c>
      <c r="J625" s="2" t="str">
        <f>IF(C625&gt;=Parameters!$B$10,D625-EXP(Parameters!$B$2+Parameters!$B$4*LN($C625)), "")</f>
        <v/>
      </c>
      <c r="N625"/>
      <c r="O625"/>
      <c r="P625"/>
      <c r="Q625"/>
    </row>
    <row r="626" spans="6:17" x14ac:dyDescent="0.35">
      <c r="F626" s="2" t="str">
        <f t="shared" si="49"/>
        <v/>
      </c>
      <c r="G626" s="2" t="str">
        <f t="shared" si="50"/>
        <v/>
      </c>
      <c r="H626" s="2" t="str">
        <f t="shared" si="51"/>
        <v/>
      </c>
      <c r="I626" s="2" t="str">
        <f t="shared" si="52"/>
        <v xml:space="preserve"> </v>
      </c>
      <c r="J626" s="2" t="str">
        <f>IF(C626&gt;=Parameters!$B$10,D626-EXP(Parameters!$B$2+Parameters!$B$4*LN($C626)), "")</f>
        <v/>
      </c>
      <c r="N626"/>
      <c r="O626"/>
      <c r="P626"/>
      <c r="Q626"/>
    </row>
    <row r="627" spans="6:17" x14ac:dyDescent="0.35">
      <c r="F627" s="2" t="str">
        <f t="shared" si="49"/>
        <v/>
      </c>
      <c r="G627" s="2" t="str">
        <f t="shared" si="50"/>
        <v/>
      </c>
      <c r="H627" s="2" t="str">
        <f t="shared" si="51"/>
        <v/>
      </c>
      <c r="I627" s="2" t="str">
        <f t="shared" si="52"/>
        <v xml:space="preserve"> </v>
      </c>
      <c r="J627" s="2" t="str">
        <f>IF(C627&gt;=Parameters!$B$10,D627-EXP(Parameters!$B$2+Parameters!$B$4*LN($C627)), "")</f>
        <v/>
      </c>
      <c r="N627"/>
      <c r="O627"/>
      <c r="P627"/>
      <c r="Q627"/>
    </row>
    <row r="628" spans="6:17" x14ac:dyDescent="0.35">
      <c r="F628" s="2" t="str">
        <f t="shared" si="49"/>
        <v/>
      </c>
      <c r="G628" s="2" t="str">
        <f t="shared" si="50"/>
        <v/>
      </c>
      <c r="H628" s="2" t="str">
        <f t="shared" si="51"/>
        <v/>
      </c>
      <c r="I628" s="2" t="str">
        <f t="shared" si="52"/>
        <v xml:space="preserve"> </v>
      </c>
      <c r="J628" s="2" t="str">
        <f>IF(C628&gt;=Parameters!$B$10,D628-EXP(Parameters!$B$2+Parameters!$B$4*LN($C628)), "")</f>
        <v/>
      </c>
      <c r="N628"/>
      <c r="O628"/>
      <c r="P628"/>
      <c r="Q628"/>
    </row>
    <row r="629" spans="6:17" x14ac:dyDescent="0.35">
      <c r="F629" s="2" t="str">
        <f t="shared" si="49"/>
        <v/>
      </c>
      <c r="G629" s="2" t="str">
        <f t="shared" si="50"/>
        <v/>
      </c>
      <c r="H629" s="2" t="str">
        <f t="shared" si="51"/>
        <v/>
      </c>
      <c r="I629" s="2" t="str">
        <f t="shared" si="52"/>
        <v xml:space="preserve"> </v>
      </c>
      <c r="J629" s="2" t="str">
        <f>IF(C629&gt;=Parameters!$B$10,D629-EXP(Parameters!$B$2+Parameters!$B$4*LN($C629)), "")</f>
        <v/>
      </c>
      <c r="N629"/>
      <c r="O629"/>
      <c r="P629"/>
      <c r="Q629"/>
    </row>
    <row r="630" spans="6:17" x14ac:dyDescent="0.35">
      <c r="F630" s="2" t="str">
        <f t="shared" si="49"/>
        <v/>
      </c>
      <c r="G630" s="2" t="str">
        <f t="shared" si="50"/>
        <v/>
      </c>
      <c r="H630" s="2" t="str">
        <f t="shared" si="51"/>
        <v/>
      </c>
      <c r="I630" s="2" t="str">
        <f t="shared" si="52"/>
        <v xml:space="preserve"> </v>
      </c>
      <c r="J630" s="2" t="str">
        <f>IF(C630&gt;=Parameters!$B$10,D630-EXP(Parameters!$B$2+Parameters!$B$4*LN($C630)), "")</f>
        <v/>
      </c>
      <c r="N630"/>
      <c r="O630"/>
      <c r="P630"/>
      <c r="Q630"/>
    </row>
    <row r="631" spans="6:17" x14ac:dyDescent="0.35">
      <c r="F631" s="2" t="str">
        <f t="shared" si="49"/>
        <v/>
      </c>
      <c r="G631" s="2" t="str">
        <f t="shared" si="50"/>
        <v/>
      </c>
      <c r="H631" s="2" t="str">
        <f t="shared" si="51"/>
        <v/>
      </c>
      <c r="I631" s="2" t="str">
        <f t="shared" si="52"/>
        <v xml:space="preserve"> </v>
      </c>
      <c r="J631" s="2" t="str">
        <f>IF(C631&gt;=Parameters!$B$10,D631-EXP(Parameters!$B$2+Parameters!$B$4*LN($C631)), "")</f>
        <v/>
      </c>
      <c r="N631"/>
      <c r="O631"/>
      <c r="P631"/>
      <c r="Q631"/>
    </row>
    <row r="632" spans="6:17" x14ac:dyDescent="0.35">
      <c r="F632" s="2" t="str">
        <f t="shared" si="49"/>
        <v/>
      </c>
      <c r="G632" s="2" t="str">
        <f t="shared" si="50"/>
        <v/>
      </c>
      <c r="H632" s="2" t="str">
        <f t="shared" si="51"/>
        <v/>
      </c>
      <c r="I632" s="2" t="str">
        <f t="shared" si="52"/>
        <v xml:space="preserve"> </v>
      </c>
      <c r="J632" s="2" t="str">
        <f>IF(C632&gt;=Parameters!$B$10,D632-EXP(Parameters!$B$2+Parameters!$B$4*LN($C632)), "")</f>
        <v/>
      </c>
      <c r="N632"/>
      <c r="O632"/>
      <c r="P632"/>
      <c r="Q632"/>
    </row>
    <row r="633" spans="6:17" x14ac:dyDescent="0.35">
      <c r="F633" s="2" t="str">
        <f t="shared" si="49"/>
        <v/>
      </c>
      <c r="G633" s="2" t="str">
        <f t="shared" si="50"/>
        <v/>
      </c>
      <c r="H633" s="2" t="str">
        <f t="shared" si="51"/>
        <v/>
      </c>
      <c r="I633" s="2" t="str">
        <f t="shared" si="52"/>
        <v xml:space="preserve"> </v>
      </c>
      <c r="J633" s="2" t="str">
        <f>IF(C633&gt;=Parameters!$B$10,D633-EXP(Parameters!$B$2+Parameters!$B$4*LN($C633)), "")</f>
        <v/>
      </c>
      <c r="N633"/>
      <c r="O633"/>
      <c r="P633"/>
      <c r="Q633"/>
    </row>
    <row r="634" spans="6:17" x14ac:dyDescent="0.35">
      <c r="F634" s="2" t="str">
        <f t="shared" si="49"/>
        <v/>
      </c>
      <c r="G634" s="2" t="str">
        <f t="shared" si="50"/>
        <v/>
      </c>
      <c r="H634" s="2" t="str">
        <f t="shared" si="51"/>
        <v/>
      </c>
      <c r="I634" s="2" t="str">
        <f t="shared" si="52"/>
        <v xml:space="preserve"> </v>
      </c>
      <c r="J634" s="2" t="str">
        <f>IF(C634&gt;=Parameters!$B$10,D634-EXP(Parameters!$B$2+Parameters!$B$4*LN($C634)), "")</f>
        <v/>
      </c>
      <c r="N634"/>
      <c r="O634"/>
      <c r="P634"/>
      <c r="Q634"/>
    </row>
    <row r="635" spans="6:17" x14ac:dyDescent="0.35">
      <c r="F635" s="2" t="str">
        <f t="shared" si="49"/>
        <v/>
      </c>
      <c r="G635" s="2" t="str">
        <f t="shared" si="50"/>
        <v/>
      </c>
      <c r="H635" s="2" t="str">
        <f t="shared" si="51"/>
        <v/>
      </c>
      <c r="I635" s="2" t="str">
        <f t="shared" si="52"/>
        <v xml:space="preserve"> </v>
      </c>
      <c r="J635" s="2" t="str">
        <f>IF(C635&gt;=Parameters!$B$10,D635-EXP(Parameters!$B$2+Parameters!$B$4*LN($C635)), "")</f>
        <v/>
      </c>
      <c r="N635"/>
      <c r="O635"/>
      <c r="P635"/>
      <c r="Q635"/>
    </row>
    <row r="636" spans="6:17" x14ac:dyDescent="0.35">
      <c r="F636" s="2" t="str">
        <f t="shared" si="49"/>
        <v/>
      </c>
      <c r="G636" s="2" t="str">
        <f t="shared" si="50"/>
        <v/>
      </c>
      <c r="H636" s="2" t="str">
        <f t="shared" si="51"/>
        <v/>
      </c>
      <c r="I636" s="2" t="str">
        <f t="shared" si="52"/>
        <v xml:space="preserve"> </v>
      </c>
      <c r="J636" s="2" t="str">
        <f>IF(C636&gt;=Parameters!$B$10,D636-EXP(Parameters!$B$2+Parameters!$B$4*LN($C636)), "")</f>
        <v/>
      </c>
      <c r="N636"/>
      <c r="O636"/>
      <c r="P636"/>
      <c r="Q636"/>
    </row>
    <row r="637" spans="6:17" x14ac:dyDescent="0.35">
      <c r="F637" s="2" t="str">
        <f t="shared" si="49"/>
        <v/>
      </c>
      <c r="G637" s="2" t="str">
        <f t="shared" si="50"/>
        <v/>
      </c>
      <c r="H637" s="2" t="str">
        <f t="shared" si="51"/>
        <v/>
      </c>
      <c r="I637" s="2" t="str">
        <f t="shared" si="52"/>
        <v xml:space="preserve"> </v>
      </c>
      <c r="J637" s="2" t="str">
        <f>IF(C637&gt;=Parameters!$B$10,D637-EXP(Parameters!$B$2+Parameters!$B$4*LN($C637)), "")</f>
        <v/>
      </c>
      <c r="N637"/>
      <c r="O637"/>
      <c r="P637"/>
      <c r="Q637"/>
    </row>
    <row r="638" spans="6:17" x14ac:dyDescent="0.35">
      <c r="F638" s="2" t="str">
        <f t="shared" si="49"/>
        <v/>
      </c>
      <c r="G638" s="2" t="str">
        <f t="shared" si="50"/>
        <v/>
      </c>
      <c r="H638" s="2" t="str">
        <f t="shared" si="51"/>
        <v/>
      </c>
      <c r="I638" s="2" t="str">
        <f t="shared" si="52"/>
        <v xml:space="preserve"> </v>
      </c>
      <c r="J638" s="2" t="str">
        <f>IF(C638&gt;=Parameters!$B$10,D638-EXP(Parameters!$B$2+Parameters!$B$4*LN($C638)), "")</f>
        <v/>
      </c>
      <c r="N638"/>
      <c r="O638"/>
      <c r="P638"/>
      <c r="Q638"/>
    </row>
    <row r="639" spans="6:17" x14ac:dyDescent="0.35">
      <c r="F639" s="2" t="str">
        <f t="shared" si="49"/>
        <v/>
      </c>
      <c r="G639" s="2" t="str">
        <f t="shared" si="50"/>
        <v/>
      </c>
      <c r="H639" s="2" t="str">
        <f t="shared" si="51"/>
        <v/>
      </c>
      <c r="I639" s="2" t="str">
        <f t="shared" si="52"/>
        <v xml:space="preserve"> </v>
      </c>
      <c r="J639" s="2" t="str">
        <f>IF(C639&gt;=Parameters!$B$10,D639-EXP(Parameters!$B$2+Parameters!$B$4*LN($C639)), "")</f>
        <v/>
      </c>
      <c r="N639"/>
      <c r="O639"/>
      <c r="P639"/>
      <c r="Q639"/>
    </row>
    <row r="640" spans="6:17" x14ac:dyDescent="0.35">
      <c r="F640" s="2" t="str">
        <f t="shared" si="49"/>
        <v/>
      </c>
      <c r="G640" s="2" t="str">
        <f t="shared" si="50"/>
        <v/>
      </c>
      <c r="H640" s="2" t="str">
        <f t="shared" si="51"/>
        <v/>
      </c>
      <c r="I640" s="2" t="str">
        <f t="shared" si="52"/>
        <v xml:space="preserve"> </v>
      </c>
      <c r="J640" s="2" t="str">
        <f>IF(C640&gt;=Parameters!$B$10,D640-EXP(Parameters!$B$2+Parameters!$B$4*LN($C640)), "")</f>
        <v/>
      </c>
      <c r="N640"/>
      <c r="O640"/>
      <c r="P640"/>
      <c r="Q640"/>
    </row>
    <row r="641" spans="6:17" x14ac:dyDescent="0.35">
      <c r="F641" s="2" t="str">
        <f t="shared" si="49"/>
        <v/>
      </c>
      <c r="G641" s="2" t="str">
        <f t="shared" si="50"/>
        <v/>
      </c>
      <c r="H641" s="2" t="str">
        <f t="shared" si="51"/>
        <v/>
      </c>
      <c r="I641" s="2" t="str">
        <f t="shared" si="52"/>
        <v xml:space="preserve"> </v>
      </c>
      <c r="J641" s="2" t="str">
        <f>IF(C641&gt;=Parameters!$B$10,D641-EXP(Parameters!$B$2+Parameters!$B$4*LN($C641)), "")</f>
        <v/>
      </c>
      <c r="N641"/>
      <c r="O641"/>
      <c r="P641"/>
      <c r="Q641"/>
    </row>
    <row r="642" spans="6:17" x14ac:dyDescent="0.35">
      <c r="F642" s="2" t="str">
        <f t="shared" si="49"/>
        <v/>
      </c>
      <c r="G642" s="2" t="str">
        <f t="shared" si="50"/>
        <v/>
      </c>
      <c r="H642" s="2" t="str">
        <f t="shared" si="51"/>
        <v/>
      </c>
      <c r="I642" s="2" t="str">
        <f t="shared" si="52"/>
        <v xml:space="preserve"> </v>
      </c>
      <c r="J642" s="2" t="str">
        <f>IF(C642&gt;=Parameters!$B$10,D642-EXP(Parameters!$B$2+Parameters!$B$4*LN($C642)), "")</f>
        <v/>
      </c>
      <c r="N642"/>
      <c r="O642"/>
      <c r="P642"/>
      <c r="Q642"/>
    </row>
    <row r="643" spans="6:17" x14ac:dyDescent="0.35">
      <c r="F643" s="2" t="str">
        <f t="shared" si="49"/>
        <v/>
      </c>
      <c r="G643" s="2" t="str">
        <f t="shared" si="50"/>
        <v/>
      </c>
      <c r="H643" s="2" t="str">
        <f t="shared" si="51"/>
        <v/>
      </c>
      <c r="I643" s="2" t="str">
        <f t="shared" si="52"/>
        <v xml:space="preserve"> </v>
      </c>
      <c r="J643" s="2" t="str">
        <f>IF(C643&gt;=Parameters!$B$10,D643-EXP(Parameters!$B$2+Parameters!$B$4*LN($C643)), "")</f>
        <v/>
      </c>
      <c r="N643"/>
      <c r="O643"/>
      <c r="P643"/>
      <c r="Q643"/>
    </row>
    <row r="644" spans="6:17" x14ac:dyDescent="0.35">
      <c r="F644" s="2" t="str">
        <f t="shared" si="49"/>
        <v/>
      </c>
      <c r="G644" s="2" t="str">
        <f t="shared" si="50"/>
        <v/>
      </c>
      <c r="H644" s="2" t="str">
        <f t="shared" si="51"/>
        <v/>
      </c>
      <c r="I644" s="2" t="str">
        <f t="shared" si="52"/>
        <v xml:space="preserve"> </v>
      </c>
      <c r="J644" s="2" t="str">
        <f>IF(C644&gt;=Parameters!$B$10,D644-EXP(Parameters!$B$2+Parameters!$B$4*LN($C644)), "")</f>
        <v/>
      </c>
      <c r="N644"/>
      <c r="O644"/>
      <c r="P644"/>
      <c r="Q644"/>
    </row>
    <row r="645" spans="6:17" x14ac:dyDescent="0.35">
      <c r="F645" s="2" t="str">
        <f t="shared" si="49"/>
        <v/>
      </c>
      <c r="G645" s="2" t="str">
        <f t="shared" si="50"/>
        <v/>
      </c>
      <c r="H645" s="2" t="str">
        <f t="shared" si="51"/>
        <v/>
      </c>
      <c r="I645" s="2" t="str">
        <f t="shared" si="52"/>
        <v xml:space="preserve"> </v>
      </c>
      <c r="J645" s="2" t="str">
        <f>IF(C645&gt;=Parameters!$B$10,D645-EXP(Parameters!$B$2+Parameters!$B$4*LN($C645)), "")</f>
        <v/>
      </c>
      <c r="N645"/>
      <c r="O645"/>
      <c r="P645"/>
      <c r="Q645"/>
    </row>
    <row r="646" spans="6:17" x14ac:dyDescent="0.35">
      <c r="F646" s="2" t="str">
        <f t="shared" si="49"/>
        <v/>
      </c>
      <c r="G646" s="2" t="str">
        <f t="shared" si="50"/>
        <v/>
      </c>
      <c r="H646" s="2" t="str">
        <f t="shared" si="51"/>
        <v/>
      </c>
      <c r="I646" s="2" t="str">
        <f t="shared" si="52"/>
        <v xml:space="preserve"> </v>
      </c>
      <c r="J646" s="2" t="str">
        <f>IF(C646&gt;=Parameters!$B$10,D646-EXP(Parameters!$B$2+Parameters!$B$4*LN($C646)), "")</f>
        <v/>
      </c>
      <c r="N646"/>
      <c r="O646"/>
      <c r="P646"/>
      <c r="Q646"/>
    </row>
    <row r="647" spans="6:17" x14ac:dyDescent="0.35">
      <c r="F647" s="2" t="str">
        <f t="shared" si="49"/>
        <v/>
      </c>
      <c r="G647" s="2" t="str">
        <f t="shared" si="50"/>
        <v/>
      </c>
      <c r="H647" s="2" t="str">
        <f t="shared" si="51"/>
        <v/>
      </c>
      <c r="I647" s="2" t="str">
        <f t="shared" si="52"/>
        <v xml:space="preserve"> </v>
      </c>
      <c r="J647" s="2" t="str">
        <f>IF(C647&gt;=Parameters!$B$10,D647-EXP(Parameters!$B$2+Parameters!$B$4*LN($C647)), "")</f>
        <v/>
      </c>
      <c r="N647"/>
      <c r="O647"/>
      <c r="P647"/>
      <c r="Q647"/>
    </row>
    <row r="648" spans="6:17" x14ac:dyDescent="0.35">
      <c r="F648" s="2" t="str">
        <f t="shared" si="49"/>
        <v/>
      </c>
      <c r="G648" s="2" t="str">
        <f t="shared" si="50"/>
        <v/>
      </c>
      <c r="H648" s="2" t="str">
        <f t="shared" si="51"/>
        <v/>
      </c>
      <c r="I648" s="2" t="str">
        <f t="shared" si="52"/>
        <v xml:space="preserve"> </v>
      </c>
      <c r="J648" s="2" t="str">
        <f>IF(C648&gt;=Parameters!$B$10,D648-EXP(Parameters!$B$2+Parameters!$B$4*LN($C648)), "")</f>
        <v/>
      </c>
      <c r="N648"/>
      <c r="O648"/>
      <c r="P648"/>
      <c r="Q648"/>
    </row>
    <row r="649" spans="6:17" x14ac:dyDescent="0.35">
      <c r="F649" s="2" t="str">
        <f t="shared" si="49"/>
        <v/>
      </c>
      <c r="G649" s="2" t="str">
        <f t="shared" si="50"/>
        <v/>
      </c>
      <c r="H649" s="2" t="str">
        <f t="shared" si="51"/>
        <v/>
      </c>
      <c r="I649" s="2" t="str">
        <f t="shared" si="52"/>
        <v xml:space="preserve"> </v>
      </c>
      <c r="J649" s="2" t="str">
        <f>IF(C649&gt;=Parameters!$B$10,D649-EXP(Parameters!$B$2+Parameters!$B$4*LN($C649)), "")</f>
        <v/>
      </c>
      <c r="N649"/>
      <c r="O649"/>
      <c r="P649"/>
      <c r="Q649"/>
    </row>
    <row r="650" spans="6:17" x14ac:dyDescent="0.35">
      <c r="F650" s="2" t="str">
        <f t="shared" si="49"/>
        <v/>
      </c>
      <c r="G650" s="2" t="str">
        <f t="shared" si="50"/>
        <v/>
      </c>
      <c r="H650" s="2" t="str">
        <f t="shared" si="51"/>
        <v/>
      </c>
      <c r="I650" s="2" t="str">
        <f t="shared" si="52"/>
        <v xml:space="preserve"> </v>
      </c>
      <c r="J650" s="2" t="str">
        <f>IF(C650&gt;=Parameters!$B$10,D650-EXP(Parameters!$B$2+Parameters!$B$4*LN($C650)), "")</f>
        <v/>
      </c>
      <c r="N650"/>
      <c r="O650"/>
      <c r="P650"/>
      <c r="Q650"/>
    </row>
    <row r="651" spans="6:17" x14ac:dyDescent="0.35">
      <c r="F651" s="2" t="str">
        <f t="shared" ref="F651:F714" si="53">RIGHT(C651,1)</f>
        <v/>
      </c>
      <c r="G651" s="2" t="str">
        <f t="shared" ref="G651:G714" si="54">RIGHT(D651,1)</f>
        <v/>
      </c>
      <c r="H651" s="2" t="str">
        <f t="shared" ref="H651:H714" si="55">RIGHT(E651,1)</f>
        <v/>
      </c>
      <c r="I651" s="2" t="str">
        <f t="shared" ref="I651:I714" si="56">C651&amp; " " &amp;D651</f>
        <v xml:space="preserve"> </v>
      </c>
      <c r="J651" s="2" t="str">
        <f>IF(C651&gt;=Parameters!$B$10,D651-EXP(Parameters!$B$2+Parameters!$B$4*LN($C651)), "")</f>
        <v/>
      </c>
      <c r="N651"/>
      <c r="O651"/>
      <c r="P651"/>
      <c r="Q651"/>
    </row>
    <row r="652" spans="6:17" x14ac:dyDescent="0.35">
      <c r="F652" s="2" t="str">
        <f t="shared" si="53"/>
        <v/>
      </c>
      <c r="G652" s="2" t="str">
        <f t="shared" si="54"/>
        <v/>
      </c>
      <c r="H652" s="2" t="str">
        <f t="shared" si="55"/>
        <v/>
      </c>
      <c r="I652" s="2" t="str">
        <f t="shared" si="56"/>
        <v xml:space="preserve"> </v>
      </c>
      <c r="J652" s="2" t="str">
        <f>IF(C652&gt;=Parameters!$B$10,D652-EXP(Parameters!$B$2+Parameters!$B$4*LN($C652)), "")</f>
        <v/>
      </c>
      <c r="N652"/>
      <c r="O652"/>
      <c r="P652"/>
      <c r="Q652"/>
    </row>
    <row r="653" spans="6:17" x14ac:dyDescent="0.35">
      <c r="F653" s="2" t="str">
        <f t="shared" si="53"/>
        <v/>
      </c>
      <c r="G653" s="2" t="str">
        <f t="shared" si="54"/>
        <v/>
      </c>
      <c r="H653" s="2" t="str">
        <f t="shared" si="55"/>
        <v/>
      </c>
      <c r="I653" s="2" t="str">
        <f t="shared" si="56"/>
        <v xml:space="preserve"> </v>
      </c>
      <c r="J653" s="2" t="str">
        <f>IF(C653&gt;=Parameters!$B$10,D653-EXP(Parameters!$B$2+Parameters!$B$4*LN($C653)), "")</f>
        <v/>
      </c>
      <c r="N653"/>
      <c r="O653"/>
      <c r="P653"/>
      <c r="Q653"/>
    </row>
    <row r="654" spans="6:17" x14ac:dyDescent="0.35">
      <c r="F654" s="2" t="str">
        <f t="shared" si="53"/>
        <v/>
      </c>
      <c r="G654" s="2" t="str">
        <f t="shared" si="54"/>
        <v/>
      </c>
      <c r="H654" s="2" t="str">
        <f t="shared" si="55"/>
        <v/>
      </c>
      <c r="I654" s="2" t="str">
        <f t="shared" si="56"/>
        <v xml:space="preserve"> </v>
      </c>
      <c r="J654" s="2" t="str">
        <f>IF(C654&gt;=Parameters!$B$10,D654-EXP(Parameters!$B$2+Parameters!$B$4*LN($C654)), "")</f>
        <v/>
      </c>
      <c r="N654"/>
      <c r="O654"/>
      <c r="P654"/>
      <c r="Q654"/>
    </row>
    <row r="655" spans="6:17" x14ac:dyDescent="0.35">
      <c r="F655" s="2" t="str">
        <f t="shared" si="53"/>
        <v/>
      </c>
      <c r="G655" s="2" t="str">
        <f t="shared" si="54"/>
        <v/>
      </c>
      <c r="H655" s="2" t="str">
        <f t="shared" si="55"/>
        <v/>
      </c>
      <c r="I655" s="2" t="str">
        <f t="shared" si="56"/>
        <v xml:space="preserve"> </v>
      </c>
      <c r="J655" s="2" t="str">
        <f>IF(C655&gt;=Parameters!$B$10,D655-EXP(Parameters!$B$2+Parameters!$B$4*LN($C655)), "")</f>
        <v/>
      </c>
      <c r="N655"/>
      <c r="O655"/>
      <c r="P655"/>
      <c r="Q655"/>
    </row>
    <row r="656" spans="6:17" x14ac:dyDescent="0.35">
      <c r="F656" s="2" t="str">
        <f t="shared" si="53"/>
        <v/>
      </c>
      <c r="G656" s="2" t="str">
        <f t="shared" si="54"/>
        <v/>
      </c>
      <c r="H656" s="2" t="str">
        <f t="shared" si="55"/>
        <v/>
      </c>
      <c r="I656" s="2" t="str">
        <f t="shared" si="56"/>
        <v xml:space="preserve"> </v>
      </c>
      <c r="J656" s="2" t="str">
        <f>IF(C656&gt;=Parameters!$B$10,D656-EXP(Parameters!$B$2+Parameters!$B$4*LN($C656)), "")</f>
        <v/>
      </c>
      <c r="N656"/>
      <c r="O656"/>
      <c r="P656"/>
      <c r="Q656"/>
    </row>
    <row r="657" spans="6:17" x14ac:dyDescent="0.35">
      <c r="F657" s="2" t="str">
        <f t="shared" si="53"/>
        <v/>
      </c>
      <c r="G657" s="2" t="str">
        <f t="shared" si="54"/>
        <v/>
      </c>
      <c r="H657" s="2" t="str">
        <f t="shared" si="55"/>
        <v/>
      </c>
      <c r="I657" s="2" t="str">
        <f t="shared" si="56"/>
        <v xml:space="preserve"> </v>
      </c>
      <c r="J657" s="2" t="str">
        <f>IF(C657&gt;=Parameters!$B$10,D657-EXP(Parameters!$B$2+Parameters!$B$4*LN($C657)), "")</f>
        <v/>
      </c>
      <c r="N657"/>
      <c r="O657"/>
      <c r="P657"/>
      <c r="Q657"/>
    </row>
    <row r="658" spans="6:17" x14ac:dyDescent="0.35">
      <c r="F658" s="2" t="str">
        <f t="shared" si="53"/>
        <v/>
      </c>
      <c r="G658" s="2" t="str">
        <f t="shared" si="54"/>
        <v/>
      </c>
      <c r="H658" s="2" t="str">
        <f t="shared" si="55"/>
        <v/>
      </c>
      <c r="I658" s="2" t="str">
        <f t="shared" si="56"/>
        <v xml:space="preserve"> </v>
      </c>
      <c r="J658" s="2" t="str">
        <f>IF(C658&gt;=Parameters!$B$10,D658-EXP(Parameters!$B$2+Parameters!$B$4*LN($C658)), "")</f>
        <v/>
      </c>
      <c r="N658"/>
      <c r="O658"/>
      <c r="P658"/>
      <c r="Q658"/>
    </row>
    <row r="659" spans="6:17" x14ac:dyDescent="0.35">
      <c r="F659" s="2" t="str">
        <f t="shared" si="53"/>
        <v/>
      </c>
      <c r="G659" s="2" t="str">
        <f t="shared" si="54"/>
        <v/>
      </c>
      <c r="H659" s="2" t="str">
        <f t="shared" si="55"/>
        <v/>
      </c>
      <c r="I659" s="2" t="str">
        <f t="shared" si="56"/>
        <v xml:space="preserve"> </v>
      </c>
      <c r="J659" s="2" t="str">
        <f>IF(C659&gt;=Parameters!$B$10,D659-EXP(Parameters!$B$2+Parameters!$B$4*LN($C659)), "")</f>
        <v/>
      </c>
      <c r="N659"/>
      <c r="O659"/>
      <c r="P659"/>
      <c r="Q659"/>
    </row>
    <row r="660" spans="6:17" x14ac:dyDescent="0.35">
      <c r="F660" s="2" t="str">
        <f t="shared" si="53"/>
        <v/>
      </c>
      <c r="G660" s="2" t="str">
        <f t="shared" si="54"/>
        <v/>
      </c>
      <c r="H660" s="2" t="str">
        <f t="shared" si="55"/>
        <v/>
      </c>
      <c r="I660" s="2" t="str">
        <f t="shared" si="56"/>
        <v xml:space="preserve"> </v>
      </c>
      <c r="J660" s="2" t="str">
        <f>IF(C660&gt;=Parameters!$B$10,D660-EXP(Parameters!$B$2+Parameters!$B$4*LN($C660)), "")</f>
        <v/>
      </c>
      <c r="N660"/>
      <c r="O660"/>
      <c r="P660"/>
      <c r="Q660"/>
    </row>
    <row r="661" spans="6:17" x14ac:dyDescent="0.35">
      <c r="F661" s="2" t="str">
        <f t="shared" si="53"/>
        <v/>
      </c>
      <c r="G661" s="2" t="str">
        <f t="shared" si="54"/>
        <v/>
      </c>
      <c r="H661" s="2" t="str">
        <f t="shared" si="55"/>
        <v/>
      </c>
      <c r="I661" s="2" t="str">
        <f t="shared" si="56"/>
        <v xml:space="preserve"> </v>
      </c>
      <c r="J661" s="2" t="str">
        <f>IF(C661&gt;=Parameters!$B$10,D661-EXP(Parameters!$B$2+Parameters!$B$4*LN($C661)), "")</f>
        <v/>
      </c>
      <c r="N661"/>
      <c r="O661"/>
      <c r="P661"/>
      <c r="Q661"/>
    </row>
    <row r="662" spans="6:17" x14ac:dyDescent="0.35">
      <c r="F662" s="2" t="str">
        <f t="shared" si="53"/>
        <v/>
      </c>
      <c r="G662" s="2" t="str">
        <f t="shared" si="54"/>
        <v/>
      </c>
      <c r="H662" s="2" t="str">
        <f t="shared" si="55"/>
        <v/>
      </c>
      <c r="I662" s="2" t="str">
        <f t="shared" si="56"/>
        <v xml:space="preserve"> </v>
      </c>
      <c r="J662" s="2" t="str">
        <f>IF(C662&gt;=Parameters!$B$10,D662-EXP(Parameters!$B$2+Parameters!$B$4*LN($C662)), "")</f>
        <v/>
      </c>
      <c r="N662"/>
      <c r="O662"/>
      <c r="P662"/>
      <c r="Q662"/>
    </row>
    <row r="663" spans="6:17" x14ac:dyDescent="0.35">
      <c r="F663" s="2" t="str">
        <f t="shared" si="53"/>
        <v/>
      </c>
      <c r="G663" s="2" t="str">
        <f t="shared" si="54"/>
        <v/>
      </c>
      <c r="H663" s="2" t="str">
        <f t="shared" si="55"/>
        <v/>
      </c>
      <c r="I663" s="2" t="str">
        <f t="shared" si="56"/>
        <v xml:space="preserve"> </v>
      </c>
      <c r="J663" s="2" t="str">
        <f>IF(C663&gt;=Parameters!$B$10,D663-EXP(Parameters!$B$2+Parameters!$B$4*LN($C663)), "")</f>
        <v/>
      </c>
      <c r="N663"/>
      <c r="O663"/>
      <c r="P663"/>
      <c r="Q663"/>
    </row>
    <row r="664" spans="6:17" x14ac:dyDescent="0.35">
      <c r="F664" s="2" t="str">
        <f t="shared" si="53"/>
        <v/>
      </c>
      <c r="G664" s="2" t="str">
        <f t="shared" si="54"/>
        <v/>
      </c>
      <c r="H664" s="2" t="str">
        <f t="shared" si="55"/>
        <v/>
      </c>
      <c r="I664" s="2" t="str">
        <f t="shared" si="56"/>
        <v xml:space="preserve"> </v>
      </c>
      <c r="J664" s="2" t="str">
        <f>IF(C664&gt;=Parameters!$B$10,D664-EXP(Parameters!$B$2+Parameters!$B$4*LN($C664)), "")</f>
        <v/>
      </c>
      <c r="N664"/>
      <c r="O664"/>
      <c r="P664"/>
      <c r="Q664"/>
    </row>
    <row r="665" spans="6:17" x14ac:dyDescent="0.35">
      <c r="F665" s="2" t="str">
        <f t="shared" si="53"/>
        <v/>
      </c>
      <c r="G665" s="2" t="str">
        <f t="shared" si="54"/>
        <v/>
      </c>
      <c r="H665" s="2" t="str">
        <f t="shared" si="55"/>
        <v/>
      </c>
      <c r="I665" s="2" t="str">
        <f t="shared" si="56"/>
        <v xml:space="preserve"> </v>
      </c>
      <c r="J665" s="2" t="str">
        <f>IF(C665&gt;=Parameters!$B$10,D665-EXP(Parameters!$B$2+Parameters!$B$4*LN($C665)), "")</f>
        <v/>
      </c>
      <c r="N665"/>
      <c r="O665"/>
      <c r="P665"/>
      <c r="Q665"/>
    </row>
    <row r="666" spans="6:17" x14ac:dyDescent="0.35">
      <c r="F666" s="2" t="str">
        <f t="shared" si="53"/>
        <v/>
      </c>
      <c r="G666" s="2" t="str">
        <f t="shared" si="54"/>
        <v/>
      </c>
      <c r="H666" s="2" t="str">
        <f t="shared" si="55"/>
        <v/>
      </c>
      <c r="I666" s="2" t="str">
        <f t="shared" si="56"/>
        <v xml:space="preserve"> </v>
      </c>
      <c r="J666" s="2" t="str">
        <f>IF(C666&gt;=Parameters!$B$10,D666-EXP(Parameters!$B$2+Parameters!$B$4*LN($C666)), "")</f>
        <v/>
      </c>
      <c r="N666"/>
      <c r="O666"/>
      <c r="P666"/>
      <c r="Q666"/>
    </row>
    <row r="667" spans="6:17" x14ac:dyDescent="0.35">
      <c r="F667" s="2" t="str">
        <f t="shared" si="53"/>
        <v/>
      </c>
      <c r="G667" s="2" t="str">
        <f t="shared" si="54"/>
        <v/>
      </c>
      <c r="H667" s="2" t="str">
        <f t="shared" si="55"/>
        <v/>
      </c>
      <c r="I667" s="2" t="str">
        <f t="shared" si="56"/>
        <v xml:space="preserve"> </v>
      </c>
      <c r="J667" s="2" t="str">
        <f>IF(C667&gt;=Parameters!$B$10,D667-EXP(Parameters!$B$2+Parameters!$B$4*LN($C667)), "")</f>
        <v/>
      </c>
      <c r="N667"/>
      <c r="O667"/>
      <c r="P667"/>
      <c r="Q667"/>
    </row>
    <row r="668" spans="6:17" x14ac:dyDescent="0.35">
      <c r="F668" s="2" t="str">
        <f t="shared" si="53"/>
        <v/>
      </c>
      <c r="G668" s="2" t="str">
        <f t="shared" si="54"/>
        <v/>
      </c>
      <c r="H668" s="2" t="str">
        <f t="shared" si="55"/>
        <v/>
      </c>
      <c r="I668" s="2" t="str">
        <f t="shared" si="56"/>
        <v xml:space="preserve"> </v>
      </c>
      <c r="J668" s="2" t="str">
        <f>IF(C668&gt;=Parameters!$B$10,D668-EXP(Parameters!$B$2+Parameters!$B$4*LN($C668)), "")</f>
        <v/>
      </c>
      <c r="N668"/>
      <c r="O668"/>
      <c r="P668"/>
      <c r="Q668"/>
    </row>
    <row r="669" spans="6:17" x14ac:dyDescent="0.35">
      <c r="F669" s="2" t="str">
        <f t="shared" si="53"/>
        <v/>
      </c>
      <c r="G669" s="2" t="str">
        <f t="shared" si="54"/>
        <v/>
      </c>
      <c r="H669" s="2" t="str">
        <f t="shared" si="55"/>
        <v/>
      </c>
      <c r="I669" s="2" t="str">
        <f t="shared" si="56"/>
        <v xml:space="preserve"> </v>
      </c>
      <c r="J669" s="2" t="str">
        <f>IF(C669&gt;=Parameters!$B$10,D669-EXP(Parameters!$B$2+Parameters!$B$4*LN($C669)), "")</f>
        <v/>
      </c>
      <c r="N669"/>
      <c r="O669"/>
      <c r="P669"/>
      <c r="Q669"/>
    </row>
    <row r="670" spans="6:17" x14ac:dyDescent="0.35">
      <c r="F670" s="2" t="str">
        <f t="shared" si="53"/>
        <v/>
      </c>
      <c r="G670" s="2" t="str">
        <f t="shared" si="54"/>
        <v/>
      </c>
      <c r="H670" s="2" t="str">
        <f t="shared" si="55"/>
        <v/>
      </c>
      <c r="I670" s="2" t="str">
        <f t="shared" si="56"/>
        <v xml:space="preserve"> </v>
      </c>
      <c r="J670" s="2" t="str">
        <f>IF(C670&gt;=Parameters!$B$10,D670-EXP(Parameters!$B$2+Parameters!$B$4*LN($C670)), "")</f>
        <v/>
      </c>
      <c r="N670"/>
      <c r="O670"/>
      <c r="P670"/>
      <c r="Q670"/>
    </row>
    <row r="671" spans="6:17" x14ac:dyDescent="0.35">
      <c r="F671" s="2" t="str">
        <f t="shared" si="53"/>
        <v/>
      </c>
      <c r="G671" s="2" t="str">
        <f t="shared" si="54"/>
        <v/>
      </c>
      <c r="H671" s="2" t="str">
        <f t="shared" si="55"/>
        <v/>
      </c>
      <c r="I671" s="2" t="str">
        <f t="shared" si="56"/>
        <v xml:space="preserve"> </v>
      </c>
      <c r="J671" s="2" t="str">
        <f>IF(C671&gt;=Parameters!$B$10,D671-EXP(Parameters!$B$2+Parameters!$B$4*LN($C671)), "")</f>
        <v/>
      </c>
      <c r="N671"/>
      <c r="O671"/>
      <c r="P671"/>
      <c r="Q671"/>
    </row>
    <row r="672" spans="6:17" x14ac:dyDescent="0.35">
      <c r="F672" s="2" t="str">
        <f t="shared" si="53"/>
        <v/>
      </c>
      <c r="G672" s="2" t="str">
        <f t="shared" si="54"/>
        <v/>
      </c>
      <c r="H672" s="2" t="str">
        <f t="shared" si="55"/>
        <v/>
      </c>
      <c r="I672" s="2" t="str">
        <f t="shared" si="56"/>
        <v xml:space="preserve"> </v>
      </c>
      <c r="J672" s="2" t="str">
        <f>IF(C672&gt;=Parameters!$B$10,D672-EXP(Parameters!$B$2+Parameters!$B$4*LN($C672)), "")</f>
        <v/>
      </c>
      <c r="N672"/>
      <c r="O672"/>
      <c r="P672"/>
      <c r="Q672"/>
    </row>
    <row r="673" spans="6:17" x14ac:dyDescent="0.35">
      <c r="F673" s="2" t="str">
        <f t="shared" si="53"/>
        <v/>
      </c>
      <c r="G673" s="2" t="str">
        <f t="shared" si="54"/>
        <v/>
      </c>
      <c r="H673" s="2" t="str">
        <f t="shared" si="55"/>
        <v/>
      </c>
      <c r="I673" s="2" t="str">
        <f t="shared" si="56"/>
        <v xml:space="preserve"> </v>
      </c>
      <c r="J673" s="2" t="str">
        <f>IF(C673&gt;=Parameters!$B$10,D673-EXP(Parameters!$B$2+Parameters!$B$4*LN($C673)), "")</f>
        <v/>
      </c>
      <c r="N673"/>
      <c r="O673"/>
      <c r="P673"/>
      <c r="Q673"/>
    </row>
    <row r="674" spans="6:17" x14ac:dyDescent="0.35">
      <c r="F674" s="2" t="str">
        <f t="shared" si="53"/>
        <v/>
      </c>
      <c r="G674" s="2" t="str">
        <f t="shared" si="54"/>
        <v/>
      </c>
      <c r="H674" s="2" t="str">
        <f t="shared" si="55"/>
        <v/>
      </c>
      <c r="I674" s="2" t="str">
        <f t="shared" si="56"/>
        <v xml:space="preserve"> </v>
      </c>
      <c r="J674" s="2" t="str">
        <f>IF(C674&gt;=Parameters!$B$10,D674-EXP(Parameters!$B$2+Parameters!$B$4*LN($C674)), "")</f>
        <v/>
      </c>
      <c r="N674"/>
      <c r="O674"/>
      <c r="P674"/>
      <c r="Q674"/>
    </row>
    <row r="675" spans="6:17" x14ac:dyDescent="0.35">
      <c r="F675" s="2" t="str">
        <f t="shared" si="53"/>
        <v/>
      </c>
      <c r="G675" s="2" t="str">
        <f t="shared" si="54"/>
        <v/>
      </c>
      <c r="H675" s="2" t="str">
        <f t="shared" si="55"/>
        <v/>
      </c>
      <c r="I675" s="2" t="str">
        <f t="shared" si="56"/>
        <v xml:space="preserve"> </v>
      </c>
      <c r="J675" s="2" t="str">
        <f>IF(C675&gt;=Parameters!$B$10,D675-EXP(Parameters!$B$2+Parameters!$B$4*LN($C675)), "")</f>
        <v/>
      </c>
      <c r="N675"/>
      <c r="O675"/>
      <c r="P675"/>
      <c r="Q675"/>
    </row>
    <row r="676" spans="6:17" x14ac:dyDescent="0.35">
      <c r="F676" s="2" t="str">
        <f t="shared" si="53"/>
        <v/>
      </c>
      <c r="G676" s="2" t="str">
        <f t="shared" si="54"/>
        <v/>
      </c>
      <c r="H676" s="2" t="str">
        <f t="shared" si="55"/>
        <v/>
      </c>
      <c r="I676" s="2" t="str">
        <f t="shared" si="56"/>
        <v xml:space="preserve"> </v>
      </c>
      <c r="J676" s="2" t="str">
        <f>IF(C676&gt;=Parameters!$B$10,D676-EXP(Parameters!$B$2+Parameters!$B$4*LN($C676)), "")</f>
        <v/>
      </c>
      <c r="N676"/>
      <c r="O676"/>
      <c r="P676"/>
      <c r="Q676"/>
    </row>
    <row r="677" spans="6:17" x14ac:dyDescent="0.35">
      <c r="F677" s="2" t="str">
        <f t="shared" si="53"/>
        <v/>
      </c>
      <c r="G677" s="2" t="str">
        <f t="shared" si="54"/>
        <v/>
      </c>
      <c r="H677" s="2" t="str">
        <f t="shared" si="55"/>
        <v/>
      </c>
      <c r="I677" s="2" t="str">
        <f t="shared" si="56"/>
        <v xml:space="preserve"> </v>
      </c>
      <c r="J677" s="2" t="str">
        <f>IF(C677&gt;=Parameters!$B$10,D677-EXP(Parameters!$B$2+Parameters!$B$4*LN($C677)), "")</f>
        <v/>
      </c>
      <c r="N677"/>
      <c r="O677"/>
      <c r="P677"/>
      <c r="Q677"/>
    </row>
    <row r="678" spans="6:17" x14ac:dyDescent="0.35">
      <c r="F678" s="2" t="str">
        <f t="shared" si="53"/>
        <v/>
      </c>
      <c r="G678" s="2" t="str">
        <f t="shared" si="54"/>
        <v/>
      </c>
      <c r="H678" s="2" t="str">
        <f t="shared" si="55"/>
        <v/>
      </c>
      <c r="I678" s="2" t="str">
        <f t="shared" si="56"/>
        <v xml:space="preserve"> </v>
      </c>
      <c r="J678" s="2" t="str">
        <f>IF(C678&gt;=Parameters!$B$10,D678-EXP(Parameters!$B$2+Parameters!$B$4*LN($C678)), "")</f>
        <v/>
      </c>
      <c r="N678"/>
      <c r="O678"/>
      <c r="P678"/>
      <c r="Q678"/>
    </row>
    <row r="679" spans="6:17" x14ac:dyDescent="0.35">
      <c r="F679" s="2" t="str">
        <f t="shared" si="53"/>
        <v/>
      </c>
      <c r="G679" s="2" t="str">
        <f t="shared" si="54"/>
        <v/>
      </c>
      <c r="H679" s="2" t="str">
        <f t="shared" si="55"/>
        <v/>
      </c>
      <c r="I679" s="2" t="str">
        <f t="shared" si="56"/>
        <v xml:space="preserve"> </v>
      </c>
      <c r="J679" s="2" t="str">
        <f>IF(C679&gt;=Parameters!$B$10,D679-EXP(Parameters!$B$2+Parameters!$B$4*LN($C679)), "")</f>
        <v/>
      </c>
      <c r="N679"/>
      <c r="O679"/>
      <c r="P679"/>
      <c r="Q679"/>
    </row>
    <row r="680" spans="6:17" x14ac:dyDescent="0.35">
      <c r="F680" s="2" t="str">
        <f t="shared" si="53"/>
        <v/>
      </c>
      <c r="G680" s="2" t="str">
        <f t="shared" si="54"/>
        <v/>
      </c>
      <c r="H680" s="2" t="str">
        <f t="shared" si="55"/>
        <v/>
      </c>
      <c r="I680" s="2" t="str">
        <f t="shared" si="56"/>
        <v xml:space="preserve"> </v>
      </c>
      <c r="J680" s="2" t="str">
        <f>IF(C680&gt;=Parameters!$B$10,D680-EXP(Parameters!$B$2+Parameters!$B$4*LN($C680)), "")</f>
        <v/>
      </c>
      <c r="N680"/>
      <c r="O680"/>
      <c r="P680"/>
      <c r="Q680"/>
    </row>
    <row r="681" spans="6:17" x14ac:dyDescent="0.35">
      <c r="F681" s="2" t="str">
        <f t="shared" si="53"/>
        <v/>
      </c>
      <c r="G681" s="2" t="str">
        <f t="shared" si="54"/>
        <v/>
      </c>
      <c r="H681" s="2" t="str">
        <f t="shared" si="55"/>
        <v/>
      </c>
      <c r="I681" s="2" t="str">
        <f t="shared" si="56"/>
        <v xml:space="preserve"> </v>
      </c>
      <c r="J681" s="2" t="str">
        <f>IF(C681&gt;=Parameters!$B$10,D681-EXP(Parameters!$B$2+Parameters!$B$4*LN($C681)), "")</f>
        <v/>
      </c>
      <c r="N681"/>
      <c r="O681"/>
      <c r="P681"/>
      <c r="Q681"/>
    </row>
    <row r="682" spans="6:17" x14ac:dyDescent="0.35">
      <c r="F682" s="2" t="str">
        <f t="shared" si="53"/>
        <v/>
      </c>
      <c r="G682" s="2" t="str">
        <f t="shared" si="54"/>
        <v/>
      </c>
      <c r="H682" s="2" t="str">
        <f t="shared" si="55"/>
        <v/>
      </c>
      <c r="I682" s="2" t="str">
        <f t="shared" si="56"/>
        <v xml:space="preserve"> </v>
      </c>
      <c r="J682" s="2" t="str">
        <f>IF(C682&gt;=Parameters!$B$10,D682-EXP(Parameters!$B$2+Parameters!$B$4*LN($C682)), "")</f>
        <v/>
      </c>
      <c r="N682"/>
      <c r="O682"/>
      <c r="P682"/>
      <c r="Q682"/>
    </row>
    <row r="683" spans="6:17" x14ac:dyDescent="0.35">
      <c r="F683" s="2" t="str">
        <f t="shared" si="53"/>
        <v/>
      </c>
      <c r="G683" s="2" t="str">
        <f t="shared" si="54"/>
        <v/>
      </c>
      <c r="H683" s="2" t="str">
        <f t="shared" si="55"/>
        <v/>
      </c>
      <c r="I683" s="2" t="str">
        <f t="shared" si="56"/>
        <v xml:space="preserve"> </v>
      </c>
      <c r="J683" s="2" t="str">
        <f>IF(C683&gt;=Parameters!$B$10,D683-EXP(Parameters!$B$2+Parameters!$B$4*LN($C683)), "")</f>
        <v/>
      </c>
      <c r="N683"/>
      <c r="O683"/>
      <c r="P683"/>
      <c r="Q683"/>
    </row>
    <row r="684" spans="6:17" x14ac:dyDescent="0.35">
      <c r="F684" s="2" t="str">
        <f t="shared" si="53"/>
        <v/>
      </c>
      <c r="G684" s="2" t="str">
        <f t="shared" si="54"/>
        <v/>
      </c>
      <c r="H684" s="2" t="str">
        <f t="shared" si="55"/>
        <v/>
      </c>
      <c r="I684" s="2" t="str">
        <f t="shared" si="56"/>
        <v xml:space="preserve"> </v>
      </c>
      <c r="J684" s="2" t="str">
        <f>IF(C684&gt;=Parameters!$B$10,D684-EXP(Parameters!$B$2+Parameters!$B$4*LN($C684)), "")</f>
        <v/>
      </c>
      <c r="N684"/>
      <c r="O684"/>
      <c r="P684"/>
      <c r="Q684"/>
    </row>
    <row r="685" spans="6:17" x14ac:dyDescent="0.35">
      <c r="F685" s="2" t="str">
        <f t="shared" si="53"/>
        <v/>
      </c>
      <c r="G685" s="2" t="str">
        <f t="shared" si="54"/>
        <v/>
      </c>
      <c r="H685" s="2" t="str">
        <f t="shared" si="55"/>
        <v/>
      </c>
      <c r="I685" s="2" t="str">
        <f t="shared" si="56"/>
        <v xml:space="preserve"> </v>
      </c>
      <c r="J685" s="2" t="str">
        <f>IF(C685&gt;=Parameters!$B$10,D685-EXP(Parameters!$B$2+Parameters!$B$4*LN($C685)), "")</f>
        <v/>
      </c>
      <c r="N685"/>
      <c r="O685"/>
      <c r="P685"/>
      <c r="Q685"/>
    </row>
    <row r="686" spans="6:17" x14ac:dyDescent="0.35">
      <c r="F686" s="2" t="str">
        <f t="shared" si="53"/>
        <v/>
      </c>
      <c r="G686" s="2" t="str">
        <f t="shared" si="54"/>
        <v/>
      </c>
      <c r="H686" s="2" t="str">
        <f t="shared" si="55"/>
        <v/>
      </c>
      <c r="I686" s="2" t="str">
        <f t="shared" si="56"/>
        <v xml:space="preserve"> </v>
      </c>
      <c r="J686" s="2" t="str">
        <f>IF(C686&gt;=Parameters!$B$10,D686-EXP(Parameters!$B$2+Parameters!$B$4*LN($C686)), "")</f>
        <v/>
      </c>
      <c r="N686"/>
      <c r="O686"/>
      <c r="P686"/>
      <c r="Q686"/>
    </row>
    <row r="687" spans="6:17" x14ac:dyDescent="0.35">
      <c r="F687" s="2" t="str">
        <f t="shared" si="53"/>
        <v/>
      </c>
      <c r="G687" s="2" t="str">
        <f t="shared" si="54"/>
        <v/>
      </c>
      <c r="H687" s="2" t="str">
        <f t="shared" si="55"/>
        <v/>
      </c>
      <c r="I687" s="2" t="str">
        <f t="shared" si="56"/>
        <v xml:space="preserve"> </v>
      </c>
      <c r="J687" s="2" t="str">
        <f>IF(C687&gt;=Parameters!$B$10,D687-EXP(Parameters!$B$2+Parameters!$B$4*LN($C687)), "")</f>
        <v/>
      </c>
      <c r="N687"/>
      <c r="O687"/>
      <c r="P687"/>
      <c r="Q687"/>
    </row>
    <row r="688" spans="6:17" x14ac:dyDescent="0.35">
      <c r="F688" s="2" t="str">
        <f t="shared" si="53"/>
        <v/>
      </c>
      <c r="G688" s="2" t="str">
        <f t="shared" si="54"/>
        <v/>
      </c>
      <c r="H688" s="2" t="str">
        <f t="shared" si="55"/>
        <v/>
      </c>
      <c r="I688" s="2" t="str">
        <f t="shared" si="56"/>
        <v xml:space="preserve"> </v>
      </c>
      <c r="J688" s="2" t="str">
        <f>IF(C688&gt;=Parameters!$B$10,D688-EXP(Parameters!$B$2+Parameters!$B$4*LN($C688)), "")</f>
        <v/>
      </c>
      <c r="N688"/>
      <c r="O688"/>
      <c r="P688"/>
      <c r="Q688"/>
    </row>
    <row r="689" spans="6:17" x14ac:dyDescent="0.35">
      <c r="F689" s="2" t="str">
        <f t="shared" si="53"/>
        <v/>
      </c>
      <c r="G689" s="2" t="str">
        <f t="shared" si="54"/>
        <v/>
      </c>
      <c r="H689" s="2" t="str">
        <f t="shared" si="55"/>
        <v/>
      </c>
      <c r="I689" s="2" t="str">
        <f t="shared" si="56"/>
        <v xml:space="preserve"> </v>
      </c>
      <c r="J689" s="2" t="str">
        <f>IF(C689&gt;=Parameters!$B$10,D689-EXP(Parameters!$B$2+Parameters!$B$4*LN($C689)), "")</f>
        <v/>
      </c>
      <c r="N689"/>
      <c r="O689"/>
      <c r="P689"/>
      <c r="Q689"/>
    </row>
    <row r="690" spans="6:17" x14ac:dyDescent="0.35">
      <c r="F690" s="2" t="str">
        <f t="shared" si="53"/>
        <v/>
      </c>
      <c r="G690" s="2" t="str">
        <f t="shared" si="54"/>
        <v/>
      </c>
      <c r="H690" s="2" t="str">
        <f t="shared" si="55"/>
        <v/>
      </c>
      <c r="I690" s="2" t="str">
        <f t="shared" si="56"/>
        <v xml:space="preserve"> </v>
      </c>
      <c r="J690" s="2" t="str">
        <f>IF(C690&gt;=Parameters!$B$10,D690-EXP(Parameters!$B$2+Parameters!$B$4*LN($C690)), "")</f>
        <v/>
      </c>
      <c r="N690"/>
      <c r="O690"/>
      <c r="P690"/>
      <c r="Q690"/>
    </row>
    <row r="691" spans="6:17" x14ac:dyDescent="0.35">
      <c r="F691" s="2" t="str">
        <f t="shared" si="53"/>
        <v/>
      </c>
      <c r="G691" s="2" t="str">
        <f t="shared" si="54"/>
        <v/>
      </c>
      <c r="H691" s="2" t="str">
        <f t="shared" si="55"/>
        <v/>
      </c>
      <c r="I691" s="2" t="str">
        <f t="shared" si="56"/>
        <v xml:space="preserve"> </v>
      </c>
      <c r="J691" s="2" t="str">
        <f>IF(C691&gt;=Parameters!$B$10,D691-EXP(Parameters!$B$2+Parameters!$B$4*LN($C691)), "")</f>
        <v/>
      </c>
      <c r="N691"/>
      <c r="O691"/>
      <c r="P691"/>
      <c r="Q691"/>
    </row>
    <row r="692" spans="6:17" x14ac:dyDescent="0.35">
      <c r="F692" s="2" t="str">
        <f t="shared" si="53"/>
        <v/>
      </c>
      <c r="G692" s="2" t="str">
        <f t="shared" si="54"/>
        <v/>
      </c>
      <c r="H692" s="2" t="str">
        <f t="shared" si="55"/>
        <v/>
      </c>
      <c r="I692" s="2" t="str">
        <f t="shared" si="56"/>
        <v xml:space="preserve"> </v>
      </c>
      <c r="J692" s="2" t="str">
        <f>IF(C692&gt;=Parameters!$B$10,D692-EXP(Parameters!$B$2+Parameters!$B$4*LN($C692)), "")</f>
        <v/>
      </c>
      <c r="N692"/>
      <c r="O692"/>
      <c r="P692"/>
      <c r="Q692"/>
    </row>
    <row r="693" spans="6:17" x14ac:dyDescent="0.35">
      <c r="F693" s="2" t="str">
        <f t="shared" si="53"/>
        <v/>
      </c>
      <c r="G693" s="2" t="str">
        <f t="shared" si="54"/>
        <v/>
      </c>
      <c r="H693" s="2" t="str">
        <f t="shared" si="55"/>
        <v/>
      </c>
      <c r="I693" s="2" t="str">
        <f t="shared" si="56"/>
        <v xml:space="preserve"> </v>
      </c>
      <c r="J693" s="2" t="str">
        <f>IF(C693&gt;=Parameters!$B$10,D693-EXP(Parameters!$B$2+Parameters!$B$4*LN($C693)), "")</f>
        <v/>
      </c>
      <c r="N693"/>
      <c r="O693"/>
      <c r="P693"/>
      <c r="Q693"/>
    </row>
    <row r="694" spans="6:17" x14ac:dyDescent="0.35">
      <c r="F694" s="2" t="str">
        <f t="shared" si="53"/>
        <v/>
      </c>
      <c r="G694" s="2" t="str">
        <f t="shared" si="54"/>
        <v/>
      </c>
      <c r="H694" s="2" t="str">
        <f t="shared" si="55"/>
        <v/>
      </c>
      <c r="I694" s="2" t="str">
        <f t="shared" si="56"/>
        <v xml:space="preserve"> </v>
      </c>
      <c r="J694" s="2" t="str">
        <f>IF(C694&gt;=Parameters!$B$10,D694-EXP(Parameters!$B$2+Parameters!$B$4*LN($C694)), "")</f>
        <v/>
      </c>
      <c r="N694"/>
      <c r="O694"/>
      <c r="P694"/>
      <c r="Q694"/>
    </row>
    <row r="695" spans="6:17" x14ac:dyDescent="0.35">
      <c r="F695" s="2" t="str">
        <f t="shared" si="53"/>
        <v/>
      </c>
      <c r="G695" s="2" t="str">
        <f t="shared" si="54"/>
        <v/>
      </c>
      <c r="H695" s="2" t="str">
        <f t="shared" si="55"/>
        <v/>
      </c>
      <c r="I695" s="2" t="str">
        <f t="shared" si="56"/>
        <v xml:space="preserve"> </v>
      </c>
      <c r="J695" s="2" t="str">
        <f>IF(C695&gt;=Parameters!$B$10,D695-EXP(Parameters!$B$2+Parameters!$B$4*LN($C695)), "")</f>
        <v/>
      </c>
      <c r="N695"/>
      <c r="O695"/>
      <c r="P695"/>
      <c r="Q695"/>
    </row>
    <row r="696" spans="6:17" x14ac:dyDescent="0.35">
      <c r="F696" s="2" t="str">
        <f t="shared" si="53"/>
        <v/>
      </c>
      <c r="G696" s="2" t="str">
        <f t="shared" si="54"/>
        <v/>
      </c>
      <c r="H696" s="2" t="str">
        <f t="shared" si="55"/>
        <v/>
      </c>
      <c r="I696" s="2" t="str">
        <f t="shared" si="56"/>
        <v xml:space="preserve"> </v>
      </c>
      <c r="J696" s="2" t="str">
        <f>IF(C696&gt;=Parameters!$B$10,D696-EXP(Parameters!$B$2+Parameters!$B$4*LN($C696)), "")</f>
        <v/>
      </c>
      <c r="N696"/>
      <c r="O696"/>
      <c r="P696"/>
      <c r="Q696"/>
    </row>
    <row r="697" spans="6:17" x14ac:dyDescent="0.35">
      <c r="F697" s="2" t="str">
        <f t="shared" si="53"/>
        <v/>
      </c>
      <c r="G697" s="2" t="str">
        <f t="shared" si="54"/>
        <v/>
      </c>
      <c r="H697" s="2" t="str">
        <f t="shared" si="55"/>
        <v/>
      </c>
      <c r="I697" s="2" t="str">
        <f t="shared" si="56"/>
        <v xml:space="preserve"> </v>
      </c>
      <c r="J697" s="2" t="str">
        <f>IF(C697&gt;=Parameters!$B$10,D697-EXP(Parameters!$B$2+Parameters!$B$4*LN($C697)), "")</f>
        <v/>
      </c>
      <c r="N697"/>
      <c r="O697"/>
      <c r="P697"/>
      <c r="Q697"/>
    </row>
    <row r="698" spans="6:17" x14ac:dyDescent="0.35">
      <c r="F698" s="2" t="str">
        <f t="shared" si="53"/>
        <v/>
      </c>
      <c r="G698" s="2" t="str">
        <f t="shared" si="54"/>
        <v/>
      </c>
      <c r="H698" s="2" t="str">
        <f t="shared" si="55"/>
        <v/>
      </c>
      <c r="I698" s="2" t="str">
        <f t="shared" si="56"/>
        <v xml:space="preserve"> </v>
      </c>
      <c r="J698" s="2" t="str">
        <f>IF(C698&gt;=Parameters!$B$10,D698-EXP(Parameters!$B$2+Parameters!$B$4*LN($C698)), "")</f>
        <v/>
      </c>
      <c r="N698"/>
      <c r="O698"/>
      <c r="P698"/>
      <c r="Q698"/>
    </row>
    <row r="699" spans="6:17" x14ac:dyDescent="0.35">
      <c r="F699" s="2" t="str">
        <f t="shared" si="53"/>
        <v/>
      </c>
      <c r="G699" s="2" t="str">
        <f t="shared" si="54"/>
        <v/>
      </c>
      <c r="H699" s="2" t="str">
        <f t="shared" si="55"/>
        <v/>
      </c>
      <c r="I699" s="2" t="str">
        <f t="shared" si="56"/>
        <v xml:space="preserve"> </v>
      </c>
      <c r="J699" s="2" t="str">
        <f>IF(C699&gt;=Parameters!$B$10,D699-EXP(Parameters!$B$2+Parameters!$B$4*LN($C699)), "")</f>
        <v/>
      </c>
      <c r="N699"/>
      <c r="O699"/>
      <c r="P699"/>
      <c r="Q699"/>
    </row>
    <row r="700" spans="6:17" x14ac:dyDescent="0.35">
      <c r="F700" s="2" t="str">
        <f t="shared" si="53"/>
        <v/>
      </c>
      <c r="G700" s="2" t="str">
        <f t="shared" si="54"/>
        <v/>
      </c>
      <c r="H700" s="2" t="str">
        <f t="shared" si="55"/>
        <v/>
      </c>
      <c r="I700" s="2" t="str">
        <f t="shared" si="56"/>
        <v xml:space="preserve"> </v>
      </c>
      <c r="J700" s="2" t="str">
        <f>IF(C700&gt;=Parameters!$B$10,D700-EXP(Parameters!$B$2+Parameters!$B$4*LN($C700)), "")</f>
        <v/>
      </c>
      <c r="N700"/>
      <c r="O700"/>
      <c r="P700"/>
      <c r="Q700"/>
    </row>
    <row r="701" spans="6:17" x14ac:dyDescent="0.35">
      <c r="F701" s="2" t="str">
        <f t="shared" si="53"/>
        <v/>
      </c>
      <c r="G701" s="2" t="str">
        <f t="shared" si="54"/>
        <v/>
      </c>
      <c r="H701" s="2" t="str">
        <f t="shared" si="55"/>
        <v/>
      </c>
      <c r="I701" s="2" t="str">
        <f t="shared" si="56"/>
        <v xml:space="preserve"> </v>
      </c>
      <c r="J701" s="2" t="str">
        <f>IF(C701&gt;=Parameters!$B$10,D701-EXP(Parameters!$B$2+Parameters!$B$4*LN($C701)), "")</f>
        <v/>
      </c>
      <c r="N701"/>
      <c r="O701"/>
      <c r="P701"/>
      <c r="Q701"/>
    </row>
    <row r="702" spans="6:17" x14ac:dyDescent="0.35">
      <c r="F702" s="2" t="str">
        <f t="shared" si="53"/>
        <v/>
      </c>
      <c r="G702" s="2" t="str">
        <f t="shared" si="54"/>
        <v/>
      </c>
      <c r="H702" s="2" t="str">
        <f t="shared" si="55"/>
        <v/>
      </c>
      <c r="I702" s="2" t="str">
        <f t="shared" si="56"/>
        <v xml:space="preserve"> </v>
      </c>
      <c r="J702" s="2" t="str">
        <f>IF(C702&gt;=Parameters!$B$10,D702-EXP(Parameters!$B$2+Parameters!$B$4*LN($C702)), "")</f>
        <v/>
      </c>
      <c r="N702"/>
      <c r="O702"/>
      <c r="P702"/>
      <c r="Q702"/>
    </row>
    <row r="703" spans="6:17" x14ac:dyDescent="0.35">
      <c r="F703" s="2" t="str">
        <f t="shared" si="53"/>
        <v/>
      </c>
      <c r="G703" s="2" t="str">
        <f t="shared" si="54"/>
        <v/>
      </c>
      <c r="H703" s="2" t="str">
        <f t="shared" si="55"/>
        <v/>
      </c>
      <c r="I703" s="2" t="str">
        <f t="shared" si="56"/>
        <v xml:space="preserve"> </v>
      </c>
      <c r="J703" s="2" t="str">
        <f>IF(C703&gt;=Parameters!$B$10,D703-EXP(Parameters!$B$2+Parameters!$B$4*LN($C703)), "")</f>
        <v/>
      </c>
      <c r="N703"/>
      <c r="O703"/>
      <c r="P703"/>
      <c r="Q703"/>
    </row>
    <row r="704" spans="6:17" x14ac:dyDescent="0.35">
      <c r="F704" s="2" t="str">
        <f t="shared" si="53"/>
        <v/>
      </c>
      <c r="G704" s="2" t="str">
        <f t="shared" si="54"/>
        <v/>
      </c>
      <c r="H704" s="2" t="str">
        <f t="shared" si="55"/>
        <v/>
      </c>
      <c r="I704" s="2" t="str">
        <f t="shared" si="56"/>
        <v xml:space="preserve"> </v>
      </c>
      <c r="J704" s="2" t="str">
        <f>IF(C704&gt;=Parameters!$B$10,D704-EXP(Parameters!$B$2+Parameters!$B$4*LN($C704)), "")</f>
        <v/>
      </c>
      <c r="N704"/>
      <c r="O704"/>
      <c r="P704"/>
      <c r="Q704"/>
    </row>
    <row r="705" spans="6:17" x14ac:dyDescent="0.35">
      <c r="F705" s="2" t="str">
        <f t="shared" si="53"/>
        <v/>
      </c>
      <c r="G705" s="2" t="str">
        <f t="shared" si="54"/>
        <v/>
      </c>
      <c r="H705" s="2" t="str">
        <f t="shared" si="55"/>
        <v/>
      </c>
      <c r="I705" s="2" t="str">
        <f t="shared" si="56"/>
        <v xml:space="preserve"> </v>
      </c>
      <c r="J705" s="2" t="str">
        <f>IF(C705&gt;=Parameters!$B$10,D705-EXP(Parameters!$B$2+Parameters!$B$4*LN($C705)), "")</f>
        <v/>
      </c>
      <c r="N705"/>
      <c r="O705"/>
      <c r="P705"/>
      <c r="Q705"/>
    </row>
    <row r="706" spans="6:17" x14ac:dyDescent="0.35">
      <c r="F706" s="2" t="str">
        <f t="shared" si="53"/>
        <v/>
      </c>
      <c r="G706" s="2" t="str">
        <f t="shared" si="54"/>
        <v/>
      </c>
      <c r="H706" s="2" t="str">
        <f t="shared" si="55"/>
        <v/>
      </c>
      <c r="I706" s="2" t="str">
        <f t="shared" si="56"/>
        <v xml:space="preserve"> </v>
      </c>
      <c r="J706" s="2" t="str">
        <f>IF(C706&gt;=Parameters!$B$10,D706-EXP(Parameters!$B$2+Parameters!$B$4*LN($C706)), "")</f>
        <v/>
      </c>
      <c r="N706"/>
      <c r="O706"/>
      <c r="P706"/>
      <c r="Q706"/>
    </row>
    <row r="707" spans="6:17" x14ac:dyDescent="0.35">
      <c r="F707" s="2" t="str">
        <f t="shared" si="53"/>
        <v/>
      </c>
      <c r="G707" s="2" t="str">
        <f t="shared" si="54"/>
        <v/>
      </c>
      <c r="H707" s="2" t="str">
        <f t="shared" si="55"/>
        <v/>
      </c>
      <c r="I707" s="2" t="str">
        <f t="shared" si="56"/>
        <v xml:space="preserve"> </v>
      </c>
      <c r="J707" s="2" t="str">
        <f>IF(C707&gt;=Parameters!$B$10,D707-EXP(Parameters!$B$2+Parameters!$B$4*LN($C707)), "")</f>
        <v/>
      </c>
      <c r="N707"/>
      <c r="O707"/>
      <c r="P707"/>
      <c r="Q707"/>
    </row>
    <row r="708" spans="6:17" x14ac:dyDescent="0.35">
      <c r="F708" s="2" t="str">
        <f t="shared" si="53"/>
        <v/>
      </c>
      <c r="G708" s="2" t="str">
        <f t="shared" si="54"/>
        <v/>
      </c>
      <c r="H708" s="2" t="str">
        <f t="shared" si="55"/>
        <v/>
      </c>
      <c r="I708" s="2" t="str">
        <f t="shared" si="56"/>
        <v xml:space="preserve"> </v>
      </c>
      <c r="J708" s="2" t="str">
        <f>IF(C708&gt;=Parameters!$B$10,D708-EXP(Parameters!$B$2+Parameters!$B$4*LN($C708)), "")</f>
        <v/>
      </c>
      <c r="N708"/>
      <c r="O708"/>
      <c r="P708"/>
      <c r="Q708"/>
    </row>
    <row r="709" spans="6:17" x14ac:dyDescent="0.35">
      <c r="F709" s="2" t="str">
        <f t="shared" si="53"/>
        <v/>
      </c>
      <c r="G709" s="2" t="str">
        <f t="shared" si="54"/>
        <v/>
      </c>
      <c r="H709" s="2" t="str">
        <f t="shared" si="55"/>
        <v/>
      </c>
      <c r="I709" s="2" t="str">
        <f t="shared" si="56"/>
        <v xml:space="preserve"> </v>
      </c>
      <c r="J709" s="2" t="str">
        <f>IF(C709&gt;=Parameters!$B$10,D709-EXP(Parameters!$B$2+Parameters!$B$4*LN($C709)), "")</f>
        <v/>
      </c>
      <c r="N709"/>
      <c r="O709"/>
      <c r="P709"/>
      <c r="Q709"/>
    </row>
    <row r="710" spans="6:17" x14ac:dyDescent="0.35">
      <c r="F710" s="2" t="str">
        <f t="shared" si="53"/>
        <v/>
      </c>
      <c r="G710" s="2" t="str">
        <f t="shared" si="54"/>
        <v/>
      </c>
      <c r="H710" s="2" t="str">
        <f t="shared" si="55"/>
        <v/>
      </c>
      <c r="I710" s="2" t="str">
        <f t="shared" si="56"/>
        <v xml:space="preserve"> </v>
      </c>
      <c r="J710" s="2" t="str">
        <f>IF(C710&gt;=Parameters!$B$10,D710-EXP(Parameters!$B$2+Parameters!$B$4*LN($C710)), "")</f>
        <v/>
      </c>
      <c r="N710"/>
      <c r="O710"/>
      <c r="P710"/>
      <c r="Q710"/>
    </row>
    <row r="711" spans="6:17" x14ac:dyDescent="0.35">
      <c r="F711" s="2" t="str">
        <f t="shared" si="53"/>
        <v/>
      </c>
      <c r="G711" s="2" t="str">
        <f t="shared" si="54"/>
        <v/>
      </c>
      <c r="H711" s="2" t="str">
        <f t="shared" si="55"/>
        <v/>
      </c>
      <c r="I711" s="2" t="str">
        <f t="shared" si="56"/>
        <v xml:space="preserve"> </v>
      </c>
      <c r="J711" s="2" t="str">
        <f>IF(C711&gt;=Parameters!$B$10,D711-EXP(Parameters!$B$2+Parameters!$B$4*LN($C711)), "")</f>
        <v/>
      </c>
      <c r="N711"/>
      <c r="O711"/>
      <c r="P711"/>
      <c r="Q711"/>
    </row>
    <row r="712" spans="6:17" x14ac:dyDescent="0.35">
      <c r="F712" s="2" t="str">
        <f t="shared" si="53"/>
        <v/>
      </c>
      <c r="G712" s="2" t="str">
        <f t="shared" si="54"/>
        <v/>
      </c>
      <c r="H712" s="2" t="str">
        <f t="shared" si="55"/>
        <v/>
      </c>
      <c r="I712" s="2" t="str">
        <f t="shared" si="56"/>
        <v xml:space="preserve"> </v>
      </c>
      <c r="J712" s="2" t="str">
        <f>IF(C712&gt;=Parameters!$B$10,D712-EXP(Parameters!$B$2+Parameters!$B$4*LN($C712)), "")</f>
        <v/>
      </c>
      <c r="N712"/>
      <c r="O712"/>
      <c r="P712"/>
      <c r="Q712"/>
    </row>
    <row r="713" spans="6:17" x14ac:dyDescent="0.35">
      <c r="F713" s="2" t="str">
        <f t="shared" si="53"/>
        <v/>
      </c>
      <c r="G713" s="2" t="str">
        <f t="shared" si="54"/>
        <v/>
      </c>
      <c r="H713" s="2" t="str">
        <f t="shared" si="55"/>
        <v/>
      </c>
      <c r="I713" s="2" t="str">
        <f t="shared" si="56"/>
        <v xml:space="preserve"> </v>
      </c>
      <c r="J713" s="2" t="str">
        <f>IF(C713&gt;=Parameters!$B$10,D713-EXP(Parameters!$B$2+Parameters!$B$4*LN($C713)), "")</f>
        <v/>
      </c>
      <c r="N713"/>
      <c r="O713"/>
      <c r="P713"/>
      <c r="Q713"/>
    </row>
    <row r="714" spans="6:17" x14ac:dyDescent="0.35">
      <c r="F714" s="2" t="str">
        <f t="shared" si="53"/>
        <v/>
      </c>
      <c r="G714" s="2" t="str">
        <f t="shared" si="54"/>
        <v/>
      </c>
      <c r="H714" s="2" t="str">
        <f t="shared" si="55"/>
        <v/>
      </c>
      <c r="I714" s="2" t="str">
        <f t="shared" si="56"/>
        <v xml:space="preserve"> </v>
      </c>
      <c r="J714" s="2" t="str">
        <f>IF(C714&gt;=Parameters!$B$10,D714-EXP(Parameters!$B$2+Parameters!$B$4*LN($C714)), "")</f>
        <v/>
      </c>
      <c r="N714"/>
      <c r="O714"/>
      <c r="P714"/>
      <c r="Q714"/>
    </row>
    <row r="715" spans="6:17" x14ac:dyDescent="0.35">
      <c r="F715" s="2" t="str">
        <f t="shared" ref="F715:F778" si="57">RIGHT(C715,1)</f>
        <v/>
      </c>
      <c r="G715" s="2" t="str">
        <f t="shared" ref="G715:G778" si="58">RIGHT(D715,1)</f>
        <v/>
      </c>
      <c r="H715" s="2" t="str">
        <f t="shared" ref="H715:H778" si="59">RIGHT(E715,1)</f>
        <v/>
      </c>
      <c r="I715" s="2" t="str">
        <f t="shared" ref="I715:I778" si="60">C715&amp; " " &amp;D715</f>
        <v xml:space="preserve"> </v>
      </c>
      <c r="J715" s="2" t="str">
        <f>IF(C715&gt;=Parameters!$B$10,D715-EXP(Parameters!$B$2+Parameters!$B$4*LN($C715)), "")</f>
        <v/>
      </c>
      <c r="N715"/>
      <c r="O715"/>
      <c r="P715"/>
      <c r="Q715"/>
    </row>
    <row r="716" spans="6:17" x14ac:dyDescent="0.35">
      <c r="F716" s="2" t="str">
        <f t="shared" si="57"/>
        <v/>
      </c>
      <c r="G716" s="2" t="str">
        <f t="shared" si="58"/>
        <v/>
      </c>
      <c r="H716" s="2" t="str">
        <f t="shared" si="59"/>
        <v/>
      </c>
      <c r="I716" s="2" t="str">
        <f t="shared" si="60"/>
        <v xml:space="preserve"> </v>
      </c>
      <c r="J716" s="2" t="str">
        <f>IF(C716&gt;=Parameters!$B$10,D716-EXP(Parameters!$B$2+Parameters!$B$4*LN($C716)), "")</f>
        <v/>
      </c>
      <c r="N716"/>
      <c r="O716"/>
      <c r="P716"/>
      <c r="Q716"/>
    </row>
    <row r="717" spans="6:17" x14ac:dyDescent="0.35">
      <c r="F717" s="2" t="str">
        <f t="shared" si="57"/>
        <v/>
      </c>
      <c r="G717" s="2" t="str">
        <f t="shared" si="58"/>
        <v/>
      </c>
      <c r="H717" s="2" t="str">
        <f t="shared" si="59"/>
        <v/>
      </c>
      <c r="I717" s="2" t="str">
        <f t="shared" si="60"/>
        <v xml:space="preserve"> </v>
      </c>
      <c r="J717" s="2" t="str">
        <f>IF(C717&gt;=Parameters!$B$10,D717-EXP(Parameters!$B$2+Parameters!$B$4*LN($C717)), "")</f>
        <v/>
      </c>
      <c r="N717"/>
      <c r="O717"/>
      <c r="P717"/>
      <c r="Q717"/>
    </row>
    <row r="718" spans="6:17" x14ac:dyDescent="0.35">
      <c r="F718" s="2" t="str">
        <f t="shared" si="57"/>
        <v/>
      </c>
      <c r="G718" s="2" t="str">
        <f t="shared" si="58"/>
        <v/>
      </c>
      <c r="H718" s="2" t="str">
        <f t="shared" si="59"/>
        <v/>
      </c>
      <c r="I718" s="2" t="str">
        <f t="shared" si="60"/>
        <v xml:space="preserve"> </v>
      </c>
      <c r="J718" s="2" t="str">
        <f>IF(C718&gt;=Parameters!$B$10,D718-EXP(Parameters!$B$2+Parameters!$B$4*LN($C718)), "")</f>
        <v/>
      </c>
      <c r="N718"/>
      <c r="O718"/>
      <c r="P718"/>
      <c r="Q718"/>
    </row>
    <row r="719" spans="6:17" x14ac:dyDescent="0.35">
      <c r="F719" s="2" t="str">
        <f t="shared" si="57"/>
        <v/>
      </c>
      <c r="G719" s="2" t="str">
        <f t="shared" si="58"/>
        <v/>
      </c>
      <c r="H719" s="2" t="str">
        <f t="shared" si="59"/>
        <v/>
      </c>
      <c r="I719" s="2" t="str">
        <f t="shared" si="60"/>
        <v xml:space="preserve"> </v>
      </c>
      <c r="J719" s="2" t="str">
        <f>IF(C719&gt;=Parameters!$B$10,D719-EXP(Parameters!$B$2+Parameters!$B$4*LN($C719)), "")</f>
        <v/>
      </c>
      <c r="N719"/>
      <c r="O719"/>
      <c r="P719"/>
      <c r="Q719"/>
    </row>
    <row r="720" spans="6:17" x14ac:dyDescent="0.35">
      <c r="F720" s="2" t="str">
        <f t="shared" si="57"/>
        <v/>
      </c>
      <c r="G720" s="2" t="str">
        <f t="shared" si="58"/>
        <v/>
      </c>
      <c r="H720" s="2" t="str">
        <f t="shared" si="59"/>
        <v/>
      </c>
      <c r="I720" s="2" t="str">
        <f t="shared" si="60"/>
        <v xml:space="preserve"> </v>
      </c>
      <c r="J720" s="2" t="str">
        <f>IF(C720&gt;=Parameters!$B$10,D720-EXP(Parameters!$B$2+Parameters!$B$4*LN($C720)), "")</f>
        <v/>
      </c>
      <c r="N720"/>
      <c r="O720"/>
      <c r="P720"/>
      <c r="Q720"/>
    </row>
    <row r="721" spans="6:17" x14ac:dyDescent="0.35">
      <c r="F721" s="2" t="str">
        <f t="shared" si="57"/>
        <v/>
      </c>
      <c r="G721" s="2" t="str">
        <f t="shared" si="58"/>
        <v/>
      </c>
      <c r="H721" s="2" t="str">
        <f t="shared" si="59"/>
        <v/>
      </c>
      <c r="I721" s="2" t="str">
        <f t="shared" si="60"/>
        <v xml:space="preserve"> </v>
      </c>
      <c r="J721" s="2" t="str">
        <f>IF(C721&gt;=Parameters!$B$10,D721-EXP(Parameters!$B$2+Parameters!$B$4*LN($C721)), "")</f>
        <v/>
      </c>
      <c r="N721"/>
      <c r="O721"/>
      <c r="P721"/>
      <c r="Q721"/>
    </row>
    <row r="722" spans="6:17" x14ac:dyDescent="0.35">
      <c r="F722" s="2" t="str">
        <f t="shared" si="57"/>
        <v/>
      </c>
      <c r="G722" s="2" t="str">
        <f t="shared" si="58"/>
        <v/>
      </c>
      <c r="H722" s="2" t="str">
        <f t="shared" si="59"/>
        <v/>
      </c>
      <c r="I722" s="2" t="str">
        <f t="shared" si="60"/>
        <v xml:space="preserve"> </v>
      </c>
      <c r="J722" s="2" t="str">
        <f>IF(C722&gt;=Parameters!$B$10,D722-EXP(Parameters!$B$2+Parameters!$B$4*LN($C722)), "")</f>
        <v/>
      </c>
      <c r="N722"/>
      <c r="O722"/>
      <c r="P722"/>
      <c r="Q722"/>
    </row>
    <row r="723" spans="6:17" x14ac:dyDescent="0.35">
      <c r="F723" s="2" t="str">
        <f t="shared" si="57"/>
        <v/>
      </c>
      <c r="G723" s="2" t="str">
        <f t="shared" si="58"/>
        <v/>
      </c>
      <c r="H723" s="2" t="str">
        <f t="shared" si="59"/>
        <v/>
      </c>
      <c r="I723" s="2" t="str">
        <f t="shared" si="60"/>
        <v xml:space="preserve"> </v>
      </c>
      <c r="J723" s="2" t="str">
        <f>IF(C723&gt;=Parameters!$B$10,D723-EXP(Parameters!$B$2+Parameters!$B$4*LN($C723)), "")</f>
        <v/>
      </c>
      <c r="N723"/>
      <c r="O723"/>
      <c r="P723"/>
      <c r="Q723"/>
    </row>
    <row r="724" spans="6:17" x14ac:dyDescent="0.35">
      <c r="F724" s="2" t="str">
        <f t="shared" si="57"/>
        <v/>
      </c>
      <c r="G724" s="2" t="str">
        <f t="shared" si="58"/>
        <v/>
      </c>
      <c r="H724" s="2" t="str">
        <f t="shared" si="59"/>
        <v/>
      </c>
      <c r="I724" s="2" t="str">
        <f t="shared" si="60"/>
        <v xml:space="preserve"> </v>
      </c>
      <c r="J724" s="2" t="str">
        <f>IF(C724&gt;=Parameters!$B$10,D724-EXP(Parameters!$B$2+Parameters!$B$4*LN($C724)), "")</f>
        <v/>
      </c>
      <c r="N724"/>
      <c r="O724"/>
      <c r="P724"/>
      <c r="Q724"/>
    </row>
    <row r="725" spans="6:17" x14ac:dyDescent="0.35">
      <c r="F725" s="2" t="str">
        <f t="shared" si="57"/>
        <v/>
      </c>
      <c r="G725" s="2" t="str">
        <f t="shared" si="58"/>
        <v/>
      </c>
      <c r="H725" s="2" t="str">
        <f t="shared" si="59"/>
        <v/>
      </c>
      <c r="I725" s="2" t="str">
        <f t="shared" si="60"/>
        <v xml:space="preserve"> </v>
      </c>
      <c r="J725" s="2" t="str">
        <f>IF(C725&gt;=Parameters!$B$10,D725-EXP(Parameters!$B$2+Parameters!$B$4*LN($C725)), "")</f>
        <v/>
      </c>
      <c r="N725"/>
      <c r="O725"/>
      <c r="P725"/>
      <c r="Q725"/>
    </row>
    <row r="726" spans="6:17" x14ac:dyDescent="0.35">
      <c r="F726" s="2" t="str">
        <f t="shared" si="57"/>
        <v/>
      </c>
      <c r="G726" s="2" t="str">
        <f t="shared" si="58"/>
        <v/>
      </c>
      <c r="H726" s="2" t="str">
        <f t="shared" si="59"/>
        <v/>
      </c>
      <c r="I726" s="2" t="str">
        <f t="shared" si="60"/>
        <v xml:space="preserve"> </v>
      </c>
      <c r="J726" s="2" t="str">
        <f>IF(C726&gt;=Parameters!$B$10,D726-EXP(Parameters!$B$2+Parameters!$B$4*LN($C726)), "")</f>
        <v/>
      </c>
      <c r="N726"/>
      <c r="O726"/>
      <c r="P726"/>
      <c r="Q726"/>
    </row>
    <row r="727" spans="6:17" x14ac:dyDescent="0.35">
      <c r="F727" s="2" t="str">
        <f t="shared" si="57"/>
        <v/>
      </c>
      <c r="G727" s="2" t="str">
        <f t="shared" si="58"/>
        <v/>
      </c>
      <c r="H727" s="2" t="str">
        <f t="shared" si="59"/>
        <v/>
      </c>
      <c r="I727" s="2" t="str">
        <f t="shared" si="60"/>
        <v xml:space="preserve"> </v>
      </c>
      <c r="J727" s="2" t="str">
        <f>IF(C727&gt;=Parameters!$B$10,D727-EXP(Parameters!$B$2+Parameters!$B$4*LN($C727)), "")</f>
        <v/>
      </c>
      <c r="N727"/>
      <c r="O727"/>
      <c r="P727"/>
      <c r="Q727"/>
    </row>
    <row r="728" spans="6:17" x14ac:dyDescent="0.35">
      <c r="F728" s="2" t="str">
        <f t="shared" si="57"/>
        <v/>
      </c>
      <c r="G728" s="2" t="str">
        <f t="shared" si="58"/>
        <v/>
      </c>
      <c r="H728" s="2" t="str">
        <f t="shared" si="59"/>
        <v/>
      </c>
      <c r="I728" s="2" t="str">
        <f t="shared" si="60"/>
        <v xml:space="preserve"> </v>
      </c>
      <c r="J728" s="2" t="str">
        <f>IF(C728&gt;=Parameters!$B$10,D728-EXP(Parameters!$B$2+Parameters!$B$4*LN($C728)), "")</f>
        <v/>
      </c>
      <c r="N728"/>
      <c r="O728"/>
      <c r="P728"/>
      <c r="Q728"/>
    </row>
    <row r="729" spans="6:17" x14ac:dyDescent="0.35">
      <c r="F729" s="2" t="str">
        <f t="shared" si="57"/>
        <v/>
      </c>
      <c r="G729" s="2" t="str">
        <f t="shared" si="58"/>
        <v/>
      </c>
      <c r="H729" s="2" t="str">
        <f t="shared" si="59"/>
        <v/>
      </c>
      <c r="I729" s="2" t="str">
        <f t="shared" si="60"/>
        <v xml:space="preserve"> </v>
      </c>
      <c r="J729" s="2" t="str">
        <f>IF(C729&gt;=Parameters!$B$10,D729-EXP(Parameters!$B$2+Parameters!$B$4*LN($C729)), "")</f>
        <v/>
      </c>
      <c r="N729"/>
      <c r="O729"/>
      <c r="P729"/>
      <c r="Q729"/>
    </row>
    <row r="730" spans="6:17" x14ac:dyDescent="0.35">
      <c r="F730" s="2" t="str">
        <f t="shared" si="57"/>
        <v/>
      </c>
      <c r="G730" s="2" t="str">
        <f t="shared" si="58"/>
        <v/>
      </c>
      <c r="H730" s="2" t="str">
        <f t="shared" si="59"/>
        <v/>
      </c>
      <c r="I730" s="2" t="str">
        <f t="shared" si="60"/>
        <v xml:space="preserve"> </v>
      </c>
      <c r="J730" s="2" t="str">
        <f>IF(C730&gt;=Parameters!$B$10,D730-EXP(Parameters!$B$2+Parameters!$B$4*LN($C730)), "")</f>
        <v/>
      </c>
      <c r="N730"/>
      <c r="O730"/>
      <c r="P730"/>
      <c r="Q730"/>
    </row>
    <row r="731" spans="6:17" x14ac:dyDescent="0.35">
      <c r="F731" s="2" t="str">
        <f t="shared" si="57"/>
        <v/>
      </c>
      <c r="G731" s="2" t="str">
        <f t="shared" si="58"/>
        <v/>
      </c>
      <c r="H731" s="2" t="str">
        <f t="shared" si="59"/>
        <v/>
      </c>
      <c r="I731" s="2" t="str">
        <f t="shared" si="60"/>
        <v xml:space="preserve"> </v>
      </c>
      <c r="J731" s="2" t="str">
        <f>IF(C731&gt;=Parameters!$B$10,D731-EXP(Parameters!$B$2+Parameters!$B$4*LN($C731)), "")</f>
        <v/>
      </c>
      <c r="N731"/>
      <c r="O731"/>
      <c r="P731"/>
      <c r="Q731"/>
    </row>
    <row r="732" spans="6:17" x14ac:dyDescent="0.35">
      <c r="F732" s="2" t="str">
        <f t="shared" si="57"/>
        <v/>
      </c>
      <c r="G732" s="2" t="str">
        <f t="shared" si="58"/>
        <v/>
      </c>
      <c r="H732" s="2" t="str">
        <f t="shared" si="59"/>
        <v/>
      </c>
      <c r="I732" s="2" t="str">
        <f t="shared" si="60"/>
        <v xml:space="preserve"> </v>
      </c>
      <c r="J732" s="2" t="str">
        <f>IF(C732&gt;=Parameters!$B$10,D732-EXP(Parameters!$B$2+Parameters!$B$4*LN($C732)), "")</f>
        <v/>
      </c>
      <c r="N732"/>
      <c r="O732"/>
      <c r="P732"/>
      <c r="Q732"/>
    </row>
    <row r="733" spans="6:17" x14ac:dyDescent="0.35">
      <c r="F733" s="2" t="str">
        <f t="shared" si="57"/>
        <v/>
      </c>
      <c r="G733" s="2" t="str">
        <f t="shared" si="58"/>
        <v/>
      </c>
      <c r="H733" s="2" t="str">
        <f t="shared" si="59"/>
        <v/>
      </c>
      <c r="I733" s="2" t="str">
        <f t="shared" si="60"/>
        <v xml:space="preserve"> </v>
      </c>
      <c r="J733" s="2" t="str">
        <f>IF(C733&gt;=Parameters!$B$10,D733-EXP(Parameters!$B$2+Parameters!$B$4*LN($C733)), "")</f>
        <v/>
      </c>
      <c r="N733"/>
      <c r="O733"/>
      <c r="P733"/>
      <c r="Q733"/>
    </row>
    <row r="734" spans="6:17" x14ac:dyDescent="0.35">
      <c r="F734" s="2" t="str">
        <f t="shared" si="57"/>
        <v/>
      </c>
      <c r="G734" s="2" t="str">
        <f t="shared" si="58"/>
        <v/>
      </c>
      <c r="H734" s="2" t="str">
        <f t="shared" si="59"/>
        <v/>
      </c>
      <c r="I734" s="2" t="str">
        <f t="shared" si="60"/>
        <v xml:space="preserve"> </v>
      </c>
      <c r="J734" s="2" t="str">
        <f>IF(C734&gt;=Parameters!$B$10,D734-EXP(Parameters!$B$2+Parameters!$B$4*LN($C734)), "")</f>
        <v/>
      </c>
      <c r="N734"/>
      <c r="O734"/>
      <c r="P734"/>
      <c r="Q734"/>
    </row>
    <row r="735" spans="6:17" x14ac:dyDescent="0.35">
      <c r="F735" s="2" t="str">
        <f t="shared" si="57"/>
        <v/>
      </c>
      <c r="G735" s="2" t="str">
        <f t="shared" si="58"/>
        <v/>
      </c>
      <c r="H735" s="2" t="str">
        <f t="shared" si="59"/>
        <v/>
      </c>
      <c r="I735" s="2" t="str">
        <f t="shared" si="60"/>
        <v xml:space="preserve"> </v>
      </c>
      <c r="J735" s="2" t="str">
        <f>IF(C735&gt;=Parameters!$B$10,D735-EXP(Parameters!$B$2+Parameters!$B$4*LN($C735)), "")</f>
        <v/>
      </c>
      <c r="N735"/>
      <c r="O735"/>
      <c r="P735"/>
      <c r="Q735"/>
    </row>
    <row r="736" spans="6:17" x14ac:dyDescent="0.35">
      <c r="F736" s="2" t="str">
        <f t="shared" si="57"/>
        <v/>
      </c>
      <c r="G736" s="2" t="str">
        <f t="shared" si="58"/>
        <v/>
      </c>
      <c r="H736" s="2" t="str">
        <f t="shared" si="59"/>
        <v/>
      </c>
      <c r="I736" s="2" t="str">
        <f t="shared" si="60"/>
        <v xml:space="preserve"> </v>
      </c>
      <c r="J736" s="2" t="str">
        <f>IF(C736&gt;=Parameters!$B$10,D736-EXP(Parameters!$B$2+Parameters!$B$4*LN($C736)), "")</f>
        <v/>
      </c>
      <c r="N736"/>
      <c r="O736"/>
      <c r="P736"/>
      <c r="Q736"/>
    </row>
    <row r="737" spans="6:17" x14ac:dyDescent="0.35">
      <c r="F737" s="2" t="str">
        <f t="shared" si="57"/>
        <v/>
      </c>
      <c r="G737" s="2" t="str">
        <f t="shared" si="58"/>
        <v/>
      </c>
      <c r="H737" s="2" t="str">
        <f t="shared" si="59"/>
        <v/>
      </c>
      <c r="I737" s="2" t="str">
        <f t="shared" si="60"/>
        <v xml:space="preserve"> </v>
      </c>
      <c r="J737" s="2" t="str">
        <f>IF(C737&gt;=Parameters!$B$10,D737-EXP(Parameters!$B$2+Parameters!$B$4*LN($C737)), "")</f>
        <v/>
      </c>
      <c r="N737"/>
      <c r="O737"/>
      <c r="P737"/>
      <c r="Q737"/>
    </row>
    <row r="738" spans="6:17" x14ac:dyDescent="0.35">
      <c r="F738" s="2" t="str">
        <f t="shared" si="57"/>
        <v/>
      </c>
      <c r="G738" s="2" t="str">
        <f t="shared" si="58"/>
        <v/>
      </c>
      <c r="H738" s="2" t="str">
        <f t="shared" si="59"/>
        <v/>
      </c>
      <c r="I738" s="2" t="str">
        <f t="shared" si="60"/>
        <v xml:space="preserve"> </v>
      </c>
      <c r="J738" s="2" t="str">
        <f>IF(C738&gt;=Parameters!$B$10,D738-EXP(Parameters!$B$2+Parameters!$B$4*LN($C738)), "")</f>
        <v/>
      </c>
      <c r="N738"/>
      <c r="O738"/>
      <c r="P738"/>
      <c r="Q738"/>
    </row>
    <row r="739" spans="6:17" x14ac:dyDescent="0.35">
      <c r="F739" s="2" t="str">
        <f t="shared" si="57"/>
        <v/>
      </c>
      <c r="G739" s="2" t="str">
        <f t="shared" si="58"/>
        <v/>
      </c>
      <c r="H739" s="2" t="str">
        <f t="shared" si="59"/>
        <v/>
      </c>
      <c r="I739" s="2" t="str">
        <f t="shared" si="60"/>
        <v xml:space="preserve"> </v>
      </c>
      <c r="J739" s="2" t="str">
        <f>IF(C739&gt;=Parameters!$B$10,D739-EXP(Parameters!$B$2+Parameters!$B$4*LN($C739)), "")</f>
        <v/>
      </c>
      <c r="N739"/>
      <c r="O739"/>
      <c r="P739"/>
      <c r="Q739"/>
    </row>
    <row r="740" spans="6:17" x14ac:dyDescent="0.35">
      <c r="F740" s="2" t="str">
        <f t="shared" si="57"/>
        <v/>
      </c>
      <c r="G740" s="2" t="str">
        <f t="shared" si="58"/>
        <v/>
      </c>
      <c r="H740" s="2" t="str">
        <f t="shared" si="59"/>
        <v/>
      </c>
      <c r="I740" s="2" t="str">
        <f t="shared" si="60"/>
        <v xml:space="preserve"> </v>
      </c>
      <c r="J740" s="2" t="str">
        <f>IF(C740&gt;=Parameters!$B$10,D740-EXP(Parameters!$B$2+Parameters!$B$4*LN($C740)), "")</f>
        <v/>
      </c>
      <c r="N740"/>
      <c r="O740"/>
      <c r="P740"/>
      <c r="Q740"/>
    </row>
    <row r="741" spans="6:17" x14ac:dyDescent="0.35">
      <c r="F741" s="2" t="str">
        <f t="shared" si="57"/>
        <v/>
      </c>
      <c r="G741" s="2" t="str">
        <f t="shared" si="58"/>
        <v/>
      </c>
      <c r="H741" s="2" t="str">
        <f t="shared" si="59"/>
        <v/>
      </c>
      <c r="I741" s="2" t="str">
        <f t="shared" si="60"/>
        <v xml:space="preserve"> </v>
      </c>
      <c r="J741" s="2" t="str">
        <f>IF(C741&gt;=Parameters!$B$10,D741-EXP(Parameters!$B$2+Parameters!$B$4*LN($C741)), "")</f>
        <v/>
      </c>
      <c r="N741"/>
      <c r="O741"/>
      <c r="P741"/>
      <c r="Q741"/>
    </row>
    <row r="742" spans="6:17" x14ac:dyDescent="0.35">
      <c r="F742" s="2" t="str">
        <f t="shared" si="57"/>
        <v/>
      </c>
      <c r="G742" s="2" t="str">
        <f t="shared" si="58"/>
        <v/>
      </c>
      <c r="H742" s="2" t="str">
        <f t="shared" si="59"/>
        <v/>
      </c>
      <c r="I742" s="2" t="str">
        <f t="shared" si="60"/>
        <v xml:space="preserve"> </v>
      </c>
      <c r="J742" s="2" t="str">
        <f>IF(C742&gt;=Parameters!$B$10,D742-EXP(Parameters!$B$2+Parameters!$B$4*LN($C742)), "")</f>
        <v/>
      </c>
      <c r="N742"/>
      <c r="O742"/>
      <c r="P742"/>
      <c r="Q742"/>
    </row>
    <row r="743" spans="6:17" x14ac:dyDescent="0.35">
      <c r="F743" s="2" t="str">
        <f t="shared" si="57"/>
        <v/>
      </c>
      <c r="G743" s="2" t="str">
        <f t="shared" si="58"/>
        <v/>
      </c>
      <c r="H743" s="2" t="str">
        <f t="shared" si="59"/>
        <v/>
      </c>
      <c r="I743" s="2" t="str">
        <f t="shared" si="60"/>
        <v xml:space="preserve"> </v>
      </c>
      <c r="J743" s="2" t="str">
        <f>IF(C743&gt;=Parameters!$B$10,D743-EXP(Parameters!$B$2+Parameters!$B$4*LN($C743)), "")</f>
        <v/>
      </c>
      <c r="N743"/>
      <c r="O743"/>
      <c r="P743"/>
      <c r="Q743"/>
    </row>
    <row r="744" spans="6:17" x14ac:dyDescent="0.35">
      <c r="F744" s="2" t="str">
        <f t="shared" si="57"/>
        <v/>
      </c>
      <c r="G744" s="2" t="str">
        <f t="shared" si="58"/>
        <v/>
      </c>
      <c r="H744" s="2" t="str">
        <f t="shared" si="59"/>
        <v/>
      </c>
      <c r="I744" s="2" t="str">
        <f t="shared" si="60"/>
        <v xml:space="preserve"> </v>
      </c>
      <c r="J744" s="2" t="str">
        <f>IF(C744&gt;=Parameters!$B$10,D744-EXP(Parameters!$B$2+Parameters!$B$4*LN($C744)), "")</f>
        <v/>
      </c>
      <c r="N744"/>
      <c r="O744"/>
      <c r="P744"/>
      <c r="Q744"/>
    </row>
    <row r="745" spans="6:17" x14ac:dyDescent="0.35">
      <c r="F745" s="2" t="str">
        <f t="shared" si="57"/>
        <v/>
      </c>
      <c r="G745" s="2" t="str">
        <f t="shared" si="58"/>
        <v/>
      </c>
      <c r="H745" s="2" t="str">
        <f t="shared" si="59"/>
        <v/>
      </c>
      <c r="I745" s="2" t="str">
        <f t="shared" si="60"/>
        <v xml:space="preserve"> </v>
      </c>
      <c r="J745" s="2" t="str">
        <f>IF(C745&gt;=Parameters!$B$10,D745-EXP(Parameters!$B$2+Parameters!$B$4*LN($C745)), "")</f>
        <v/>
      </c>
      <c r="N745"/>
      <c r="O745"/>
      <c r="P745"/>
      <c r="Q745"/>
    </row>
    <row r="746" spans="6:17" x14ac:dyDescent="0.35">
      <c r="F746" s="2" t="str">
        <f t="shared" si="57"/>
        <v/>
      </c>
      <c r="G746" s="2" t="str">
        <f t="shared" si="58"/>
        <v/>
      </c>
      <c r="H746" s="2" t="str">
        <f t="shared" si="59"/>
        <v/>
      </c>
      <c r="I746" s="2" t="str">
        <f t="shared" si="60"/>
        <v xml:space="preserve"> </v>
      </c>
      <c r="J746" s="2" t="str">
        <f>IF(C746&gt;=Parameters!$B$10,D746-EXP(Parameters!$B$2+Parameters!$B$4*LN($C746)), "")</f>
        <v/>
      </c>
      <c r="N746"/>
      <c r="O746"/>
      <c r="P746"/>
      <c r="Q746"/>
    </row>
    <row r="747" spans="6:17" x14ac:dyDescent="0.35">
      <c r="F747" s="2" t="str">
        <f t="shared" si="57"/>
        <v/>
      </c>
      <c r="G747" s="2" t="str">
        <f t="shared" si="58"/>
        <v/>
      </c>
      <c r="H747" s="2" t="str">
        <f t="shared" si="59"/>
        <v/>
      </c>
      <c r="I747" s="2" t="str">
        <f t="shared" si="60"/>
        <v xml:space="preserve"> </v>
      </c>
      <c r="J747" s="2" t="str">
        <f>IF(C747&gt;=Parameters!$B$10,D747-EXP(Parameters!$B$2+Parameters!$B$4*LN($C747)), "")</f>
        <v/>
      </c>
      <c r="N747"/>
      <c r="O747"/>
      <c r="P747"/>
      <c r="Q747"/>
    </row>
    <row r="748" spans="6:17" x14ac:dyDescent="0.35">
      <c r="F748" s="2" t="str">
        <f t="shared" si="57"/>
        <v/>
      </c>
      <c r="G748" s="2" t="str">
        <f t="shared" si="58"/>
        <v/>
      </c>
      <c r="H748" s="2" t="str">
        <f t="shared" si="59"/>
        <v/>
      </c>
      <c r="I748" s="2" t="str">
        <f t="shared" si="60"/>
        <v xml:space="preserve"> </v>
      </c>
      <c r="J748" s="2" t="str">
        <f>IF(C748&gt;=Parameters!$B$10,D748-EXP(Parameters!$B$2+Parameters!$B$4*LN($C748)), "")</f>
        <v/>
      </c>
      <c r="N748"/>
      <c r="O748"/>
      <c r="P748"/>
      <c r="Q748"/>
    </row>
    <row r="749" spans="6:17" x14ac:dyDescent="0.35">
      <c r="F749" s="2" t="str">
        <f t="shared" si="57"/>
        <v/>
      </c>
      <c r="G749" s="2" t="str">
        <f t="shared" si="58"/>
        <v/>
      </c>
      <c r="H749" s="2" t="str">
        <f t="shared" si="59"/>
        <v/>
      </c>
      <c r="I749" s="2" t="str">
        <f t="shared" si="60"/>
        <v xml:space="preserve"> </v>
      </c>
      <c r="J749" s="2" t="str">
        <f>IF(C749&gt;=Parameters!$B$10,D749-EXP(Parameters!$B$2+Parameters!$B$4*LN($C749)), "")</f>
        <v/>
      </c>
      <c r="N749"/>
      <c r="O749"/>
      <c r="P749"/>
      <c r="Q749"/>
    </row>
    <row r="750" spans="6:17" x14ac:dyDescent="0.35">
      <c r="F750" s="2" t="str">
        <f t="shared" si="57"/>
        <v/>
      </c>
      <c r="G750" s="2" t="str">
        <f t="shared" si="58"/>
        <v/>
      </c>
      <c r="H750" s="2" t="str">
        <f t="shared" si="59"/>
        <v/>
      </c>
      <c r="I750" s="2" t="str">
        <f t="shared" si="60"/>
        <v xml:space="preserve"> </v>
      </c>
      <c r="J750" s="2" t="str">
        <f>IF(C750&gt;=Parameters!$B$10,D750-EXP(Parameters!$B$2+Parameters!$B$4*LN($C750)), "")</f>
        <v/>
      </c>
      <c r="N750"/>
      <c r="O750"/>
      <c r="P750"/>
      <c r="Q750"/>
    </row>
    <row r="751" spans="6:17" x14ac:dyDescent="0.35">
      <c r="F751" s="2" t="str">
        <f t="shared" si="57"/>
        <v/>
      </c>
      <c r="G751" s="2" t="str">
        <f t="shared" si="58"/>
        <v/>
      </c>
      <c r="H751" s="2" t="str">
        <f t="shared" si="59"/>
        <v/>
      </c>
      <c r="I751" s="2" t="str">
        <f t="shared" si="60"/>
        <v xml:space="preserve"> </v>
      </c>
      <c r="J751" s="2" t="str">
        <f>IF(C751&gt;=Parameters!$B$10,D751-EXP(Parameters!$B$2+Parameters!$B$4*LN($C751)), "")</f>
        <v/>
      </c>
      <c r="N751"/>
      <c r="O751"/>
      <c r="P751"/>
      <c r="Q751"/>
    </row>
    <row r="752" spans="6:17" x14ac:dyDescent="0.35">
      <c r="F752" s="2" t="str">
        <f t="shared" si="57"/>
        <v/>
      </c>
      <c r="G752" s="2" t="str">
        <f t="shared" si="58"/>
        <v/>
      </c>
      <c r="H752" s="2" t="str">
        <f t="shared" si="59"/>
        <v/>
      </c>
      <c r="I752" s="2" t="str">
        <f t="shared" si="60"/>
        <v xml:space="preserve"> </v>
      </c>
      <c r="J752" s="2" t="str">
        <f>IF(C752&gt;=Parameters!$B$10,D752-EXP(Parameters!$B$2+Parameters!$B$4*LN($C752)), "")</f>
        <v/>
      </c>
      <c r="N752"/>
      <c r="O752"/>
      <c r="P752"/>
      <c r="Q752"/>
    </row>
    <row r="753" spans="6:17" x14ac:dyDescent="0.35">
      <c r="F753" s="2" t="str">
        <f t="shared" si="57"/>
        <v/>
      </c>
      <c r="G753" s="2" t="str">
        <f t="shared" si="58"/>
        <v/>
      </c>
      <c r="H753" s="2" t="str">
        <f t="shared" si="59"/>
        <v/>
      </c>
      <c r="I753" s="2" t="str">
        <f t="shared" si="60"/>
        <v xml:space="preserve"> </v>
      </c>
      <c r="J753" s="2" t="str">
        <f>IF(C753&gt;=Parameters!$B$10,D753-EXP(Parameters!$B$2+Parameters!$B$4*LN($C753)), "")</f>
        <v/>
      </c>
      <c r="N753"/>
      <c r="O753"/>
      <c r="P753"/>
      <c r="Q753"/>
    </row>
    <row r="754" spans="6:17" x14ac:dyDescent="0.35">
      <c r="F754" s="2" t="str">
        <f t="shared" si="57"/>
        <v/>
      </c>
      <c r="G754" s="2" t="str">
        <f t="shared" si="58"/>
        <v/>
      </c>
      <c r="H754" s="2" t="str">
        <f t="shared" si="59"/>
        <v/>
      </c>
      <c r="I754" s="2" t="str">
        <f t="shared" si="60"/>
        <v xml:space="preserve"> </v>
      </c>
      <c r="J754" s="2" t="str">
        <f>IF(C754&gt;=Parameters!$B$10,D754-EXP(Parameters!$B$2+Parameters!$B$4*LN($C754)), "")</f>
        <v/>
      </c>
      <c r="N754"/>
      <c r="O754"/>
      <c r="P754"/>
      <c r="Q754"/>
    </row>
    <row r="755" spans="6:17" x14ac:dyDescent="0.35">
      <c r="F755" s="2" t="str">
        <f t="shared" si="57"/>
        <v/>
      </c>
      <c r="G755" s="2" t="str">
        <f t="shared" si="58"/>
        <v/>
      </c>
      <c r="H755" s="2" t="str">
        <f t="shared" si="59"/>
        <v/>
      </c>
      <c r="I755" s="2" t="str">
        <f t="shared" si="60"/>
        <v xml:space="preserve"> </v>
      </c>
      <c r="J755" s="2" t="str">
        <f>IF(C755&gt;=Parameters!$B$10,D755-EXP(Parameters!$B$2+Parameters!$B$4*LN($C755)), "")</f>
        <v/>
      </c>
      <c r="N755"/>
      <c r="O755"/>
      <c r="P755"/>
      <c r="Q755"/>
    </row>
    <row r="756" spans="6:17" x14ac:dyDescent="0.35">
      <c r="F756" s="2" t="str">
        <f t="shared" si="57"/>
        <v/>
      </c>
      <c r="G756" s="2" t="str">
        <f t="shared" si="58"/>
        <v/>
      </c>
      <c r="H756" s="2" t="str">
        <f t="shared" si="59"/>
        <v/>
      </c>
      <c r="I756" s="2" t="str">
        <f t="shared" si="60"/>
        <v xml:space="preserve"> </v>
      </c>
      <c r="J756" s="2" t="str">
        <f>IF(C756&gt;=Parameters!$B$10,D756-EXP(Parameters!$B$2+Parameters!$B$4*LN($C756)), "")</f>
        <v/>
      </c>
      <c r="N756"/>
      <c r="O756"/>
      <c r="P756"/>
      <c r="Q756"/>
    </row>
    <row r="757" spans="6:17" x14ac:dyDescent="0.35">
      <c r="F757" s="2" t="str">
        <f t="shared" si="57"/>
        <v/>
      </c>
      <c r="G757" s="2" t="str">
        <f t="shared" si="58"/>
        <v/>
      </c>
      <c r="H757" s="2" t="str">
        <f t="shared" si="59"/>
        <v/>
      </c>
      <c r="I757" s="2" t="str">
        <f t="shared" si="60"/>
        <v xml:space="preserve"> </v>
      </c>
      <c r="J757" s="2" t="str">
        <f>IF(C757&gt;=Parameters!$B$10,D757-EXP(Parameters!$B$2+Parameters!$B$4*LN($C757)), "")</f>
        <v/>
      </c>
      <c r="N757"/>
      <c r="O757"/>
      <c r="P757"/>
      <c r="Q757"/>
    </row>
    <row r="758" spans="6:17" x14ac:dyDescent="0.35">
      <c r="F758" s="2" t="str">
        <f t="shared" si="57"/>
        <v/>
      </c>
      <c r="G758" s="2" t="str">
        <f t="shared" si="58"/>
        <v/>
      </c>
      <c r="H758" s="2" t="str">
        <f t="shared" si="59"/>
        <v/>
      </c>
      <c r="I758" s="2" t="str">
        <f t="shared" si="60"/>
        <v xml:space="preserve"> </v>
      </c>
      <c r="J758" s="2" t="str">
        <f>IF(C758&gt;=Parameters!$B$10,D758-EXP(Parameters!$B$2+Parameters!$B$4*LN($C758)), "")</f>
        <v/>
      </c>
      <c r="N758"/>
      <c r="O758"/>
      <c r="P758"/>
      <c r="Q758"/>
    </row>
    <row r="759" spans="6:17" x14ac:dyDescent="0.35">
      <c r="F759" s="2" t="str">
        <f t="shared" si="57"/>
        <v/>
      </c>
      <c r="G759" s="2" t="str">
        <f t="shared" si="58"/>
        <v/>
      </c>
      <c r="H759" s="2" t="str">
        <f t="shared" si="59"/>
        <v/>
      </c>
      <c r="I759" s="2" t="str">
        <f t="shared" si="60"/>
        <v xml:space="preserve"> </v>
      </c>
      <c r="J759" s="2" t="str">
        <f>IF(C759&gt;=Parameters!$B$10,D759-EXP(Parameters!$B$2+Parameters!$B$4*LN($C759)), "")</f>
        <v/>
      </c>
      <c r="N759"/>
      <c r="O759"/>
      <c r="P759"/>
      <c r="Q759"/>
    </row>
    <row r="760" spans="6:17" x14ac:dyDescent="0.35">
      <c r="F760" s="2" t="str">
        <f t="shared" si="57"/>
        <v/>
      </c>
      <c r="G760" s="2" t="str">
        <f t="shared" si="58"/>
        <v/>
      </c>
      <c r="H760" s="2" t="str">
        <f t="shared" si="59"/>
        <v/>
      </c>
      <c r="I760" s="2" t="str">
        <f t="shared" si="60"/>
        <v xml:space="preserve"> </v>
      </c>
      <c r="J760" s="2" t="str">
        <f>IF(C760&gt;=Parameters!$B$10,D760-EXP(Parameters!$B$2+Parameters!$B$4*LN($C760)), "")</f>
        <v/>
      </c>
      <c r="N760"/>
      <c r="O760"/>
      <c r="P760"/>
      <c r="Q760"/>
    </row>
    <row r="761" spans="6:17" x14ac:dyDescent="0.35">
      <c r="F761" s="2" t="str">
        <f t="shared" si="57"/>
        <v/>
      </c>
      <c r="G761" s="2" t="str">
        <f t="shared" si="58"/>
        <v/>
      </c>
      <c r="H761" s="2" t="str">
        <f t="shared" si="59"/>
        <v/>
      </c>
      <c r="I761" s="2" t="str">
        <f t="shared" si="60"/>
        <v xml:space="preserve"> </v>
      </c>
      <c r="J761" s="2" t="str">
        <f>IF(C761&gt;=Parameters!$B$10,D761-EXP(Parameters!$B$2+Parameters!$B$4*LN($C761)), "")</f>
        <v/>
      </c>
      <c r="N761"/>
      <c r="O761"/>
      <c r="P761"/>
      <c r="Q761"/>
    </row>
    <row r="762" spans="6:17" x14ac:dyDescent="0.35">
      <c r="F762" s="2" t="str">
        <f t="shared" si="57"/>
        <v/>
      </c>
      <c r="G762" s="2" t="str">
        <f t="shared" si="58"/>
        <v/>
      </c>
      <c r="H762" s="2" t="str">
        <f t="shared" si="59"/>
        <v/>
      </c>
      <c r="I762" s="2" t="str">
        <f t="shared" si="60"/>
        <v xml:space="preserve"> </v>
      </c>
      <c r="J762" s="2" t="str">
        <f>IF(C762&gt;=Parameters!$B$10,D762-EXP(Parameters!$B$2+Parameters!$B$4*LN($C762)), "")</f>
        <v/>
      </c>
      <c r="N762"/>
      <c r="O762"/>
      <c r="P762"/>
      <c r="Q762"/>
    </row>
    <row r="763" spans="6:17" x14ac:dyDescent="0.35">
      <c r="F763" s="2" t="str">
        <f t="shared" si="57"/>
        <v/>
      </c>
      <c r="G763" s="2" t="str">
        <f t="shared" si="58"/>
        <v/>
      </c>
      <c r="H763" s="2" t="str">
        <f t="shared" si="59"/>
        <v/>
      </c>
      <c r="I763" s="2" t="str">
        <f t="shared" si="60"/>
        <v xml:space="preserve"> </v>
      </c>
      <c r="J763" s="2" t="str">
        <f>IF(C763&gt;=Parameters!$B$10,D763-EXP(Parameters!$B$2+Parameters!$B$4*LN($C763)), "")</f>
        <v/>
      </c>
      <c r="N763"/>
      <c r="O763"/>
      <c r="P763"/>
      <c r="Q763"/>
    </row>
    <row r="764" spans="6:17" x14ac:dyDescent="0.35">
      <c r="F764" s="2" t="str">
        <f t="shared" si="57"/>
        <v/>
      </c>
      <c r="G764" s="2" t="str">
        <f t="shared" si="58"/>
        <v/>
      </c>
      <c r="H764" s="2" t="str">
        <f t="shared" si="59"/>
        <v/>
      </c>
      <c r="I764" s="2" t="str">
        <f t="shared" si="60"/>
        <v xml:space="preserve"> </v>
      </c>
      <c r="J764" s="2" t="str">
        <f>IF(C764&gt;=Parameters!$B$10,D764-EXP(Parameters!$B$2+Parameters!$B$4*LN($C764)), "")</f>
        <v/>
      </c>
      <c r="N764"/>
      <c r="O764"/>
      <c r="P764"/>
      <c r="Q764"/>
    </row>
    <row r="765" spans="6:17" x14ac:dyDescent="0.35">
      <c r="F765" s="2" t="str">
        <f t="shared" si="57"/>
        <v/>
      </c>
      <c r="G765" s="2" t="str">
        <f t="shared" si="58"/>
        <v/>
      </c>
      <c r="H765" s="2" t="str">
        <f t="shared" si="59"/>
        <v/>
      </c>
      <c r="I765" s="2" t="str">
        <f t="shared" si="60"/>
        <v xml:space="preserve"> </v>
      </c>
      <c r="J765" s="2" t="str">
        <f>IF(C765&gt;=Parameters!$B$10,D765-EXP(Parameters!$B$2+Parameters!$B$4*LN($C765)), "")</f>
        <v/>
      </c>
      <c r="N765"/>
      <c r="O765"/>
      <c r="P765"/>
      <c r="Q765"/>
    </row>
    <row r="766" spans="6:17" x14ac:dyDescent="0.35">
      <c r="F766" s="2" t="str">
        <f t="shared" si="57"/>
        <v/>
      </c>
      <c r="G766" s="2" t="str">
        <f t="shared" si="58"/>
        <v/>
      </c>
      <c r="H766" s="2" t="str">
        <f t="shared" si="59"/>
        <v/>
      </c>
      <c r="I766" s="2" t="str">
        <f t="shared" si="60"/>
        <v xml:space="preserve"> </v>
      </c>
      <c r="J766" s="2" t="str">
        <f>IF(C766&gt;=Parameters!$B$10,D766-EXP(Parameters!$B$2+Parameters!$B$4*LN($C766)), "")</f>
        <v/>
      </c>
      <c r="N766"/>
      <c r="O766"/>
      <c r="P766"/>
      <c r="Q766"/>
    </row>
    <row r="767" spans="6:17" x14ac:dyDescent="0.35">
      <c r="F767" s="2" t="str">
        <f t="shared" si="57"/>
        <v/>
      </c>
      <c r="G767" s="2" t="str">
        <f t="shared" si="58"/>
        <v/>
      </c>
      <c r="H767" s="2" t="str">
        <f t="shared" si="59"/>
        <v/>
      </c>
      <c r="I767" s="2" t="str">
        <f t="shared" si="60"/>
        <v xml:space="preserve"> </v>
      </c>
      <c r="J767" s="2" t="str">
        <f>IF(C767&gt;=Parameters!$B$10,D767-EXP(Parameters!$B$2+Parameters!$B$4*LN($C767)), "")</f>
        <v/>
      </c>
      <c r="N767"/>
      <c r="O767"/>
      <c r="P767"/>
      <c r="Q767"/>
    </row>
    <row r="768" spans="6:17" x14ac:dyDescent="0.35">
      <c r="F768" s="2" t="str">
        <f t="shared" si="57"/>
        <v/>
      </c>
      <c r="G768" s="2" t="str">
        <f t="shared" si="58"/>
        <v/>
      </c>
      <c r="H768" s="2" t="str">
        <f t="shared" si="59"/>
        <v/>
      </c>
      <c r="I768" s="2" t="str">
        <f t="shared" si="60"/>
        <v xml:space="preserve"> </v>
      </c>
      <c r="J768" s="2" t="str">
        <f>IF(C768&gt;=Parameters!$B$10,D768-EXP(Parameters!$B$2+Parameters!$B$4*LN($C768)), "")</f>
        <v/>
      </c>
      <c r="N768"/>
      <c r="O768"/>
      <c r="P768"/>
      <c r="Q768"/>
    </row>
    <row r="769" spans="6:17" x14ac:dyDescent="0.35">
      <c r="F769" s="2" t="str">
        <f t="shared" si="57"/>
        <v/>
      </c>
      <c r="G769" s="2" t="str">
        <f t="shared" si="58"/>
        <v/>
      </c>
      <c r="H769" s="2" t="str">
        <f t="shared" si="59"/>
        <v/>
      </c>
      <c r="I769" s="2" t="str">
        <f t="shared" si="60"/>
        <v xml:space="preserve"> </v>
      </c>
      <c r="J769" s="2" t="str">
        <f>IF(C769&gt;=Parameters!$B$10,D769-EXP(Parameters!$B$2+Parameters!$B$4*LN($C769)), "")</f>
        <v/>
      </c>
      <c r="N769"/>
      <c r="O769"/>
      <c r="P769"/>
      <c r="Q769"/>
    </row>
    <row r="770" spans="6:17" x14ac:dyDescent="0.35">
      <c r="F770" s="2" t="str">
        <f t="shared" si="57"/>
        <v/>
      </c>
      <c r="G770" s="2" t="str">
        <f t="shared" si="58"/>
        <v/>
      </c>
      <c r="H770" s="2" t="str">
        <f t="shared" si="59"/>
        <v/>
      </c>
      <c r="I770" s="2" t="str">
        <f t="shared" si="60"/>
        <v xml:space="preserve"> </v>
      </c>
      <c r="J770" s="2" t="str">
        <f>IF(C770&gt;=Parameters!$B$10,D770-EXP(Parameters!$B$2+Parameters!$B$4*LN($C770)), "")</f>
        <v/>
      </c>
      <c r="N770"/>
      <c r="O770"/>
      <c r="P770"/>
      <c r="Q770"/>
    </row>
    <row r="771" spans="6:17" x14ac:dyDescent="0.35">
      <c r="F771" s="2" t="str">
        <f t="shared" si="57"/>
        <v/>
      </c>
      <c r="G771" s="2" t="str">
        <f t="shared" si="58"/>
        <v/>
      </c>
      <c r="H771" s="2" t="str">
        <f t="shared" si="59"/>
        <v/>
      </c>
      <c r="I771" s="2" t="str">
        <f t="shared" si="60"/>
        <v xml:space="preserve"> </v>
      </c>
      <c r="J771" s="2" t="str">
        <f>IF(C771&gt;=Parameters!$B$10,D771-EXP(Parameters!$B$2+Parameters!$B$4*LN($C771)), "")</f>
        <v/>
      </c>
      <c r="N771"/>
      <c r="O771"/>
      <c r="P771"/>
      <c r="Q771"/>
    </row>
    <row r="772" spans="6:17" x14ac:dyDescent="0.35">
      <c r="F772" s="2" t="str">
        <f t="shared" si="57"/>
        <v/>
      </c>
      <c r="G772" s="2" t="str">
        <f t="shared" si="58"/>
        <v/>
      </c>
      <c r="H772" s="2" t="str">
        <f t="shared" si="59"/>
        <v/>
      </c>
      <c r="I772" s="2" t="str">
        <f t="shared" si="60"/>
        <v xml:space="preserve"> </v>
      </c>
      <c r="J772" s="2" t="str">
        <f>IF(C772&gt;=Parameters!$B$10,D772-EXP(Parameters!$B$2+Parameters!$B$4*LN($C772)), "")</f>
        <v/>
      </c>
      <c r="N772"/>
      <c r="O772"/>
      <c r="P772"/>
      <c r="Q772"/>
    </row>
    <row r="773" spans="6:17" x14ac:dyDescent="0.35">
      <c r="F773" s="2" t="str">
        <f t="shared" si="57"/>
        <v/>
      </c>
      <c r="G773" s="2" t="str">
        <f t="shared" si="58"/>
        <v/>
      </c>
      <c r="H773" s="2" t="str">
        <f t="shared" si="59"/>
        <v/>
      </c>
      <c r="I773" s="2" t="str">
        <f t="shared" si="60"/>
        <v xml:space="preserve"> </v>
      </c>
      <c r="J773" s="2" t="str">
        <f>IF(C773&gt;=Parameters!$B$10,D773-EXP(Parameters!$B$2+Parameters!$B$4*LN($C773)), "")</f>
        <v/>
      </c>
      <c r="N773"/>
      <c r="O773"/>
      <c r="P773"/>
      <c r="Q773"/>
    </row>
    <row r="774" spans="6:17" x14ac:dyDescent="0.35">
      <c r="F774" s="2" t="str">
        <f t="shared" si="57"/>
        <v/>
      </c>
      <c r="G774" s="2" t="str">
        <f t="shared" si="58"/>
        <v/>
      </c>
      <c r="H774" s="2" t="str">
        <f t="shared" si="59"/>
        <v/>
      </c>
      <c r="I774" s="2" t="str">
        <f t="shared" si="60"/>
        <v xml:space="preserve"> </v>
      </c>
      <c r="J774" s="2" t="str">
        <f>IF(C774&gt;=Parameters!$B$10,D774-EXP(Parameters!$B$2+Parameters!$B$4*LN($C774)), "")</f>
        <v/>
      </c>
      <c r="N774"/>
      <c r="O774"/>
      <c r="P774"/>
      <c r="Q774"/>
    </row>
    <row r="775" spans="6:17" x14ac:dyDescent="0.35">
      <c r="F775" s="2" t="str">
        <f t="shared" si="57"/>
        <v/>
      </c>
      <c r="G775" s="2" t="str">
        <f t="shared" si="58"/>
        <v/>
      </c>
      <c r="H775" s="2" t="str">
        <f t="shared" si="59"/>
        <v/>
      </c>
      <c r="I775" s="2" t="str">
        <f t="shared" si="60"/>
        <v xml:space="preserve"> </v>
      </c>
      <c r="J775" s="2" t="str">
        <f>IF(C775&gt;=Parameters!$B$10,D775-EXP(Parameters!$B$2+Parameters!$B$4*LN($C775)), "")</f>
        <v/>
      </c>
      <c r="N775"/>
      <c r="O775"/>
      <c r="P775"/>
      <c r="Q775"/>
    </row>
    <row r="776" spans="6:17" x14ac:dyDescent="0.35">
      <c r="F776" s="2" t="str">
        <f t="shared" si="57"/>
        <v/>
      </c>
      <c r="G776" s="2" t="str">
        <f t="shared" si="58"/>
        <v/>
      </c>
      <c r="H776" s="2" t="str">
        <f t="shared" si="59"/>
        <v/>
      </c>
      <c r="I776" s="2" t="str">
        <f t="shared" si="60"/>
        <v xml:space="preserve"> </v>
      </c>
      <c r="J776" s="2" t="str">
        <f>IF(C776&gt;=Parameters!$B$10,D776-EXP(Parameters!$B$2+Parameters!$B$4*LN($C776)), "")</f>
        <v/>
      </c>
      <c r="N776"/>
      <c r="O776"/>
      <c r="P776"/>
      <c r="Q776"/>
    </row>
    <row r="777" spans="6:17" x14ac:dyDescent="0.35">
      <c r="F777" s="2" t="str">
        <f t="shared" si="57"/>
        <v/>
      </c>
      <c r="G777" s="2" t="str">
        <f t="shared" si="58"/>
        <v/>
      </c>
      <c r="H777" s="2" t="str">
        <f t="shared" si="59"/>
        <v/>
      </c>
      <c r="I777" s="2" t="str">
        <f t="shared" si="60"/>
        <v xml:space="preserve"> </v>
      </c>
      <c r="J777" s="2" t="str">
        <f>IF(C777&gt;=Parameters!$B$10,D777-EXP(Parameters!$B$2+Parameters!$B$4*LN($C777)), "")</f>
        <v/>
      </c>
      <c r="N777"/>
      <c r="O777"/>
      <c r="P777"/>
      <c r="Q777"/>
    </row>
    <row r="778" spans="6:17" x14ac:dyDescent="0.35">
      <c r="F778" s="2" t="str">
        <f t="shared" si="57"/>
        <v/>
      </c>
      <c r="G778" s="2" t="str">
        <f t="shared" si="58"/>
        <v/>
      </c>
      <c r="H778" s="2" t="str">
        <f t="shared" si="59"/>
        <v/>
      </c>
      <c r="I778" s="2" t="str">
        <f t="shared" si="60"/>
        <v xml:space="preserve"> </v>
      </c>
      <c r="J778" s="2" t="str">
        <f>IF(C778&gt;=Parameters!$B$10,D778-EXP(Parameters!$B$2+Parameters!$B$4*LN($C778)), "")</f>
        <v/>
      </c>
      <c r="N778"/>
      <c r="O778"/>
      <c r="P778"/>
      <c r="Q778"/>
    </row>
    <row r="779" spans="6:17" x14ac:dyDescent="0.35">
      <c r="F779" s="2" t="str">
        <f t="shared" ref="F779:F801" si="61">RIGHT(C779,1)</f>
        <v/>
      </c>
      <c r="G779" s="2" t="str">
        <f t="shared" ref="G779:G801" si="62">RIGHT(D779,1)</f>
        <v/>
      </c>
      <c r="H779" s="2" t="str">
        <f t="shared" ref="H779:H801" si="63">RIGHT(E779,1)</f>
        <v/>
      </c>
      <c r="I779" s="2" t="str">
        <f t="shared" ref="I779:I801" si="64">C779&amp; " " &amp;D779</f>
        <v xml:space="preserve"> </v>
      </c>
      <c r="J779" s="2" t="str">
        <f>IF(C779&gt;=Parameters!$B$10,D779-EXP(Parameters!$B$2+Parameters!$B$4*LN($C779)), "")</f>
        <v/>
      </c>
      <c r="N779"/>
      <c r="O779"/>
      <c r="P779"/>
      <c r="Q779"/>
    </row>
    <row r="780" spans="6:17" x14ac:dyDescent="0.35">
      <c r="F780" s="2" t="str">
        <f t="shared" si="61"/>
        <v/>
      </c>
      <c r="G780" s="2" t="str">
        <f t="shared" si="62"/>
        <v/>
      </c>
      <c r="H780" s="2" t="str">
        <f t="shared" si="63"/>
        <v/>
      </c>
      <c r="I780" s="2" t="str">
        <f t="shared" si="64"/>
        <v xml:space="preserve"> </v>
      </c>
      <c r="J780" s="2" t="str">
        <f>IF(C780&gt;=Parameters!$B$10,D780-EXP(Parameters!$B$2+Parameters!$B$4*LN($C780)), "")</f>
        <v/>
      </c>
      <c r="N780"/>
      <c r="O780"/>
      <c r="P780"/>
      <c r="Q780"/>
    </row>
    <row r="781" spans="6:17" x14ac:dyDescent="0.35">
      <c r="F781" s="2" t="str">
        <f t="shared" si="61"/>
        <v/>
      </c>
      <c r="G781" s="2" t="str">
        <f t="shared" si="62"/>
        <v/>
      </c>
      <c r="H781" s="2" t="str">
        <f t="shared" si="63"/>
        <v/>
      </c>
      <c r="I781" s="2" t="str">
        <f t="shared" si="64"/>
        <v xml:space="preserve"> </v>
      </c>
      <c r="J781" s="2" t="str">
        <f>IF(C781&gt;=Parameters!$B$10,D781-EXP(Parameters!$B$2+Parameters!$B$4*LN($C781)), "")</f>
        <v/>
      </c>
      <c r="N781"/>
      <c r="O781"/>
      <c r="P781"/>
      <c r="Q781"/>
    </row>
    <row r="782" spans="6:17" x14ac:dyDescent="0.35">
      <c r="F782" s="2" t="str">
        <f t="shared" si="61"/>
        <v/>
      </c>
      <c r="G782" s="2" t="str">
        <f t="shared" si="62"/>
        <v/>
      </c>
      <c r="H782" s="2" t="str">
        <f t="shared" si="63"/>
        <v/>
      </c>
      <c r="I782" s="2" t="str">
        <f t="shared" si="64"/>
        <v xml:space="preserve"> </v>
      </c>
      <c r="J782" s="2" t="str">
        <f>IF(C782&gt;=Parameters!$B$10,D782-EXP(Parameters!$B$2+Parameters!$B$4*LN($C782)), "")</f>
        <v/>
      </c>
      <c r="N782"/>
      <c r="O782"/>
      <c r="P782"/>
      <c r="Q782"/>
    </row>
    <row r="783" spans="6:17" x14ac:dyDescent="0.35">
      <c r="F783" s="2" t="str">
        <f t="shared" si="61"/>
        <v/>
      </c>
      <c r="G783" s="2" t="str">
        <f t="shared" si="62"/>
        <v/>
      </c>
      <c r="H783" s="2" t="str">
        <f t="shared" si="63"/>
        <v/>
      </c>
      <c r="I783" s="2" t="str">
        <f t="shared" si="64"/>
        <v xml:space="preserve"> </v>
      </c>
      <c r="J783" s="2" t="str">
        <f>IF(C783&gt;=Parameters!$B$10,D783-EXP(Parameters!$B$2+Parameters!$B$4*LN($C783)), "")</f>
        <v/>
      </c>
      <c r="N783"/>
      <c r="O783"/>
      <c r="P783"/>
      <c r="Q783"/>
    </row>
    <row r="784" spans="6:17" x14ac:dyDescent="0.35">
      <c r="F784" s="2" t="str">
        <f t="shared" si="61"/>
        <v/>
      </c>
      <c r="G784" s="2" t="str">
        <f t="shared" si="62"/>
        <v/>
      </c>
      <c r="H784" s="2" t="str">
        <f t="shared" si="63"/>
        <v/>
      </c>
      <c r="I784" s="2" t="str">
        <f t="shared" si="64"/>
        <v xml:space="preserve"> </v>
      </c>
      <c r="J784" s="2" t="str">
        <f>IF(C784&gt;=Parameters!$B$10,D784-EXP(Parameters!$B$2+Parameters!$B$4*LN($C784)), "")</f>
        <v/>
      </c>
      <c r="N784"/>
      <c r="O784"/>
      <c r="P784"/>
      <c r="Q784"/>
    </row>
    <row r="785" spans="6:17" x14ac:dyDescent="0.35">
      <c r="F785" s="2" t="str">
        <f t="shared" si="61"/>
        <v/>
      </c>
      <c r="G785" s="2" t="str">
        <f t="shared" si="62"/>
        <v/>
      </c>
      <c r="H785" s="2" t="str">
        <f t="shared" si="63"/>
        <v/>
      </c>
      <c r="I785" s="2" t="str">
        <f t="shared" si="64"/>
        <v xml:space="preserve"> </v>
      </c>
      <c r="J785" s="2" t="str">
        <f>IF(C785&gt;=Parameters!$B$10,D785-EXP(Parameters!$B$2+Parameters!$B$4*LN($C785)), "")</f>
        <v/>
      </c>
      <c r="N785"/>
      <c r="O785"/>
      <c r="P785"/>
      <c r="Q785"/>
    </row>
    <row r="786" spans="6:17" x14ac:dyDescent="0.35">
      <c r="F786" s="2" t="str">
        <f t="shared" si="61"/>
        <v/>
      </c>
      <c r="G786" s="2" t="str">
        <f t="shared" si="62"/>
        <v/>
      </c>
      <c r="H786" s="2" t="str">
        <f t="shared" si="63"/>
        <v/>
      </c>
      <c r="I786" s="2" t="str">
        <f t="shared" si="64"/>
        <v xml:space="preserve"> </v>
      </c>
      <c r="J786" s="2" t="str">
        <f>IF(C786&gt;=Parameters!$B$10,D786-EXP(Parameters!$B$2+Parameters!$B$4*LN($C786)), "")</f>
        <v/>
      </c>
      <c r="N786"/>
      <c r="O786"/>
      <c r="P786"/>
      <c r="Q786"/>
    </row>
    <row r="787" spans="6:17" x14ac:dyDescent="0.35">
      <c r="F787" s="2" t="str">
        <f t="shared" si="61"/>
        <v/>
      </c>
      <c r="G787" s="2" t="str">
        <f t="shared" si="62"/>
        <v/>
      </c>
      <c r="H787" s="2" t="str">
        <f t="shared" si="63"/>
        <v/>
      </c>
      <c r="I787" s="2" t="str">
        <f t="shared" si="64"/>
        <v xml:space="preserve"> </v>
      </c>
      <c r="J787" s="2" t="str">
        <f>IF(C787&gt;=Parameters!$B$10,D787-EXP(Parameters!$B$2+Parameters!$B$4*LN($C787)), "")</f>
        <v/>
      </c>
      <c r="N787"/>
      <c r="O787"/>
      <c r="P787"/>
      <c r="Q787"/>
    </row>
    <row r="788" spans="6:17" x14ac:dyDescent="0.35">
      <c r="F788" s="2" t="str">
        <f t="shared" si="61"/>
        <v/>
      </c>
      <c r="G788" s="2" t="str">
        <f t="shared" si="62"/>
        <v/>
      </c>
      <c r="H788" s="2" t="str">
        <f t="shared" si="63"/>
        <v/>
      </c>
      <c r="I788" s="2" t="str">
        <f t="shared" si="64"/>
        <v xml:space="preserve"> </v>
      </c>
      <c r="J788" s="2" t="str">
        <f>IF(C788&gt;=Parameters!$B$10,D788-EXP(Parameters!$B$2+Parameters!$B$4*LN($C788)), "")</f>
        <v/>
      </c>
      <c r="N788"/>
      <c r="O788"/>
      <c r="P788"/>
      <c r="Q788"/>
    </row>
    <row r="789" spans="6:17" x14ac:dyDescent="0.35">
      <c r="F789" s="2" t="str">
        <f t="shared" si="61"/>
        <v/>
      </c>
      <c r="G789" s="2" t="str">
        <f t="shared" si="62"/>
        <v/>
      </c>
      <c r="H789" s="2" t="str">
        <f t="shared" si="63"/>
        <v/>
      </c>
      <c r="I789" s="2" t="str">
        <f t="shared" si="64"/>
        <v xml:space="preserve"> </v>
      </c>
      <c r="J789" s="2" t="str">
        <f>IF(C789&gt;=Parameters!$B$10,D789-EXP(Parameters!$B$2+Parameters!$B$4*LN($C789)), "")</f>
        <v/>
      </c>
      <c r="N789"/>
      <c r="O789"/>
      <c r="P789"/>
      <c r="Q789"/>
    </row>
    <row r="790" spans="6:17" x14ac:dyDescent="0.35">
      <c r="F790" s="2" t="str">
        <f t="shared" si="61"/>
        <v/>
      </c>
      <c r="G790" s="2" t="str">
        <f t="shared" si="62"/>
        <v/>
      </c>
      <c r="H790" s="2" t="str">
        <f t="shared" si="63"/>
        <v/>
      </c>
      <c r="I790" s="2" t="str">
        <f t="shared" si="64"/>
        <v xml:space="preserve"> </v>
      </c>
      <c r="J790" s="2" t="str">
        <f>IF(C790&gt;=Parameters!$B$10,D790-EXP(Parameters!$B$2+Parameters!$B$4*LN($C790)), "")</f>
        <v/>
      </c>
      <c r="N790"/>
      <c r="O790"/>
      <c r="P790"/>
      <c r="Q790"/>
    </row>
    <row r="791" spans="6:17" x14ac:dyDescent="0.35">
      <c r="F791" s="2" t="str">
        <f t="shared" si="61"/>
        <v/>
      </c>
      <c r="G791" s="2" t="str">
        <f t="shared" si="62"/>
        <v/>
      </c>
      <c r="H791" s="2" t="str">
        <f t="shared" si="63"/>
        <v/>
      </c>
      <c r="I791" s="2" t="str">
        <f t="shared" si="64"/>
        <v xml:space="preserve"> </v>
      </c>
      <c r="J791" s="2" t="str">
        <f>IF(C791&gt;=Parameters!$B$10,D791-EXP(Parameters!$B$2+Parameters!$B$4*LN($C791)), "")</f>
        <v/>
      </c>
      <c r="N791"/>
      <c r="O791"/>
      <c r="P791"/>
      <c r="Q791"/>
    </row>
    <row r="792" spans="6:17" x14ac:dyDescent="0.35">
      <c r="F792" s="2" t="str">
        <f t="shared" si="61"/>
        <v/>
      </c>
      <c r="G792" s="2" t="str">
        <f t="shared" si="62"/>
        <v/>
      </c>
      <c r="H792" s="2" t="str">
        <f t="shared" si="63"/>
        <v/>
      </c>
      <c r="I792" s="2" t="str">
        <f t="shared" si="64"/>
        <v xml:space="preserve"> </v>
      </c>
      <c r="J792" s="2" t="str">
        <f>IF(C792&gt;=Parameters!$B$10,D792-EXP(Parameters!$B$2+Parameters!$B$4*LN($C792)), "")</f>
        <v/>
      </c>
      <c r="N792"/>
      <c r="O792"/>
      <c r="P792"/>
      <c r="Q792"/>
    </row>
    <row r="793" spans="6:17" x14ac:dyDescent="0.35">
      <c r="F793" s="2" t="str">
        <f t="shared" si="61"/>
        <v/>
      </c>
      <c r="G793" s="2" t="str">
        <f t="shared" si="62"/>
        <v/>
      </c>
      <c r="H793" s="2" t="str">
        <f t="shared" si="63"/>
        <v/>
      </c>
      <c r="I793" s="2" t="str">
        <f t="shared" si="64"/>
        <v xml:space="preserve"> </v>
      </c>
      <c r="J793" s="2" t="str">
        <f>IF(C793&gt;=Parameters!$B$10,D793-EXP(Parameters!$B$2+Parameters!$B$4*LN($C793)), "")</f>
        <v/>
      </c>
      <c r="N793"/>
      <c r="O793"/>
      <c r="P793"/>
      <c r="Q793"/>
    </row>
    <row r="794" spans="6:17" x14ac:dyDescent="0.35">
      <c r="F794" s="2" t="str">
        <f t="shared" si="61"/>
        <v/>
      </c>
      <c r="G794" s="2" t="str">
        <f t="shared" si="62"/>
        <v/>
      </c>
      <c r="H794" s="2" t="str">
        <f t="shared" si="63"/>
        <v/>
      </c>
      <c r="I794" s="2" t="str">
        <f t="shared" si="64"/>
        <v xml:space="preserve"> </v>
      </c>
      <c r="J794" s="2" t="str">
        <f>IF(C794&gt;=Parameters!$B$10,D794-EXP(Parameters!$B$2+Parameters!$B$4*LN($C794)), "")</f>
        <v/>
      </c>
      <c r="N794"/>
      <c r="O794"/>
      <c r="P794"/>
      <c r="Q794"/>
    </row>
    <row r="795" spans="6:17" x14ac:dyDescent="0.35">
      <c r="F795" s="2" t="str">
        <f t="shared" si="61"/>
        <v/>
      </c>
      <c r="G795" s="2" t="str">
        <f t="shared" si="62"/>
        <v/>
      </c>
      <c r="H795" s="2" t="str">
        <f t="shared" si="63"/>
        <v/>
      </c>
      <c r="I795" s="2" t="str">
        <f t="shared" si="64"/>
        <v xml:space="preserve"> </v>
      </c>
      <c r="J795" s="2" t="str">
        <f>IF(C795&gt;=Parameters!$B$10,D795-EXP(Parameters!$B$2+Parameters!$B$4*LN($C795)), "")</f>
        <v/>
      </c>
      <c r="N795"/>
      <c r="O795"/>
      <c r="P795"/>
      <c r="Q795"/>
    </row>
    <row r="796" spans="6:17" x14ac:dyDescent="0.35">
      <c r="F796" s="2" t="str">
        <f t="shared" si="61"/>
        <v/>
      </c>
      <c r="G796" s="2" t="str">
        <f t="shared" si="62"/>
        <v/>
      </c>
      <c r="H796" s="2" t="str">
        <f t="shared" si="63"/>
        <v/>
      </c>
      <c r="I796" s="2" t="str">
        <f t="shared" si="64"/>
        <v xml:space="preserve"> </v>
      </c>
      <c r="J796" s="2" t="str">
        <f>IF(C796&gt;=Parameters!$B$10,D796-EXP(Parameters!$B$2+Parameters!$B$4*LN($C796)), "")</f>
        <v/>
      </c>
      <c r="N796"/>
      <c r="O796"/>
      <c r="P796"/>
      <c r="Q796"/>
    </row>
    <row r="797" spans="6:17" x14ac:dyDescent="0.35">
      <c r="F797" s="2" t="str">
        <f t="shared" si="61"/>
        <v/>
      </c>
      <c r="G797" s="2" t="str">
        <f t="shared" si="62"/>
        <v/>
      </c>
      <c r="H797" s="2" t="str">
        <f t="shared" si="63"/>
        <v/>
      </c>
      <c r="I797" s="2" t="str">
        <f t="shared" si="64"/>
        <v xml:space="preserve"> </v>
      </c>
      <c r="J797" s="2" t="str">
        <f>IF(C797&gt;=Parameters!$B$10,D797-EXP(Parameters!$B$2+Parameters!$B$4*LN($C797)), "")</f>
        <v/>
      </c>
      <c r="N797"/>
      <c r="O797"/>
      <c r="P797"/>
      <c r="Q797"/>
    </row>
    <row r="798" spans="6:17" x14ac:dyDescent="0.35">
      <c r="F798" s="2" t="str">
        <f t="shared" si="61"/>
        <v/>
      </c>
      <c r="G798" s="2" t="str">
        <f t="shared" si="62"/>
        <v/>
      </c>
      <c r="H798" s="2" t="str">
        <f t="shared" si="63"/>
        <v/>
      </c>
      <c r="I798" s="2" t="str">
        <f t="shared" si="64"/>
        <v xml:space="preserve"> </v>
      </c>
      <c r="J798" s="2" t="str">
        <f>IF(C798&gt;=Parameters!$B$10,D798-EXP(Parameters!$B$2+Parameters!$B$4*LN($C798)), "")</f>
        <v/>
      </c>
      <c r="N798"/>
      <c r="O798"/>
      <c r="P798"/>
      <c r="Q798"/>
    </row>
    <row r="799" spans="6:17" x14ac:dyDescent="0.35">
      <c r="F799" s="2" t="str">
        <f t="shared" si="61"/>
        <v/>
      </c>
      <c r="G799" s="2" t="str">
        <f t="shared" si="62"/>
        <v/>
      </c>
      <c r="H799" s="2" t="str">
        <f t="shared" si="63"/>
        <v/>
      </c>
      <c r="I799" s="2" t="str">
        <f t="shared" si="64"/>
        <v xml:space="preserve"> </v>
      </c>
      <c r="J799" s="2" t="str">
        <f>IF(C799&gt;=Parameters!$B$10,D799-EXP(Parameters!$B$2+Parameters!$B$4*LN($C799)), "")</f>
        <v/>
      </c>
      <c r="N799"/>
      <c r="O799"/>
      <c r="P799"/>
      <c r="Q799"/>
    </row>
    <row r="800" spans="6:17" x14ac:dyDescent="0.35">
      <c r="F800" s="2" t="str">
        <f t="shared" si="61"/>
        <v/>
      </c>
      <c r="G800" s="2" t="str">
        <f t="shared" si="62"/>
        <v/>
      </c>
      <c r="H800" s="2" t="str">
        <f t="shared" si="63"/>
        <v/>
      </c>
      <c r="I800" s="2" t="str">
        <f t="shared" si="64"/>
        <v xml:space="preserve"> </v>
      </c>
      <c r="J800" s="2" t="str">
        <f>IF(C800&gt;=Parameters!$B$10,D800-EXP(Parameters!$B$2+Parameters!$B$4*LN($C800)), "")</f>
        <v/>
      </c>
      <c r="N800"/>
      <c r="O800"/>
      <c r="P800"/>
      <c r="Q800"/>
    </row>
    <row r="801" spans="6:17" x14ac:dyDescent="0.35">
      <c r="F801" s="2" t="str">
        <f t="shared" si="61"/>
        <v/>
      </c>
      <c r="G801" s="2" t="str">
        <f t="shared" si="62"/>
        <v/>
      </c>
      <c r="H801" s="2" t="str">
        <f t="shared" si="63"/>
        <v/>
      </c>
      <c r="I801" s="2" t="str">
        <f t="shared" si="64"/>
        <v xml:space="preserve"> </v>
      </c>
      <c r="J801" s="2" t="str">
        <f>IF(C801&gt;=Parameters!$B$10,D801-EXP(Parameters!$B$2+Parameters!$B$4*LN($C801)), "")</f>
        <v/>
      </c>
      <c r="N801"/>
      <c r="O801"/>
      <c r="P801"/>
      <c r="Q80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2398</v>
      </c>
      <c r="O1" s="12" t="s">
        <v>2399</v>
      </c>
      <c r="P1" s="11" t="s">
        <v>2400</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8</v>
      </c>
      <c r="L2" s="14">
        <f>COUNTIF(Data!$G$2:$G$1048576, "=" &amp; J2)</f>
        <v>12</v>
      </c>
      <c r="M2" s="14">
        <f>COUNTIF(Data!$H$2:$H$1048576, "=" &amp; J2)</f>
        <v>26</v>
      </c>
      <c r="N2" s="7">
        <f>(COUNTA(Data!C:C)-1) / 10</f>
        <v>10.9</v>
      </c>
      <c r="O2" s="20">
        <f>N2-2 * SQRT((COUNTA(Data!C:C)-1)*0.1*0.9)</f>
        <v>4.6358160946536699</v>
      </c>
      <c r="P2" s="21">
        <f>N2+2 * SQRT((COUNTA(Data!D:D)-1)*0.1*0.9)</f>
        <v>17.164183905346331</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15</v>
      </c>
      <c r="L3" s="14">
        <f>COUNTIF(Data!$G$2:$G$1048576, "=" &amp; J3)</f>
        <v>5</v>
      </c>
      <c r="M3" s="14">
        <f>COUNTIF(Data!$H$2:$H$1048576, "=" &amp; J3)</f>
        <v>8</v>
      </c>
      <c r="N3" s="7">
        <f>(COUNTA(Data!C:C)-1) / 10</f>
        <v>10.9</v>
      </c>
      <c r="O3" s="20">
        <f>N3-2 * SQRT((COUNTA(Data!C:C)-1)*0.1*0.9)</f>
        <v>4.6358160946536699</v>
      </c>
      <c r="P3" s="21">
        <f>N3+2 * SQRT((COUNTA(Data!D:D)-1)*0.1*0.9)</f>
        <v>17.164183905346331</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16</v>
      </c>
      <c r="L4" s="14">
        <f>COUNTIF(Data!$G$2:$G$1048576, "=" &amp; J4)</f>
        <v>2</v>
      </c>
      <c r="M4" s="14">
        <f>COUNTIF(Data!$H$2:$H$1048576, "=" &amp; J4)</f>
        <v>14</v>
      </c>
      <c r="N4" s="7">
        <f>(COUNTA(Data!C:C)-1) / 10</f>
        <v>10.9</v>
      </c>
      <c r="O4" s="20">
        <f>N4-2 * SQRT((COUNTA(Data!C:C)-1)*0.1*0.9)</f>
        <v>4.6358160946536699</v>
      </c>
      <c r="P4" s="21">
        <f>N4+2 * SQRT((COUNTA(Data!D:D)-1)*0.1*0.9)</f>
        <v>17.164183905346331</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9</v>
      </c>
      <c r="L5" s="14">
        <f>COUNTIF(Data!$G$2:$G$1048576, "=" &amp; J5)</f>
        <v>4</v>
      </c>
      <c r="M5" s="14">
        <f>COUNTIF(Data!$H$2:$H$1048576, "=" &amp; J5)</f>
        <v>6</v>
      </c>
      <c r="N5" s="7">
        <f>(COUNTA(Data!C:C)-1) / 10</f>
        <v>10.9</v>
      </c>
      <c r="O5" s="20">
        <f>N5-2 * SQRT((COUNTA(Data!C:C)-1)*0.1*0.9)</f>
        <v>4.6358160946536699</v>
      </c>
      <c r="P5" s="21">
        <f>N5+2 * SQRT((COUNTA(Data!D:D)-1)*0.1*0.9)</f>
        <v>17.164183905346331</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8</v>
      </c>
      <c r="L6" s="14">
        <f>COUNTIF(Data!$G$2:$G$1048576, "=" &amp; J6)</f>
        <v>6</v>
      </c>
      <c r="M6" s="14">
        <f>COUNTIF(Data!$H$2:$H$1048576, "=" &amp; J6)</f>
        <v>6</v>
      </c>
      <c r="N6" s="7">
        <f>(COUNTA(Data!C:C)-1) / 10</f>
        <v>10.9</v>
      </c>
      <c r="O6" s="20">
        <f>N6-2 * SQRT((COUNTA(Data!C:C)-1)*0.1*0.9)</f>
        <v>4.6358160946536699</v>
      </c>
      <c r="P6" s="21">
        <f>N6+2 * SQRT((COUNTA(Data!D:D)-1)*0.1*0.9)</f>
        <v>17.164183905346331</v>
      </c>
    </row>
    <row r="7" spans="1:16" x14ac:dyDescent="0.35">
      <c r="A7" s="5">
        <v>75</v>
      </c>
      <c r="B7" s="6">
        <f>COUNTIF(Data!$C$2:$C$1048576, "=" &amp; A7)</f>
        <v>0</v>
      </c>
      <c r="D7" s="5">
        <f t="shared" si="0"/>
        <v>15</v>
      </c>
      <c r="E7" s="6">
        <f>COUNTIF(Data!$D$2:$D$1048576, "=" &amp; D7)</f>
        <v>0</v>
      </c>
      <c r="G7" s="5">
        <f t="shared" si="1"/>
        <v>5</v>
      </c>
      <c r="H7" s="6">
        <f>COUNTIF(Data!$E$2:$E$1048576, "=" &amp; G7)</f>
        <v>0</v>
      </c>
      <c r="J7" s="7">
        <v>5</v>
      </c>
      <c r="K7" s="7">
        <f>COUNTIF(Data!$F$2:$F$1048576, "=" &amp; J7)</f>
        <v>12</v>
      </c>
      <c r="L7" s="14">
        <f>COUNTIF(Data!$G$2:$G$1048576, "=" &amp; J7)</f>
        <v>17</v>
      </c>
      <c r="M7" s="14">
        <f>COUNTIF(Data!$H$2:$H$1048576, "=" &amp; J7)</f>
        <v>9</v>
      </c>
      <c r="N7" s="7">
        <f>(COUNTA(Data!C:C)-1) / 10</f>
        <v>10.9</v>
      </c>
      <c r="O7" s="20">
        <f>N7-2 * SQRT((COUNTA(Data!C:C)-1)*0.1*0.9)</f>
        <v>4.6358160946536699</v>
      </c>
      <c r="P7" s="21">
        <f>N7+2 * SQRT((COUNTA(Data!D:D)-1)*0.1*0.9)</f>
        <v>17.164183905346331</v>
      </c>
    </row>
    <row r="8" spans="1:16" x14ac:dyDescent="0.35">
      <c r="A8" s="5">
        <v>76</v>
      </c>
      <c r="B8" s="6">
        <f>COUNTIF(Data!$C$2:$C$1048576, "=" &amp; A8)</f>
        <v>0</v>
      </c>
      <c r="D8" s="5">
        <f t="shared" si="0"/>
        <v>16</v>
      </c>
      <c r="E8" s="6">
        <f>COUNTIF(Data!$D$2:$D$1048576, "=" &amp; D8)</f>
        <v>0</v>
      </c>
      <c r="G8" s="5">
        <f t="shared" si="1"/>
        <v>6</v>
      </c>
      <c r="H8" s="6">
        <f>COUNTIF(Data!$E$2:$E$1048576, "=" &amp; G8)</f>
        <v>0</v>
      </c>
      <c r="J8" s="7">
        <v>6</v>
      </c>
      <c r="K8" s="7">
        <f>COUNTIF(Data!$F$2:$F$1048576, "=" &amp; J8)</f>
        <v>9</v>
      </c>
      <c r="L8" s="14">
        <f>COUNTIF(Data!$G$2:$G$1048576, "=" &amp; J8)</f>
        <v>13</v>
      </c>
      <c r="M8" s="14">
        <f>COUNTIF(Data!$H$2:$H$1048576, "=" &amp; J8)</f>
        <v>13</v>
      </c>
      <c r="N8" s="7">
        <f>(COUNTA(Data!C:C)-1) / 10</f>
        <v>10.9</v>
      </c>
      <c r="O8" s="20">
        <f>N8-2 * SQRT((COUNTA(Data!C:C)-1)*0.1*0.9)</f>
        <v>4.6358160946536699</v>
      </c>
      <c r="P8" s="21">
        <f>N8+2 * SQRT((COUNTA(Data!D:D)-1)*0.1*0.9)</f>
        <v>17.164183905346331</v>
      </c>
    </row>
    <row r="9" spans="1:16" x14ac:dyDescent="0.35">
      <c r="A9" s="5">
        <v>77</v>
      </c>
      <c r="B9" s="6">
        <f>COUNTIF(Data!$C$2:$C$1048576, "=" &amp; A9)</f>
        <v>0</v>
      </c>
      <c r="D9" s="5">
        <f t="shared" si="0"/>
        <v>17</v>
      </c>
      <c r="E9" s="6">
        <f>COUNTIF(Data!$D$2:$D$1048576, "=" &amp; D9)</f>
        <v>0</v>
      </c>
      <c r="G9" s="5">
        <f t="shared" si="1"/>
        <v>7</v>
      </c>
      <c r="H9" s="6">
        <f>COUNTIF(Data!$E$2:$E$1048576, "=" &amp; G9)</f>
        <v>0</v>
      </c>
      <c r="J9" s="7">
        <v>7</v>
      </c>
      <c r="K9" s="7">
        <f>COUNTIF(Data!$F$2:$F$1048576, "=" &amp; J9)</f>
        <v>10</v>
      </c>
      <c r="L9" s="14">
        <f>COUNTIF(Data!$G$2:$G$1048576, "=" &amp; J9)</f>
        <v>19</v>
      </c>
      <c r="M9" s="14">
        <f>COUNTIF(Data!$H$2:$H$1048576, "=" &amp; J9)</f>
        <v>7</v>
      </c>
      <c r="N9" s="7">
        <f>(COUNTA(Data!C:C)-1) / 10</f>
        <v>10.9</v>
      </c>
      <c r="O9" s="20">
        <f>N9-2 * SQRT((COUNTA(Data!C:C)-1)*0.1*0.9)</f>
        <v>4.6358160946536699</v>
      </c>
      <c r="P9" s="21">
        <f>N9+2 * SQRT((COUNTA(Data!D:D)-1)*0.1*0.9)</f>
        <v>17.164183905346331</v>
      </c>
    </row>
    <row r="10" spans="1:16" x14ac:dyDescent="0.35">
      <c r="A10" s="5">
        <v>78</v>
      </c>
      <c r="B10" s="6">
        <f>COUNTIF(Data!$C$2:$C$1048576, "=" &amp; A10)</f>
        <v>0</v>
      </c>
      <c r="D10" s="5">
        <f t="shared" si="0"/>
        <v>18</v>
      </c>
      <c r="E10" s="6">
        <f>COUNTIF(Data!$D$2:$D$1048576, "=" &amp; D10)</f>
        <v>1</v>
      </c>
      <c r="G10" s="5">
        <f t="shared" si="1"/>
        <v>8</v>
      </c>
      <c r="H10" s="6">
        <f>COUNTIF(Data!$E$2:$E$1048576, "=" &amp; G10)</f>
        <v>0</v>
      </c>
      <c r="J10" s="7">
        <v>8</v>
      </c>
      <c r="K10" s="7">
        <f>COUNTIF(Data!$F$2:$F$1048576, "=" &amp; J10)</f>
        <v>12</v>
      </c>
      <c r="L10" s="14">
        <f>COUNTIF(Data!$G$2:$G$1048576, "=" &amp; J10)</f>
        <v>15</v>
      </c>
      <c r="M10" s="14">
        <f>COUNTIF(Data!$H$2:$H$1048576, "=" &amp; J10)</f>
        <v>12</v>
      </c>
      <c r="N10" s="7">
        <f>(COUNTA(Data!C:C)-1) / 10</f>
        <v>10.9</v>
      </c>
      <c r="O10" s="20">
        <f>N10-2 * SQRT((COUNTA(Data!C:C)-1)*0.1*0.9)</f>
        <v>4.6358160946536699</v>
      </c>
      <c r="P10" s="21">
        <f>N10+2 * SQRT((COUNTA(Data!D:D)-1)*0.1*0.9)</f>
        <v>17.164183905346331</v>
      </c>
    </row>
    <row r="11" spans="1:16" ht="15" thickBot="1" x14ac:dyDescent="0.4">
      <c r="A11" s="5">
        <v>79</v>
      </c>
      <c r="B11" s="6">
        <f>COUNTIF(Data!$C$2:$C$1048576, "=" &amp; A11)</f>
        <v>0</v>
      </c>
      <c r="D11" s="5">
        <f t="shared" si="0"/>
        <v>19</v>
      </c>
      <c r="E11" s="6">
        <f>COUNTIF(Data!$D$2:$D$1048576, "=" &amp; D11)</f>
        <v>3</v>
      </c>
      <c r="G11" s="5">
        <f t="shared" si="1"/>
        <v>9</v>
      </c>
      <c r="H11" s="6">
        <f>COUNTIF(Data!$E$2:$E$1048576, "=" &amp; G11)</f>
        <v>0</v>
      </c>
      <c r="J11" s="8">
        <v>9</v>
      </c>
      <c r="K11" s="8">
        <f>COUNTIF(Data!$F$2:$F$1048576, "=" &amp; J11)</f>
        <v>10</v>
      </c>
      <c r="L11" s="15">
        <f>COUNTIF(Data!$G$2:$G$1048576, "=" &amp; J11)</f>
        <v>16</v>
      </c>
      <c r="M11" s="15">
        <f>COUNTIF(Data!$H$2:$H$1048576, "=" &amp; J11)</f>
        <v>8</v>
      </c>
      <c r="N11" s="8">
        <f>(COUNTA(Data!C:C)-1) / 10</f>
        <v>10.9</v>
      </c>
      <c r="O11" s="23">
        <f>N11-2 * SQRT((COUNTA(Data!C:C)-1)*0.1*0.9)</f>
        <v>4.6358160946536699</v>
      </c>
      <c r="P11" s="22">
        <f>N11+2 * SQRT((COUNTA(Data!D:D)-1)*0.1*0.9)</f>
        <v>17.164183905346331</v>
      </c>
    </row>
    <row r="12" spans="1:16" x14ac:dyDescent="0.35">
      <c r="A12" s="5">
        <v>80</v>
      </c>
      <c r="B12" s="6">
        <f>COUNTIF(Data!$C$2:$C$1048576, "=" &amp; A12)</f>
        <v>0</v>
      </c>
      <c r="D12" s="5">
        <f t="shared" si="0"/>
        <v>20</v>
      </c>
      <c r="E12" s="6">
        <f>COUNTIF(Data!$D$2:$D$1048576, "=" &amp; D12)</f>
        <v>3</v>
      </c>
      <c r="G12" s="5">
        <f t="shared" si="1"/>
        <v>10</v>
      </c>
      <c r="H12" s="6">
        <f>COUNTIF(Data!$E$2:$E$1048576, "=" &amp; G12)</f>
        <v>0</v>
      </c>
    </row>
    <row r="13" spans="1:16" x14ac:dyDescent="0.35">
      <c r="A13" s="5">
        <v>81</v>
      </c>
      <c r="B13" s="6">
        <f>COUNTIF(Data!$C$2:$C$1048576, "=" &amp; A13)</f>
        <v>0</v>
      </c>
      <c r="D13" s="5">
        <f t="shared" si="0"/>
        <v>21</v>
      </c>
      <c r="E13" s="6">
        <f>COUNTIF(Data!$D$2:$D$1048576, "=" &amp; D13)</f>
        <v>1</v>
      </c>
      <c r="G13" s="5">
        <f t="shared" si="1"/>
        <v>11</v>
      </c>
      <c r="H13" s="6">
        <f>COUNTIF(Data!$E$2:$E$1048576, "=" &amp; G13)</f>
        <v>0</v>
      </c>
    </row>
    <row r="14" spans="1:16" x14ac:dyDescent="0.35">
      <c r="A14" s="5">
        <v>82</v>
      </c>
      <c r="B14" s="6">
        <f>COUNTIF(Data!$C$2:$C$1048576, "=" &amp; A14)</f>
        <v>1</v>
      </c>
      <c r="D14" s="5">
        <f t="shared" si="0"/>
        <v>22</v>
      </c>
      <c r="E14" s="6">
        <f>COUNTIF(Data!$D$2:$D$1048576, "=" &amp; D14)</f>
        <v>0</v>
      </c>
      <c r="G14" s="5">
        <f t="shared" si="1"/>
        <v>12</v>
      </c>
      <c r="H14" s="6">
        <f>COUNTIF(Data!$E$2:$E$1048576, "=" &amp; G14)</f>
        <v>0</v>
      </c>
    </row>
    <row r="15" spans="1:16" x14ac:dyDescent="0.35">
      <c r="A15" s="5">
        <v>83</v>
      </c>
      <c r="B15" s="6">
        <f>COUNTIF(Data!$C$2:$C$1048576, "=" &amp; A15)</f>
        <v>1</v>
      </c>
      <c r="D15" s="5">
        <f t="shared" si="0"/>
        <v>23</v>
      </c>
      <c r="E15" s="6">
        <f>COUNTIF(Data!$D$2:$D$1048576, "=" &amp; D15)</f>
        <v>2</v>
      </c>
      <c r="G15" s="5">
        <f t="shared" si="1"/>
        <v>13</v>
      </c>
      <c r="H15" s="6">
        <f>COUNTIF(Data!$E$2:$E$1048576, "=" &amp; G15)</f>
        <v>0</v>
      </c>
    </row>
    <row r="16" spans="1:16" x14ac:dyDescent="0.35">
      <c r="A16" s="5">
        <v>84</v>
      </c>
      <c r="B16" s="6">
        <f>COUNTIF(Data!$C$2:$C$1048576, "=" &amp; A16)</f>
        <v>0</v>
      </c>
      <c r="D16" s="5">
        <f t="shared" si="0"/>
        <v>24</v>
      </c>
      <c r="E16" s="6">
        <f>COUNTIF(Data!$D$2:$D$1048576, "=" &amp; D16)</f>
        <v>5</v>
      </c>
      <c r="G16" s="5">
        <f t="shared" si="1"/>
        <v>14</v>
      </c>
      <c r="H16" s="6">
        <f>COUNTIF(Data!$E$2:$E$1048576, "=" &amp; G16)</f>
        <v>0</v>
      </c>
    </row>
    <row r="17" spans="1:8" x14ac:dyDescent="0.35">
      <c r="A17" s="5">
        <v>85</v>
      </c>
      <c r="B17" s="6">
        <f>COUNTIF(Data!$C$2:$C$1048576, "=" &amp; A17)</f>
        <v>0</v>
      </c>
      <c r="D17" s="5">
        <f t="shared" si="0"/>
        <v>25</v>
      </c>
      <c r="E17" s="6">
        <f>COUNTIF(Data!$D$2:$D$1048576, "=" &amp; D17)</f>
        <v>15</v>
      </c>
      <c r="G17" s="5">
        <f t="shared" si="1"/>
        <v>15</v>
      </c>
      <c r="H17" s="6">
        <f>COUNTIF(Data!$E$2:$E$1048576, "=" &amp; G17)</f>
        <v>0</v>
      </c>
    </row>
    <row r="18" spans="1:8" x14ac:dyDescent="0.35">
      <c r="A18" s="5">
        <v>86</v>
      </c>
      <c r="B18" s="6">
        <f>COUNTIF(Data!$C$2:$C$1048576, "=" &amp; A18)</f>
        <v>0</v>
      </c>
      <c r="D18" s="5">
        <f t="shared" si="0"/>
        <v>26</v>
      </c>
      <c r="E18" s="6">
        <f>COUNTIF(Data!$D$2:$D$1048576, "=" &amp; D18)</f>
        <v>13</v>
      </c>
      <c r="G18" s="5">
        <f t="shared" si="1"/>
        <v>16</v>
      </c>
      <c r="H18" s="6">
        <f>COUNTIF(Data!$E$2:$E$1048576, "=" &amp; G18)</f>
        <v>0</v>
      </c>
    </row>
    <row r="19" spans="1:8" x14ac:dyDescent="0.35">
      <c r="A19" s="5">
        <v>87</v>
      </c>
      <c r="B19" s="6">
        <f>COUNTIF(Data!$C$2:$C$1048576, "=" &amp; A19)</f>
        <v>0</v>
      </c>
      <c r="D19" s="5">
        <f t="shared" si="0"/>
        <v>27</v>
      </c>
      <c r="E19" s="6">
        <f>COUNTIF(Data!$D$2:$D$1048576, "=" &amp; D19)</f>
        <v>17</v>
      </c>
      <c r="G19" s="5">
        <f t="shared" si="1"/>
        <v>17</v>
      </c>
      <c r="H19" s="6">
        <f>COUNTIF(Data!$E$2:$E$1048576, "=" &amp; G19)</f>
        <v>0</v>
      </c>
    </row>
    <row r="20" spans="1:8" x14ac:dyDescent="0.35">
      <c r="A20" s="5">
        <v>88</v>
      </c>
      <c r="B20" s="6">
        <f>COUNTIF(Data!$C$2:$C$1048576, "=" &amp; A20)</f>
        <v>0</v>
      </c>
      <c r="D20" s="5">
        <f t="shared" si="0"/>
        <v>28</v>
      </c>
      <c r="E20" s="6">
        <f>COUNTIF(Data!$D$2:$D$1048576, "=" &amp; D20)</f>
        <v>14</v>
      </c>
      <c r="G20" s="5">
        <f t="shared" si="1"/>
        <v>18</v>
      </c>
      <c r="H20" s="6">
        <f>COUNTIF(Data!$E$2:$E$1048576, "=" &amp; G20)</f>
        <v>0</v>
      </c>
    </row>
    <row r="21" spans="1:8" x14ac:dyDescent="0.35">
      <c r="A21" s="5">
        <v>89</v>
      </c>
      <c r="B21" s="6">
        <f>COUNTIF(Data!$C$2:$C$1048576, "=" &amp; A21)</f>
        <v>0</v>
      </c>
      <c r="D21" s="5">
        <f t="shared" si="0"/>
        <v>29</v>
      </c>
      <c r="E21" s="6">
        <f>COUNTIF(Data!$D$2:$D$1048576, "=" &amp; D21)</f>
        <v>13</v>
      </c>
      <c r="G21" s="5">
        <f t="shared" si="1"/>
        <v>19</v>
      </c>
      <c r="H21" s="6">
        <f>COUNTIF(Data!$E$2:$E$1048576, "=" &amp; G21)</f>
        <v>0</v>
      </c>
    </row>
    <row r="22" spans="1:8" x14ac:dyDescent="0.35">
      <c r="A22" s="5">
        <v>90</v>
      </c>
      <c r="B22" s="6">
        <f>COUNTIF(Data!$C$2:$C$1048576, "=" &amp; A22)</f>
        <v>0</v>
      </c>
      <c r="D22" s="5">
        <f t="shared" si="0"/>
        <v>30</v>
      </c>
      <c r="E22" s="6">
        <f>COUNTIF(Data!$D$2:$D$1048576, "=" &amp; D22)</f>
        <v>9</v>
      </c>
      <c r="G22" s="5">
        <f t="shared" si="1"/>
        <v>20</v>
      </c>
      <c r="H22" s="6">
        <f>COUNTIF(Data!$E$2:$E$1048576, "=" &amp; G22)</f>
        <v>0</v>
      </c>
    </row>
    <row r="23" spans="1:8" x14ac:dyDescent="0.35">
      <c r="A23" s="5">
        <v>91</v>
      </c>
      <c r="B23" s="6">
        <f>COUNTIF(Data!$C$2:$C$1048576, "=" &amp; A23)</f>
        <v>1</v>
      </c>
      <c r="D23" s="5">
        <f t="shared" si="0"/>
        <v>31</v>
      </c>
      <c r="E23" s="6">
        <f>COUNTIF(Data!$D$2:$D$1048576, "=" &amp; D23)</f>
        <v>4</v>
      </c>
      <c r="G23" s="5">
        <f t="shared" si="1"/>
        <v>21</v>
      </c>
      <c r="H23" s="6">
        <f>COUNTIF(Data!$E$2:$E$1048576, "=" &amp; G23)</f>
        <v>0</v>
      </c>
    </row>
    <row r="24" spans="1:8" x14ac:dyDescent="0.35">
      <c r="A24" s="5">
        <v>92</v>
      </c>
      <c r="B24" s="6">
        <f>COUNTIF(Data!$C$2:$C$1048576, "=" &amp; A24)</f>
        <v>0</v>
      </c>
      <c r="D24" s="5">
        <f t="shared" si="0"/>
        <v>32</v>
      </c>
      <c r="E24" s="6">
        <f>COUNTIF(Data!$D$2:$D$1048576, "=" &amp; D24)</f>
        <v>2</v>
      </c>
      <c r="G24" s="5">
        <f t="shared" si="1"/>
        <v>22</v>
      </c>
      <c r="H24" s="6">
        <f>COUNTIF(Data!$E$2:$E$1048576, "=" &amp; G24)</f>
        <v>0</v>
      </c>
    </row>
    <row r="25" spans="1:8" x14ac:dyDescent="0.35">
      <c r="A25" s="5">
        <v>93</v>
      </c>
      <c r="B25" s="6">
        <f>COUNTIF(Data!$C$2:$C$1048576, "=" &amp; A25)</f>
        <v>0</v>
      </c>
      <c r="D25" s="5">
        <f t="shared" si="0"/>
        <v>33</v>
      </c>
      <c r="E25" s="6">
        <f>COUNTIF(Data!$D$2:$D$1048576, "=" &amp; D25)</f>
        <v>2</v>
      </c>
      <c r="G25" s="5">
        <f t="shared" si="1"/>
        <v>23</v>
      </c>
      <c r="H25" s="6">
        <f>COUNTIF(Data!$E$2:$E$1048576, "=" &amp; G25)</f>
        <v>0</v>
      </c>
    </row>
    <row r="26" spans="1:8" x14ac:dyDescent="0.35">
      <c r="A26" s="5">
        <v>94</v>
      </c>
      <c r="B26" s="6">
        <f>COUNTIF(Data!$C$2:$C$1048576, "=" &amp; A26)</f>
        <v>1</v>
      </c>
      <c r="D26" s="5">
        <f t="shared" si="0"/>
        <v>34</v>
      </c>
      <c r="E26" s="6">
        <f>COUNTIF(Data!$D$2:$D$1048576, "=" &amp; D26)</f>
        <v>1</v>
      </c>
      <c r="G26" s="5">
        <f t="shared" si="1"/>
        <v>24</v>
      </c>
      <c r="H26" s="6">
        <f>COUNTIF(Data!$E$2:$E$1048576, "=" &amp; G26)</f>
        <v>0</v>
      </c>
    </row>
    <row r="27" spans="1:8" x14ac:dyDescent="0.35">
      <c r="A27" s="5">
        <v>95</v>
      </c>
      <c r="B27" s="6">
        <f>COUNTIF(Data!$C$2:$C$1048576, "=" &amp; A27)</f>
        <v>1</v>
      </c>
      <c r="D27" s="5">
        <f t="shared" si="0"/>
        <v>35</v>
      </c>
      <c r="E27" s="6">
        <f>COUNTIF(Data!$D$2:$D$1048576, "=" &amp; D27)</f>
        <v>2</v>
      </c>
      <c r="G27" s="5">
        <f t="shared" si="1"/>
        <v>25</v>
      </c>
      <c r="H27" s="6">
        <f>COUNTIF(Data!$E$2:$E$1048576, "=" &amp; G27)</f>
        <v>0</v>
      </c>
    </row>
    <row r="28" spans="1:8" x14ac:dyDescent="0.35">
      <c r="A28" s="5">
        <v>96</v>
      </c>
      <c r="B28" s="6">
        <f>COUNTIF(Data!$C$2:$C$1048576, "=" &amp; A28)</f>
        <v>2</v>
      </c>
      <c r="D28" s="5">
        <f t="shared" si="0"/>
        <v>36</v>
      </c>
      <c r="E28" s="6">
        <f>COUNTIF(Data!$D$2:$D$1048576, "=" &amp; D28)</f>
        <v>0</v>
      </c>
      <c r="G28" s="5">
        <f t="shared" si="1"/>
        <v>26</v>
      </c>
      <c r="H28" s="6">
        <f>COUNTIF(Data!$E$2:$E$1048576, "=" &amp; G28)</f>
        <v>0</v>
      </c>
    </row>
    <row r="29" spans="1:8" x14ac:dyDescent="0.35">
      <c r="A29" s="5">
        <v>97</v>
      </c>
      <c r="B29" s="6">
        <f>COUNTIF(Data!$C$2:$C$1048576, "=" &amp; A29)</f>
        <v>2</v>
      </c>
      <c r="D29" s="5">
        <f t="shared" si="0"/>
        <v>37</v>
      </c>
      <c r="E29" s="6">
        <f>COUNTIF(Data!$D$2:$D$1048576, "=" &amp; D29)</f>
        <v>2</v>
      </c>
      <c r="G29" s="5">
        <f t="shared" si="1"/>
        <v>27</v>
      </c>
      <c r="H29" s="6">
        <f>COUNTIF(Data!$E$2:$E$1048576, "=" &amp; G29)</f>
        <v>0</v>
      </c>
    </row>
    <row r="30" spans="1:8" x14ac:dyDescent="0.35">
      <c r="A30" s="5">
        <v>98</v>
      </c>
      <c r="B30" s="6">
        <f>COUNTIF(Data!$C$2:$C$1048576, "=" &amp; A30)</f>
        <v>1</v>
      </c>
      <c r="D30" s="5">
        <f t="shared" si="0"/>
        <v>38</v>
      </c>
      <c r="E30" s="6">
        <f>COUNTIF(Data!$D$2:$D$1048576, "=" &amp; D30)</f>
        <v>0</v>
      </c>
      <c r="G30" s="5">
        <f t="shared" si="1"/>
        <v>28</v>
      </c>
      <c r="H30" s="6">
        <f>COUNTIF(Data!$E$2:$E$1048576, "=" &amp; G30)</f>
        <v>0</v>
      </c>
    </row>
    <row r="31" spans="1:8" x14ac:dyDescent="0.35">
      <c r="A31" s="5">
        <v>99</v>
      </c>
      <c r="B31" s="6">
        <f>COUNTIF(Data!$C$2:$C$1048576, "=" &amp; A31)</f>
        <v>2</v>
      </c>
      <c r="D31" s="5">
        <f t="shared" si="0"/>
        <v>39</v>
      </c>
      <c r="E31" s="6">
        <f>COUNTIF(Data!$D$2:$D$1048576, "=" &amp; D31)</f>
        <v>0</v>
      </c>
      <c r="G31" s="5">
        <f t="shared" si="1"/>
        <v>29</v>
      </c>
      <c r="H31" s="6">
        <f>COUNTIF(Data!$E$2:$E$1048576, "=" &amp; G31)</f>
        <v>0</v>
      </c>
    </row>
    <row r="32" spans="1:8" ht="15" thickBot="1" x14ac:dyDescent="0.4">
      <c r="A32" s="5">
        <v>100</v>
      </c>
      <c r="B32" s="6">
        <f>COUNTIF(Data!$C$2:$C$1048576, "=" &amp; A32)</f>
        <v>0</v>
      </c>
      <c r="D32" s="17">
        <f t="shared" si="0"/>
        <v>40</v>
      </c>
      <c r="E32" s="9">
        <f>COUNTIF(Data!$D$2:$D$1048576, "=" &amp; D32)</f>
        <v>0</v>
      </c>
      <c r="G32" s="5">
        <f t="shared" si="1"/>
        <v>30</v>
      </c>
      <c r="H32" s="6">
        <f>COUNTIF(Data!$E$2:$E$1048576, "=" &amp; G32)</f>
        <v>0</v>
      </c>
    </row>
    <row r="33" spans="1:8" x14ac:dyDescent="0.35">
      <c r="A33" s="5">
        <v>101</v>
      </c>
      <c r="B33" s="6">
        <f>COUNTIF(Data!$C$2:$C$1048576, "=" &amp; A33)</f>
        <v>3</v>
      </c>
      <c r="D33" s="13"/>
      <c r="E33" s="14"/>
      <c r="G33" s="5">
        <f t="shared" ref="G33:G96" si="2">G32+1</f>
        <v>31</v>
      </c>
      <c r="H33" s="6">
        <f>COUNTIF(Data!$E$2:$E$1048576, "=" &amp; G33)</f>
        <v>0</v>
      </c>
    </row>
    <row r="34" spans="1:8" x14ac:dyDescent="0.35">
      <c r="A34" s="5">
        <v>102</v>
      </c>
      <c r="B34" s="6">
        <f>COUNTIF(Data!$C$2:$C$1048576, "=" &amp; A34)</f>
        <v>6</v>
      </c>
      <c r="D34" s="13"/>
      <c r="E34" s="14"/>
      <c r="G34" s="5">
        <f t="shared" si="2"/>
        <v>32</v>
      </c>
      <c r="H34" s="6">
        <f>COUNTIF(Data!$E$2:$E$1048576, "=" &amp; G34)</f>
        <v>0</v>
      </c>
    </row>
    <row r="35" spans="1:8" x14ac:dyDescent="0.35">
      <c r="A35" s="5">
        <v>103</v>
      </c>
      <c r="B35" s="6">
        <f>COUNTIF(Data!$C$2:$C$1048576, "=" &amp; A35)</f>
        <v>4</v>
      </c>
      <c r="D35" s="13"/>
      <c r="E35" s="14"/>
      <c r="G35" s="5">
        <f t="shared" si="2"/>
        <v>33</v>
      </c>
      <c r="H35" s="6">
        <f>COUNTIF(Data!$E$2:$E$1048576, "=" &amp; G35)</f>
        <v>0</v>
      </c>
    </row>
    <row r="36" spans="1:8" x14ac:dyDescent="0.35">
      <c r="A36" s="5">
        <v>104</v>
      </c>
      <c r="B36" s="6">
        <f>COUNTIF(Data!$C$2:$C$1048576, "=" &amp; A36)</f>
        <v>4</v>
      </c>
      <c r="D36" s="13"/>
      <c r="E36" s="14"/>
      <c r="G36" s="5">
        <f t="shared" si="2"/>
        <v>34</v>
      </c>
      <c r="H36" s="6">
        <f>COUNTIF(Data!$E$2:$E$1048576, "=" &amp; G36)</f>
        <v>0</v>
      </c>
    </row>
    <row r="37" spans="1:8" x14ac:dyDescent="0.35">
      <c r="A37" s="5">
        <v>105</v>
      </c>
      <c r="B37" s="6">
        <f>COUNTIF(Data!$C$2:$C$1048576, "=" &amp; A37)</f>
        <v>5</v>
      </c>
      <c r="D37" s="13"/>
      <c r="E37" s="14"/>
      <c r="G37" s="5">
        <f t="shared" si="2"/>
        <v>35</v>
      </c>
      <c r="H37" s="6">
        <f>COUNTIF(Data!$E$2:$E$1048576, "=" &amp; G37)</f>
        <v>0</v>
      </c>
    </row>
    <row r="38" spans="1:8" x14ac:dyDescent="0.35">
      <c r="A38" s="5">
        <v>106</v>
      </c>
      <c r="B38" s="6">
        <f>COUNTIF(Data!$C$2:$C$1048576, "=" &amp; A38)</f>
        <v>2</v>
      </c>
      <c r="D38" s="13"/>
      <c r="E38" s="14"/>
      <c r="G38" s="5">
        <f t="shared" si="2"/>
        <v>36</v>
      </c>
      <c r="H38" s="6">
        <f>COUNTIF(Data!$E$2:$E$1048576, "=" &amp; G38)</f>
        <v>0</v>
      </c>
    </row>
    <row r="39" spans="1:8" x14ac:dyDescent="0.35">
      <c r="A39" s="5">
        <v>107</v>
      </c>
      <c r="B39" s="6">
        <f>COUNTIF(Data!$C$2:$C$1048576, "=" &amp; A39)</f>
        <v>5</v>
      </c>
      <c r="D39" s="13"/>
      <c r="E39" s="14"/>
      <c r="G39" s="5">
        <f t="shared" si="2"/>
        <v>37</v>
      </c>
      <c r="H39" s="6">
        <f>COUNTIF(Data!$E$2:$E$1048576, "=" &amp; G39)</f>
        <v>0</v>
      </c>
    </row>
    <row r="40" spans="1:8" x14ac:dyDescent="0.35">
      <c r="A40" s="5">
        <v>108</v>
      </c>
      <c r="B40" s="6">
        <f>COUNTIF(Data!$C$2:$C$1048576, "=" &amp; A40)</f>
        <v>8</v>
      </c>
      <c r="D40" s="13"/>
      <c r="E40" s="14"/>
      <c r="G40" s="5">
        <f t="shared" si="2"/>
        <v>38</v>
      </c>
      <c r="H40" s="6">
        <f>COUNTIF(Data!$E$2:$E$1048576, "=" &amp; G40)</f>
        <v>0</v>
      </c>
    </row>
    <row r="41" spans="1:8" x14ac:dyDescent="0.35">
      <c r="A41" s="5">
        <v>109</v>
      </c>
      <c r="B41" s="6">
        <f>COUNTIF(Data!$C$2:$C$1048576, "=" &amp; A41)</f>
        <v>7</v>
      </c>
      <c r="D41" s="13"/>
      <c r="E41" s="14"/>
      <c r="G41" s="5">
        <f t="shared" si="2"/>
        <v>39</v>
      </c>
      <c r="H41" s="6">
        <f>COUNTIF(Data!$E$2:$E$1048576, "=" &amp; G41)</f>
        <v>0</v>
      </c>
    </row>
    <row r="42" spans="1:8" x14ac:dyDescent="0.35">
      <c r="A42" s="5">
        <v>110</v>
      </c>
      <c r="B42" s="6">
        <f>COUNTIF(Data!$C$2:$C$1048576, "=" &amp; A42)</f>
        <v>7</v>
      </c>
      <c r="D42" s="13"/>
      <c r="E42" s="14"/>
      <c r="G42" s="5">
        <f t="shared" si="2"/>
        <v>40</v>
      </c>
      <c r="H42" s="6">
        <f>COUNTIF(Data!$E$2:$E$1048576, "=" &amp; G42)</f>
        <v>0</v>
      </c>
    </row>
    <row r="43" spans="1:8" x14ac:dyDescent="0.35">
      <c r="A43" s="5">
        <v>111</v>
      </c>
      <c r="B43" s="6">
        <f>COUNTIF(Data!$C$2:$C$1048576, "=" &amp; A43)</f>
        <v>8</v>
      </c>
      <c r="D43" s="13"/>
      <c r="E43" s="14"/>
      <c r="G43" s="5">
        <f t="shared" si="2"/>
        <v>41</v>
      </c>
      <c r="H43" s="6">
        <f>COUNTIF(Data!$E$2:$E$1048576, "=" &amp; G43)</f>
        <v>0</v>
      </c>
    </row>
    <row r="44" spans="1:8" x14ac:dyDescent="0.35">
      <c r="A44" s="5">
        <v>112</v>
      </c>
      <c r="B44" s="6">
        <f>COUNTIF(Data!$C$2:$C$1048576, "=" &amp; A44)</f>
        <v>7</v>
      </c>
      <c r="D44" s="13"/>
      <c r="E44" s="14"/>
      <c r="G44" s="5">
        <f t="shared" si="2"/>
        <v>42</v>
      </c>
      <c r="H44" s="6">
        <f>COUNTIF(Data!$E$2:$E$1048576, "=" &amp; G44)</f>
        <v>0</v>
      </c>
    </row>
    <row r="45" spans="1:8" x14ac:dyDescent="0.35">
      <c r="A45" s="5">
        <v>113</v>
      </c>
      <c r="B45" s="6">
        <f>COUNTIF(Data!$C$2:$C$1048576, "=" &amp; A45)</f>
        <v>3</v>
      </c>
      <c r="D45" s="13"/>
      <c r="E45" s="14"/>
      <c r="G45" s="5">
        <f t="shared" si="2"/>
        <v>43</v>
      </c>
      <c r="H45" s="6">
        <f>COUNTIF(Data!$E$2:$E$1048576, "=" &amp; G45)</f>
        <v>0</v>
      </c>
    </row>
    <row r="46" spans="1:8" x14ac:dyDescent="0.35">
      <c r="A46" s="5">
        <v>114</v>
      </c>
      <c r="B46" s="6">
        <f>COUNTIF(Data!$C$2:$C$1048576, "=" &amp; A46)</f>
        <v>3</v>
      </c>
      <c r="D46" s="13"/>
      <c r="E46" s="14"/>
      <c r="G46" s="5">
        <f t="shared" si="2"/>
        <v>44</v>
      </c>
      <c r="H46" s="6">
        <f>COUNTIF(Data!$E$2:$E$1048576, "=" &amp; G46)</f>
        <v>0</v>
      </c>
    </row>
    <row r="47" spans="1:8" x14ac:dyDescent="0.35">
      <c r="A47" s="5">
        <v>115</v>
      </c>
      <c r="B47" s="6">
        <f>COUNTIF(Data!$C$2:$C$1048576, "=" &amp; A47)</f>
        <v>4</v>
      </c>
      <c r="D47" s="13"/>
      <c r="E47" s="14"/>
      <c r="G47" s="5">
        <f t="shared" si="2"/>
        <v>45</v>
      </c>
      <c r="H47" s="6">
        <f>COUNTIF(Data!$E$2:$E$1048576, "=" &amp; G47)</f>
        <v>0</v>
      </c>
    </row>
    <row r="48" spans="1:8" x14ac:dyDescent="0.35">
      <c r="A48" s="5">
        <v>116</v>
      </c>
      <c r="B48" s="6">
        <f>COUNTIF(Data!$C$2:$C$1048576, "=" &amp; A48)</f>
        <v>2</v>
      </c>
      <c r="D48" s="13"/>
      <c r="E48" s="14"/>
      <c r="G48" s="5">
        <f t="shared" si="2"/>
        <v>46</v>
      </c>
      <c r="H48" s="6">
        <f>COUNTIF(Data!$E$2:$E$1048576, "=" &amp; G48)</f>
        <v>0</v>
      </c>
    </row>
    <row r="49" spans="1:8" x14ac:dyDescent="0.35">
      <c r="A49" s="5">
        <v>117</v>
      </c>
      <c r="B49" s="6">
        <f>COUNTIF(Data!$C$2:$C$1048576, "=" &amp; A49)</f>
        <v>3</v>
      </c>
      <c r="D49" s="13"/>
      <c r="E49" s="14"/>
      <c r="G49" s="5">
        <f t="shared" si="2"/>
        <v>47</v>
      </c>
      <c r="H49" s="6">
        <f>COUNTIF(Data!$E$2:$E$1048576, "=" &amp; G49)</f>
        <v>0</v>
      </c>
    </row>
    <row r="50" spans="1:8" x14ac:dyDescent="0.35">
      <c r="A50" s="5">
        <v>118</v>
      </c>
      <c r="B50" s="6">
        <f>COUNTIF(Data!$C$2:$C$1048576, "=" &amp; A50)</f>
        <v>3</v>
      </c>
      <c r="D50" s="13"/>
      <c r="E50" s="14"/>
      <c r="G50" s="5">
        <f t="shared" si="2"/>
        <v>48</v>
      </c>
      <c r="H50" s="6">
        <f>COUNTIF(Data!$E$2:$E$1048576, "=" &amp; G50)</f>
        <v>0</v>
      </c>
    </row>
    <row r="51" spans="1:8" x14ac:dyDescent="0.35">
      <c r="A51" s="5">
        <v>119</v>
      </c>
      <c r="B51" s="6">
        <f>COUNTIF(Data!$C$2:$C$1048576, "=" &amp; A51)</f>
        <v>1</v>
      </c>
      <c r="D51" s="13"/>
      <c r="E51" s="14"/>
      <c r="G51" s="5">
        <f t="shared" si="2"/>
        <v>49</v>
      </c>
      <c r="H51" s="6">
        <f>COUNTIF(Data!$E$2:$E$1048576, "=" &amp; G51)</f>
        <v>0</v>
      </c>
    </row>
    <row r="52" spans="1:8" x14ac:dyDescent="0.35">
      <c r="A52" s="5">
        <v>120</v>
      </c>
      <c r="B52" s="6">
        <f>COUNTIF(Data!$C$2:$C$1048576, "=" &amp; A52)</f>
        <v>1</v>
      </c>
      <c r="D52" s="13"/>
      <c r="E52" s="14"/>
      <c r="G52" s="5">
        <f t="shared" si="2"/>
        <v>50</v>
      </c>
      <c r="H52" s="6">
        <f>COUNTIF(Data!$E$2:$E$1048576, "=" &amp; G52)</f>
        <v>0</v>
      </c>
    </row>
    <row r="53" spans="1:8" x14ac:dyDescent="0.35">
      <c r="A53" s="5">
        <v>121</v>
      </c>
      <c r="B53" s="6">
        <f>COUNTIF(Data!$C$2:$C$1048576, "=" &amp; A53)</f>
        <v>2</v>
      </c>
      <c r="D53" s="13"/>
      <c r="E53" s="14"/>
      <c r="G53" s="5">
        <f t="shared" si="2"/>
        <v>51</v>
      </c>
      <c r="H53" s="6">
        <f>COUNTIF(Data!$E$2:$E$1048576, "=" &amp; G53)</f>
        <v>0</v>
      </c>
    </row>
    <row r="54" spans="1:8" x14ac:dyDescent="0.35">
      <c r="A54" s="5">
        <v>122</v>
      </c>
      <c r="B54" s="6">
        <f>COUNTIF(Data!$C$2:$C$1048576, "=" &amp; A54)</f>
        <v>2</v>
      </c>
      <c r="D54" s="13"/>
      <c r="E54" s="14"/>
      <c r="G54" s="5">
        <f t="shared" si="2"/>
        <v>52</v>
      </c>
      <c r="H54" s="6">
        <f>COUNTIF(Data!$E$2:$E$1048576, "=" &amp; G54)</f>
        <v>0</v>
      </c>
    </row>
    <row r="55" spans="1:8" x14ac:dyDescent="0.35">
      <c r="A55" s="5">
        <v>123</v>
      </c>
      <c r="B55" s="6">
        <f>COUNTIF(Data!$C$2:$C$1048576, "=" &amp; A55)</f>
        <v>1</v>
      </c>
      <c r="D55" s="13"/>
      <c r="E55" s="14"/>
      <c r="G55" s="5">
        <f t="shared" si="2"/>
        <v>53</v>
      </c>
      <c r="H55" s="6">
        <f>COUNTIF(Data!$E$2:$E$1048576, "=" &amp; G55)</f>
        <v>0</v>
      </c>
    </row>
    <row r="56" spans="1:8" x14ac:dyDescent="0.35">
      <c r="A56" s="5">
        <v>124</v>
      </c>
      <c r="B56" s="6">
        <f>COUNTIF(Data!$C$2:$C$1048576, "=" &amp; A56)</f>
        <v>0</v>
      </c>
      <c r="D56" s="13"/>
      <c r="E56" s="14"/>
      <c r="G56" s="5">
        <f t="shared" si="2"/>
        <v>54</v>
      </c>
      <c r="H56" s="6">
        <f>COUNTIF(Data!$E$2:$E$1048576, "=" &amp; G56)</f>
        <v>0</v>
      </c>
    </row>
    <row r="57" spans="1:8" x14ac:dyDescent="0.35">
      <c r="A57" s="5">
        <v>125</v>
      </c>
      <c r="B57" s="6">
        <f>COUNTIF(Data!$C$2:$C$1048576, "=" &amp; A57)</f>
        <v>2</v>
      </c>
      <c r="D57" s="13"/>
      <c r="E57" s="14"/>
      <c r="G57" s="5">
        <f t="shared" si="2"/>
        <v>55</v>
      </c>
      <c r="H57" s="6">
        <f>COUNTIF(Data!$E$2:$E$1048576, "=" &amp; G57)</f>
        <v>0</v>
      </c>
    </row>
    <row r="58" spans="1:8" x14ac:dyDescent="0.35">
      <c r="A58" s="5">
        <v>126</v>
      </c>
      <c r="B58" s="6">
        <f>COUNTIF(Data!$C$2:$C$1048576, "=" &amp; A58)</f>
        <v>3</v>
      </c>
      <c r="D58" s="13"/>
      <c r="E58" s="14"/>
      <c r="G58" s="5">
        <f t="shared" si="2"/>
        <v>56</v>
      </c>
      <c r="H58" s="6">
        <f>COUNTIF(Data!$E$2:$E$1048576, "=" &amp; G58)</f>
        <v>0</v>
      </c>
    </row>
    <row r="59" spans="1:8" x14ac:dyDescent="0.35">
      <c r="A59" s="5">
        <v>127</v>
      </c>
      <c r="B59" s="6">
        <f>COUNTIF(Data!$C$2:$C$1048576, "=" &amp; A59)</f>
        <v>0</v>
      </c>
      <c r="D59" s="13"/>
      <c r="E59" s="14"/>
      <c r="G59" s="5">
        <f t="shared" si="2"/>
        <v>57</v>
      </c>
      <c r="H59" s="6">
        <f>COUNTIF(Data!$E$2:$E$1048576, "=" &amp; G59)</f>
        <v>0</v>
      </c>
    </row>
    <row r="60" spans="1:8" x14ac:dyDescent="0.35">
      <c r="A60" s="5">
        <v>128</v>
      </c>
      <c r="B60" s="6">
        <f>COUNTIF(Data!$C$2:$C$1048576, "=" &amp; A60)</f>
        <v>0</v>
      </c>
      <c r="D60" s="13"/>
      <c r="E60" s="14"/>
      <c r="G60" s="5">
        <f t="shared" si="2"/>
        <v>58</v>
      </c>
      <c r="H60" s="6">
        <f>COUNTIF(Data!$E$2:$E$1048576, "=" &amp; G60)</f>
        <v>0</v>
      </c>
    </row>
    <row r="61" spans="1:8" x14ac:dyDescent="0.35">
      <c r="A61" s="5">
        <v>129</v>
      </c>
      <c r="B61" s="6">
        <f>COUNTIF(Data!$C$2:$C$1048576, "=" &amp; A61)</f>
        <v>0</v>
      </c>
      <c r="D61" s="13"/>
      <c r="E61" s="14"/>
      <c r="G61" s="5">
        <f t="shared" si="2"/>
        <v>59</v>
      </c>
      <c r="H61" s="6">
        <f>COUNTIF(Data!$E$2:$E$1048576, "=" &amp; G61)</f>
        <v>0</v>
      </c>
    </row>
    <row r="62" spans="1:8" x14ac:dyDescent="0.35">
      <c r="A62" s="5">
        <v>130</v>
      </c>
      <c r="B62" s="6">
        <f>COUNTIF(Data!$C$2:$C$1048576, "=" &amp; A62)</f>
        <v>0</v>
      </c>
      <c r="D62" s="13"/>
      <c r="E62" s="14"/>
      <c r="G62" s="5">
        <f t="shared" si="2"/>
        <v>60</v>
      </c>
      <c r="H62" s="6">
        <f>COUNTIF(Data!$E$2:$E$1048576, "=" &amp; G62)</f>
        <v>1</v>
      </c>
    </row>
    <row r="63" spans="1:8" x14ac:dyDescent="0.35">
      <c r="A63" s="5">
        <v>131</v>
      </c>
      <c r="B63" s="6">
        <f>COUNTIF(Data!$C$2:$C$1048576, "=" &amp; A63)</f>
        <v>1</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0</v>
      </c>
    </row>
    <row r="65" spans="1:8" x14ac:dyDescent="0.35">
      <c r="A65" s="5">
        <v>133</v>
      </c>
      <c r="B65" s="6">
        <f>COUNTIF(Data!$C$2:$C$1048576, "=" &amp; A65)</f>
        <v>0</v>
      </c>
      <c r="D65" s="13"/>
      <c r="E65" s="14"/>
      <c r="G65" s="5">
        <f t="shared" si="2"/>
        <v>63</v>
      </c>
      <c r="H65" s="6">
        <f>COUNTIF(Data!$E$2:$E$1048576, "=" &amp; G65)</f>
        <v>0</v>
      </c>
    </row>
    <row r="66" spans="1:8" x14ac:dyDescent="0.35">
      <c r="A66" s="5">
        <v>134</v>
      </c>
      <c r="B66" s="6">
        <f>COUNTIF(Data!$C$2:$C$1048576, "=" &amp; A66)</f>
        <v>0</v>
      </c>
      <c r="D66" s="13"/>
      <c r="E66" s="14"/>
      <c r="G66" s="5">
        <f t="shared" si="2"/>
        <v>64</v>
      </c>
      <c r="H66" s="6">
        <f>COUNTIF(Data!$E$2:$E$1048576, "=" &amp; G66)</f>
        <v>0</v>
      </c>
    </row>
    <row r="67" spans="1:8" x14ac:dyDescent="0.35">
      <c r="A67" s="5">
        <v>135</v>
      </c>
      <c r="B67" s="6">
        <f>COUNTIF(Data!$C$2:$C$1048576, "=" &amp; A67)</f>
        <v>0</v>
      </c>
      <c r="D67" s="13"/>
      <c r="E67" s="14"/>
      <c r="G67" s="5">
        <f t="shared" si="2"/>
        <v>65</v>
      </c>
      <c r="H67" s="6">
        <f>COUNTIF(Data!$E$2:$E$1048576, "=" &amp; G67)</f>
        <v>0</v>
      </c>
    </row>
    <row r="68" spans="1:8" x14ac:dyDescent="0.35">
      <c r="A68" s="5">
        <v>136</v>
      </c>
      <c r="B68" s="6">
        <f>COUNTIF(Data!$C$2:$C$1048576, "=" &amp; A68)</f>
        <v>0</v>
      </c>
      <c r="D68" s="13"/>
      <c r="E68" s="14"/>
      <c r="G68" s="5">
        <f t="shared" si="2"/>
        <v>66</v>
      </c>
      <c r="H68" s="6">
        <f>COUNTIF(Data!$E$2:$E$1048576, "=" &amp; G68)</f>
        <v>0</v>
      </c>
    </row>
    <row r="69" spans="1:8" x14ac:dyDescent="0.35">
      <c r="A69" s="5">
        <v>137</v>
      </c>
      <c r="B69" s="6">
        <f>COUNTIF(Data!$C$2:$C$1048576, "=" &amp; A69)</f>
        <v>0</v>
      </c>
      <c r="D69" s="13"/>
      <c r="E69" s="14"/>
      <c r="G69" s="5">
        <f t="shared" si="2"/>
        <v>67</v>
      </c>
      <c r="H69" s="6">
        <f>COUNTIF(Data!$E$2:$E$1048576, "=" &amp; G69)</f>
        <v>0</v>
      </c>
    </row>
    <row r="70" spans="1:8" x14ac:dyDescent="0.35">
      <c r="A70" s="5">
        <v>138</v>
      </c>
      <c r="B70" s="6">
        <f>COUNTIF(Data!$C$2:$C$1048576, "=" &amp; A70)</f>
        <v>0</v>
      </c>
      <c r="D70" s="13"/>
      <c r="E70" s="14"/>
      <c r="G70" s="5">
        <f t="shared" si="2"/>
        <v>68</v>
      </c>
      <c r="H70" s="6">
        <f>COUNTIF(Data!$E$2:$E$1048576, "=" &amp; G70)</f>
        <v>3</v>
      </c>
    </row>
    <row r="71" spans="1:8" x14ac:dyDescent="0.35">
      <c r="A71" s="5">
        <v>139</v>
      </c>
      <c r="B71" s="6">
        <f>COUNTIF(Data!$C$2:$C$1048576, "=" &amp; A71)</f>
        <v>0</v>
      </c>
      <c r="D71" s="13"/>
      <c r="E71" s="14"/>
      <c r="G71" s="5">
        <f t="shared" si="2"/>
        <v>69</v>
      </c>
      <c r="H71" s="6">
        <f>COUNTIF(Data!$E$2:$E$1048576, "=" &amp; G71)</f>
        <v>0</v>
      </c>
    </row>
    <row r="72" spans="1:8" x14ac:dyDescent="0.35">
      <c r="A72" s="5">
        <v>140</v>
      </c>
      <c r="B72" s="6">
        <f>COUNTIF(Data!$C$2:$C$1048576, "=" &amp; A72)</f>
        <v>0</v>
      </c>
      <c r="D72" s="13"/>
      <c r="E72" s="14"/>
      <c r="G72" s="5">
        <f t="shared" si="2"/>
        <v>70</v>
      </c>
      <c r="H72" s="6">
        <f>COUNTIF(Data!$E$2:$E$1048576, "=" &amp; G72)</f>
        <v>0</v>
      </c>
    </row>
    <row r="73" spans="1:8" x14ac:dyDescent="0.35">
      <c r="A73" s="5">
        <v>141</v>
      </c>
      <c r="B73" s="6">
        <f>COUNTIF(Data!$C$2:$C$1048576, "=" &amp; A73)</f>
        <v>0</v>
      </c>
      <c r="D73" s="13"/>
      <c r="E73" s="14"/>
      <c r="G73" s="5">
        <f t="shared" si="2"/>
        <v>71</v>
      </c>
      <c r="H73" s="6">
        <f>COUNTIF(Data!$E$2:$E$1048576, "=" &amp; G73)</f>
        <v>0</v>
      </c>
    </row>
    <row r="74" spans="1:8" x14ac:dyDescent="0.35">
      <c r="A74" s="5">
        <v>142</v>
      </c>
      <c r="B74" s="6">
        <f>COUNTIF(Data!$C$2:$C$1048576, "=" &amp; A74)</f>
        <v>0</v>
      </c>
      <c r="D74" s="13"/>
      <c r="E74" s="14"/>
      <c r="G74" s="5">
        <f t="shared" si="2"/>
        <v>72</v>
      </c>
      <c r="H74" s="6">
        <f>COUNTIF(Data!$E$2:$E$1048576, "=" &amp; G74)</f>
        <v>2</v>
      </c>
    </row>
    <row r="75" spans="1:8" x14ac:dyDescent="0.35">
      <c r="A75" s="5">
        <v>143</v>
      </c>
      <c r="B75" s="6">
        <f>COUNTIF(Data!$C$2:$C$1048576, "=" &amp; A75)</f>
        <v>0</v>
      </c>
      <c r="D75" s="13"/>
      <c r="E75" s="14"/>
      <c r="G75" s="5">
        <f t="shared" si="2"/>
        <v>73</v>
      </c>
      <c r="H75" s="6">
        <f>COUNTIF(Data!$E$2:$E$1048576, "=" &amp; G75)</f>
        <v>0</v>
      </c>
    </row>
    <row r="76" spans="1:8" x14ac:dyDescent="0.35">
      <c r="A76" s="5">
        <v>144</v>
      </c>
      <c r="B76" s="6">
        <f>COUNTIF(Data!$C$2:$C$1048576, "=" &amp; A76)</f>
        <v>0</v>
      </c>
      <c r="D76" s="13"/>
      <c r="E76" s="14"/>
      <c r="G76" s="5">
        <f t="shared" si="2"/>
        <v>74</v>
      </c>
      <c r="H76" s="6">
        <f>COUNTIF(Data!$E$2:$E$1048576, "=" &amp; G76)</f>
        <v>0</v>
      </c>
    </row>
    <row r="77" spans="1:8" x14ac:dyDescent="0.35">
      <c r="A77" s="5">
        <v>145</v>
      </c>
      <c r="B77" s="6">
        <f>COUNTIF(Data!$C$2:$C$1048576, "=" &amp; A77)</f>
        <v>0</v>
      </c>
      <c r="D77" s="13"/>
      <c r="E77" s="14"/>
      <c r="G77" s="5">
        <f t="shared" si="2"/>
        <v>75</v>
      </c>
      <c r="H77" s="6">
        <f>COUNTIF(Data!$E$2:$E$1048576, "=" &amp; G77)</f>
        <v>1</v>
      </c>
    </row>
    <row r="78" spans="1:8" x14ac:dyDescent="0.35">
      <c r="A78" s="5">
        <v>146</v>
      </c>
      <c r="B78" s="6">
        <f>COUNTIF(Data!$C$2:$C$1048576, "=" &amp; A78)</f>
        <v>0</v>
      </c>
      <c r="D78" s="13"/>
      <c r="E78" s="14"/>
      <c r="G78" s="5">
        <f t="shared" si="2"/>
        <v>76</v>
      </c>
      <c r="H78" s="6">
        <f>COUNTIF(Data!$E$2:$E$1048576, "=" &amp; G78)</f>
        <v>6</v>
      </c>
    </row>
    <row r="79" spans="1:8" x14ac:dyDescent="0.35">
      <c r="A79" s="5">
        <v>147</v>
      </c>
      <c r="B79" s="6">
        <f>COUNTIF(Data!$C$2:$C$1048576, "=" &amp; A79)</f>
        <v>0</v>
      </c>
      <c r="D79" s="13"/>
      <c r="E79" s="14"/>
      <c r="G79" s="5">
        <f t="shared" si="2"/>
        <v>77</v>
      </c>
      <c r="H79" s="6">
        <f>COUNTIF(Data!$E$2:$E$1048576, "=" &amp; G79)</f>
        <v>0</v>
      </c>
    </row>
    <row r="80" spans="1:8" x14ac:dyDescent="0.35">
      <c r="A80" s="5">
        <v>148</v>
      </c>
      <c r="B80" s="6">
        <f>COUNTIF(Data!$C$2:$C$1048576, "=" &amp; A80)</f>
        <v>0</v>
      </c>
      <c r="D80" s="13"/>
      <c r="E80" s="14"/>
      <c r="G80" s="5">
        <f t="shared" si="2"/>
        <v>78</v>
      </c>
      <c r="H80" s="6">
        <f>COUNTIF(Data!$E$2:$E$1048576, "=" &amp; G80)</f>
        <v>1</v>
      </c>
    </row>
    <row r="81" spans="1:8" x14ac:dyDescent="0.35">
      <c r="A81" s="5">
        <v>149</v>
      </c>
      <c r="B81" s="6">
        <f>COUNTIF(Data!$C$2:$C$1048576, "=" &amp; A81)</f>
        <v>0</v>
      </c>
      <c r="D81" s="13"/>
      <c r="E81" s="14"/>
      <c r="G81" s="5">
        <f t="shared" si="2"/>
        <v>79</v>
      </c>
      <c r="H81" s="6">
        <f>COUNTIF(Data!$E$2:$E$1048576, "=" &amp; G81)</f>
        <v>0</v>
      </c>
    </row>
    <row r="82" spans="1:8" ht="15" thickBot="1" x14ac:dyDescent="0.4">
      <c r="A82" s="17">
        <v>150</v>
      </c>
      <c r="B82" s="9">
        <f>COUNTIF(Data!$C$2:$C$1048576, "=" &amp; A82)</f>
        <v>0</v>
      </c>
      <c r="D82" s="13"/>
      <c r="E82" s="14"/>
      <c r="G82" s="5">
        <f t="shared" si="2"/>
        <v>80</v>
      </c>
      <c r="H82" s="6">
        <f>COUNTIF(Data!$E$2:$E$1048576, "=" &amp; G82)</f>
        <v>14</v>
      </c>
    </row>
    <row r="83" spans="1:8" x14ac:dyDescent="0.35">
      <c r="A83" s="5"/>
      <c r="D83" s="13"/>
      <c r="G83" s="5">
        <f t="shared" si="2"/>
        <v>81</v>
      </c>
      <c r="H83" s="6">
        <f>COUNTIF(Data!$E$2:$E$1048576, "=" &amp; G83)</f>
        <v>6</v>
      </c>
    </row>
    <row r="84" spans="1:8" x14ac:dyDescent="0.35">
      <c r="A84" s="5"/>
      <c r="D84" s="13"/>
      <c r="G84" s="5">
        <f t="shared" si="2"/>
        <v>82</v>
      </c>
      <c r="H84" s="6">
        <f>COUNTIF(Data!$E$2:$E$1048576, "=" &amp; G84)</f>
        <v>9</v>
      </c>
    </row>
    <row r="85" spans="1:8" x14ac:dyDescent="0.35">
      <c r="A85" s="5"/>
      <c r="D85" s="13"/>
      <c r="G85" s="5">
        <f t="shared" si="2"/>
        <v>83</v>
      </c>
      <c r="H85" s="6">
        <f>COUNTIF(Data!$E$2:$E$1048576, "=" &amp; G85)</f>
        <v>6</v>
      </c>
    </row>
    <row r="86" spans="1:8" x14ac:dyDescent="0.35">
      <c r="A86" s="5"/>
      <c r="D86" s="13"/>
      <c r="G86" s="5">
        <f t="shared" si="2"/>
        <v>84</v>
      </c>
      <c r="H86" s="6">
        <f>COUNTIF(Data!$E$2:$E$1048576, "=" &amp; G86)</f>
        <v>6</v>
      </c>
    </row>
    <row r="87" spans="1:8" x14ac:dyDescent="0.35">
      <c r="A87" s="5"/>
      <c r="D87" s="13"/>
      <c r="G87" s="5">
        <f t="shared" si="2"/>
        <v>85</v>
      </c>
      <c r="H87" s="6">
        <f>COUNTIF(Data!$E$2:$E$1048576, "=" &amp; G87)</f>
        <v>6</v>
      </c>
    </row>
    <row r="88" spans="1:8" x14ac:dyDescent="0.35">
      <c r="A88" s="5"/>
      <c r="D88" s="13"/>
      <c r="G88" s="5">
        <f t="shared" si="2"/>
        <v>86</v>
      </c>
      <c r="H88" s="6">
        <f>COUNTIF(Data!$E$2:$E$1048576, "=" &amp; G88)</f>
        <v>7</v>
      </c>
    </row>
    <row r="89" spans="1:8" x14ac:dyDescent="0.35">
      <c r="G89" s="5">
        <f t="shared" si="2"/>
        <v>87</v>
      </c>
      <c r="H89" s="6">
        <f>COUNTIF(Data!$E$2:$E$1048576, "=" &amp; G89)</f>
        <v>7</v>
      </c>
    </row>
    <row r="90" spans="1:8" x14ac:dyDescent="0.35">
      <c r="G90" s="5">
        <f t="shared" si="2"/>
        <v>88</v>
      </c>
      <c r="H90" s="6">
        <f>COUNTIF(Data!$E$2:$E$1048576, "=" &amp; G90)</f>
        <v>8</v>
      </c>
    </row>
    <row r="91" spans="1:8" x14ac:dyDescent="0.35">
      <c r="G91" s="5">
        <f t="shared" si="2"/>
        <v>89</v>
      </c>
      <c r="H91" s="6">
        <f>COUNTIF(Data!$E$2:$E$1048576, "=" &amp; G91)</f>
        <v>8</v>
      </c>
    </row>
    <row r="92" spans="1:8" x14ac:dyDescent="0.35">
      <c r="G92" s="5">
        <f t="shared" si="2"/>
        <v>90</v>
      </c>
      <c r="H92" s="6">
        <f>COUNTIF(Data!$E$2:$E$1048576, "=" &amp; G92)</f>
        <v>11</v>
      </c>
    </row>
    <row r="93" spans="1:8" x14ac:dyDescent="0.35">
      <c r="G93" s="5">
        <f t="shared" si="2"/>
        <v>91</v>
      </c>
      <c r="H93" s="6">
        <f>COUNTIF(Data!$E$2:$E$1048576, "=" &amp; G93)</f>
        <v>2</v>
      </c>
    </row>
    <row r="94" spans="1:8" x14ac:dyDescent="0.35">
      <c r="G94" s="5">
        <f t="shared" si="2"/>
        <v>92</v>
      </c>
      <c r="H94" s="6">
        <f>COUNTIF(Data!$E$2:$E$1048576, "=" &amp; G94)</f>
        <v>3</v>
      </c>
    </row>
    <row r="95" spans="1:8" x14ac:dyDescent="0.35">
      <c r="G95" s="5">
        <f t="shared" si="2"/>
        <v>93</v>
      </c>
      <c r="H95" s="6">
        <f>COUNTIF(Data!$E$2:$E$1048576, "=" &amp; G95)</f>
        <v>0</v>
      </c>
    </row>
    <row r="96" spans="1:8" x14ac:dyDescent="0.35">
      <c r="G96" s="5">
        <f t="shared" si="2"/>
        <v>94</v>
      </c>
      <c r="H96" s="6">
        <f>COUNTIF(Data!$E$2:$E$1048576, "=" &amp; G96)</f>
        <v>0</v>
      </c>
    </row>
    <row r="97" spans="7:8" x14ac:dyDescent="0.35">
      <c r="G97" s="5">
        <f t="shared" ref="G97:G101" si="3">G96+1</f>
        <v>95</v>
      </c>
      <c r="H97" s="6">
        <f>COUNTIF(Data!$E$2:$E$1048576, "=" &amp; G97)</f>
        <v>2</v>
      </c>
    </row>
    <row r="98" spans="7:8" x14ac:dyDescent="0.35">
      <c r="G98" s="5">
        <f t="shared" si="3"/>
        <v>96</v>
      </c>
      <c r="H98" s="6">
        <f>COUNTIF(Data!$E$2:$E$1048576, "=" &amp; G98)</f>
        <v>0</v>
      </c>
    </row>
    <row r="99" spans="7:8" x14ac:dyDescent="0.35">
      <c r="G99" s="5">
        <f t="shared" si="3"/>
        <v>97</v>
      </c>
      <c r="H99" s="6">
        <f>COUNTIF(Data!$E$2:$E$1048576, "=" &amp; G99)</f>
        <v>0</v>
      </c>
    </row>
    <row r="100" spans="7:8" x14ac:dyDescent="0.35">
      <c r="G100" s="5">
        <f t="shared" si="3"/>
        <v>98</v>
      </c>
      <c r="H100" s="6">
        <f>COUNTIF(Data!$E$2:$E$1048576, "=" &amp; G100)</f>
        <v>0</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0</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0</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1</v>
      </c>
    </row>
    <row r="630" spans="1:4" x14ac:dyDescent="0.35">
      <c r="A630" s="2">
        <f t="shared" si="18"/>
        <v>95</v>
      </c>
      <c r="B630" s="2">
        <f t="shared" si="19"/>
        <v>18</v>
      </c>
      <c r="C630" s="2" t="s">
        <v>762</v>
      </c>
      <c r="D630" s="6">
        <f>COUNTIF(Data!$I$2:$I$1048576, "=" &amp; C630)</f>
        <v>0</v>
      </c>
    </row>
    <row r="631" spans="1:4" x14ac:dyDescent="0.35">
      <c r="A631" s="2">
        <f t="shared" si="18"/>
        <v>96</v>
      </c>
      <c r="B631" s="2">
        <f t="shared" si="19"/>
        <v>18</v>
      </c>
      <c r="C631" s="2" t="s">
        <v>763</v>
      </c>
      <c r="D631" s="6">
        <f>COUNTIF(Data!$I$2:$I$1048576, "=" &amp; C631)</f>
        <v>0</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0</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0</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1</v>
      </c>
    </row>
    <row r="694" spans="1:4" x14ac:dyDescent="0.35">
      <c r="A694" s="2">
        <f t="shared" si="20"/>
        <v>83</v>
      </c>
      <c r="B694" s="2">
        <f t="shared" si="21"/>
        <v>19</v>
      </c>
      <c r="C694" s="2" t="s">
        <v>826</v>
      </c>
      <c r="D694" s="6">
        <f>COUNTIF(Data!$I$2:$I$1048576, "=" &amp; C694)</f>
        <v>1</v>
      </c>
    </row>
    <row r="695" spans="1:4" x14ac:dyDescent="0.35">
      <c r="A695" s="2">
        <f t="shared" si="20"/>
        <v>84</v>
      </c>
      <c r="B695" s="2">
        <f t="shared" si="21"/>
        <v>19</v>
      </c>
      <c r="C695" s="2" t="s">
        <v>82</v>
      </c>
      <c r="D695" s="6">
        <f>COUNTIF(Data!$I$2:$I$1048576, "=" &amp; C695)</f>
        <v>0</v>
      </c>
    </row>
    <row r="696" spans="1:4" x14ac:dyDescent="0.35">
      <c r="A696" s="2">
        <f t="shared" si="20"/>
        <v>85</v>
      </c>
      <c r="B696" s="2">
        <f t="shared" si="21"/>
        <v>19</v>
      </c>
      <c r="C696" s="2" t="s">
        <v>83</v>
      </c>
      <c r="D696" s="6">
        <f>COUNTIF(Data!$I$2:$I$1048576, "=" &amp; C696)</f>
        <v>0</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0</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1</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0</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0</v>
      </c>
    </row>
    <row r="775" spans="1:4" x14ac:dyDescent="0.35">
      <c r="A775" s="2">
        <f t="shared" si="24"/>
        <v>88</v>
      </c>
      <c r="B775" s="2">
        <f t="shared" si="25"/>
        <v>20</v>
      </c>
      <c r="C775" s="2" t="s">
        <v>894</v>
      </c>
      <c r="D775" s="6">
        <f>COUNTIF(Data!$I$2:$I$1048576, "=" &amp; C775)</f>
        <v>0</v>
      </c>
    </row>
    <row r="776" spans="1:4" x14ac:dyDescent="0.35">
      <c r="A776" s="2">
        <f t="shared" si="24"/>
        <v>89</v>
      </c>
      <c r="B776" s="2">
        <f t="shared" si="25"/>
        <v>20</v>
      </c>
      <c r="C776" s="2" t="s">
        <v>87</v>
      </c>
      <c r="D776" s="6">
        <f>COUNTIF(Data!$I$2:$I$1048576, "=" &amp; C776)</f>
        <v>0</v>
      </c>
    </row>
    <row r="777" spans="1:4" x14ac:dyDescent="0.35">
      <c r="A777" s="2">
        <f t="shared" si="24"/>
        <v>90</v>
      </c>
      <c r="B777" s="2">
        <f t="shared" si="25"/>
        <v>20</v>
      </c>
      <c r="C777" s="2" t="s">
        <v>89</v>
      </c>
      <c r="D777" s="6">
        <f>COUNTIF(Data!$I$2:$I$1048576, "=" &amp; C777)</f>
        <v>0</v>
      </c>
    </row>
    <row r="778" spans="1:4" x14ac:dyDescent="0.35">
      <c r="A778" s="2">
        <f t="shared" si="24"/>
        <v>91</v>
      </c>
      <c r="B778" s="2">
        <f t="shared" si="25"/>
        <v>20</v>
      </c>
      <c r="C778" s="2" t="s">
        <v>91</v>
      </c>
      <c r="D778" s="6">
        <f>COUNTIF(Data!$I$2:$I$1048576, "=" &amp; C778)</f>
        <v>1</v>
      </c>
    </row>
    <row r="779" spans="1:4" x14ac:dyDescent="0.35">
      <c r="A779" s="2">
        <f t="shared" si="24"/>
        <v>92</v>
      </c>
      <c r="B779" s="2">
        <f t="shared" si="25"/>
        <v>20</v>
      </c>
      <c r="C779" s="2" t="s">
        <v>93</v>
      </c>
      <c r="D779" s="6">
        <f>COUNTIF(Data!$I$2:$I$1048576, "=" &amp; C779)</f>
        <v>0</v>
      </c>
    </row>
    <row r="780" spans="1:4" x14ac:dyDescent="0.35">
      <c r="A780" s="2">
        <f t="shared" si="24"/>
        <v>93</v>
      </c>
      <c r="B780" s="2">
        <f t="shared" si="25"/>
        <v>20</v>
      </c>
      <c r="C780" s="2" t="s">
        <v>95</v>
      </c>
      <c r="D780" s="6">
        <f>COUNTIF(Data!$I$2:$I$1048576, "=" &amp; C780)</f>
        <v>0</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0</v>
      </c>
    </row>
    <row r="789" spans="1:4" x14ac:dyDescent="0.35">
      <c r="A789" s="2">
        <f t="shared" si="24"/>
        <v>102</v>
      </c>
      <c r="B789" s="2">
        <f t="shared" si="25"/>
        <v>20</v>
      </c>
      <c r="C789" s="2" t="s">
        <v>899</v>
      </c>
      <c r="D789" s="6">
        <f>COUNTIF(Data!$I$2:$I$1048576, "=" &amp; C789)</f>
        <v>1</v>
      </c>
    </row>
    <row r="790" spans="1:4" x14ac:dyDescent="0.35">
      <c r="A790" s="2">
        <f t="shared" si="24"/>
        <v>103</v>
      </c>
      <c r="B790" s="2">
        <f t="shared" si="25"/>
        <v>20</v>
      </c>
      <c r="C790" s="2" t="s">
        <v>900</v>
      </c>
      <c r="D790" s="6">
        <f>COUNTIF(Data!$I$2:$I$1048576, "=" &amp; C790)</f>
        <v>1</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0</v>
      </c>
    </row>
    <row r="853" spans="1:4" x14ac:dyDescent="0.35">
      <c r="A853" s="2">
        <f t="shared" si="26"/>
        <v>90</v>
      </c>
      <c r="B853" s="2">
        <f t="shared" si="27"/>
        <v>21</v>
      </c>
      <c r="C853" s="2" t="s">
        <v>962</v>
      </c>
      <c r="D853" s="6">
        <f>COUNTIF(Data!$I$2:$I$1048576, "=" &amp; C853)</f>
        <v>0</v>
      </c>
    </row>
    <row r="854" spans="1:4" x14ac:dyDescent="0.35">
      <c r="A854" s="2">
        <f t="shared" si="26"/>
        <v>91</v>
      </c>
      <c r="B854" s="2">
        <f t="shared" si="27"/>
        <v>21</v>
      </c>
      <c r="C854" s="2" t="s">
        <v>963</v>
      </c>
      <c r="D854" s="6">
        <f>COUNTIF(Data!$I$2:$I$1048576, "=" &amp; C854)</f>
        <v>0</v>
      </c>
    </row>
    <row r="855" spans="1:4" x14ac:dyDescent="0.35">
      <c r="A855" s="2">
        <f t="shared" si="26"/>
        <v>92</v>
      </c>
      <c r="B855" s="2">
        <f t="shared" si="27"/>
        <v>21</v>
      </c>
      <c r="C855" s="2" t="s">
        <v>964</v>
      </c>
      <c r="D855" s="6">
        <f>COUNTIF(Data!$I$2:$I$1048576, "=" &amp; C855)</f>
        <v>0</v>
      </c>
    </row>
    <row r="856" spans="1:4" x14ac:dyDescent="0.35">
      <c r="A856" s="2">
        <f t="shared" si="26"/>
        <v>93</v>
      </c>
      <c r="B856" s="2">
        <f t="shared" si="27"/>
        <v>21</v>
      </c>
      <c r="C856" s="2" t="s">
        <v>96</v>
      </c>
      <c r="D856" s="6">
        <f>COUNTIF(Data!$I$2:$I$1048576, "=" &amp; C856)</f>
        <v>0</v>
      </c>
    </row>
    <row r="857" spans="1:4" x14ac:dyDescent="0.35">
      <c r="A857" s="2">
        <f t="shared" si="26"/>
        <v>94</v>
      </c>
      <c r="B857" s="2">
        <f t="shared" si="27"/>
        <v>21</v>
      </c>
      <c r="C857" s="2" t="s">
        <v>965</v>
      </c>
      <c r="D857" s="6">
        <f>COUNTIF(Data!$I$2:$I$1048576, "=" &amp; C857)</f>
        <v>0</v>
      </c>
    </row>
    <row r="858" spans="1:4" x14ac:dyDescent="0.35">
      <c r="A858" s="2">
        <f t="shared" si="26"/>
        <v>95</v>
      </c>
      <c r="B858" s="2">
        <f t="shared" si="27"/>
        <v>21</v>
      </c>
      <c r="C858" s="2" t="s">
        <v>966</v>
      </c>
      <c r="D858" s="6">
        <f>COUNTIF(Data!$I$2:$I$1048576, "=" &amp; C858)</f>
        <v>0</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0</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1</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0</v>
      </c>
    </row>
    <row r="931" spans="1:4" x14ac:dyDescent="0.35">
      <c r="A931" s="2">
        <f t="shared" si="28"/>
        <v>92</v>
      </c>
      <c r="B931" s="2">
        <f t="shared" si="29"/>
        <v>22</v>
      </c>
      <c r="C931" s="2" t="s">
        <v>1039</v>
      </c>
      <c r="D931" s="6">
        <f>COUNTIF(Data!$I$2:$I$1048576, "=" &amp; C931)</f>
        <v>0</v>
      </c>
    </row>
    <row r="932" spans="1:4" x14ac:dyDescent="0.35">
      <c r="A932" s="2">
        <f t="shared" si="28"/>
        <v>93</v>
      </c>
      <c r="B932" s="2">
        <f t="shared" si="29"/>
        <v>22</v>
      </c>
      <c r="C932" s="2" t="s">
        <v>1040</v>
      </c>
      <c r="D932" s="6">
        <f>COUNTIF(Data!$I$2:$I$1048576, "=" &amp; C932)</f>
        <v>0</v>
      </c>
    </row>
    <row r="933" spans="1:4" x14ac:dyDescent="0.35">
      <c r="A933" s="2">
        <f t="shared" si="28"/>
        <v>94</v>
      </c>
      <c r="B933" s="2">
        <f t="shared" si="29"/>
        <v>22</v>
      </c>
      <c r="C933" s="2" t="s">
        <v>1041</v>
      </c>
      <c r="D933" s="6">
        <f>COUNTIF(Data!$I$2:$I$1048576, "=" &amp; C933)</f>
        <v>0</v>
      </c>
    </row>
    <row r="934" spans="1:4" x14ac:dyDescent="0.35">
      <c r="A934" s="2">
        <f t="shared" si="28"/>
        <v>95</v>
      </c>
      <c r="B934" s="2">
        <f t="shared" si="29"/>
        <v>22</v>
      </c>
      <c r="C934" s="2" t="s">
        <v>1042</v>
      </c>
      <c r="D934" s="6">
        <f>COUNTIF(Data!$I$2:$I$1048576, "=" &amp; C934)</f>
        <v>0</v>
      </c>
    </row>
    <row r="935" spans="1:4" x14ac:dyDescent="0.35">
      <c r="A935" s="2">
        <f t="shared" si="28"/>
        <v>96</v>
      </c>
      <c r="B935" s="2">
        <f t="shared" si="29"/>
        <v>22</v>
      </c>
      <c r="C935" s="2" t="s">
        <v>1043</v>
      </c>
      <c r="D935" s="6">
        <f>COUNTIF(Data!$I$2:$I$1048576, "=" &amp; C935)</f>
        <v>0</v>
      </c>
    </row>
    <row r="936" spans="1:4" x14ac:dyDescent="0.35">
      <c r="A936" s="2">
        <f t="shared" si="28"/>
        <v>97</v>
      </c>
      <c r="B936" s="2">
        <f t="shared" si="29"/>
        <v>22</v>
      </c>
      <c r="C936" s="2" t="s">
        <v>1044</v>
      </c>
      <c r="D936" s="6">
        <f>COUNTIF(Data!$I$2:$I$1048576, "=" &amp; C936)</f>
        <v>0</v>
      </c>
    </row>
    <row r="937" spans="1:4" x14ac:dyDescent="0.35">
      <c r="A937" s="2">
        <f t="shared" si="28"/>
        <v>98</v>
      </c>
      <c r="B937" s="2">
        <f t="shared" si="29"/>
        <v>22</v>
      </c>
      <c r="C937" s="2" t="s">
        <v>1045</v>
      </c>
      <c r="D937" s="6">
        <f>COUNTIF(Data!$I$2:$I$1048576, "=" &amp; C937)</f>
        <v>0</v>
      </c>
    </row>
    <row r="938" spans="1:4" x14ac:dyDescent="0.35">
      <c r="A938" s="2">
        <f t="shared" si="28"/>
        <v>99</v>
      </c>
      <c r="B938" s="2">
        <f t="shared" si="29"/>
        <v>22</v>
      </c>
      <c r="C938" s="2" t="s">
        <v>1046</v>
      </c>
      <c r="D938" s="6">
        <f>COUNTIF(Data!$I$2:$I$1048576, "=" &amp; C938)</f>
        <v>0</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0</v>
      </c>
    </row>
    <row r="1009" spans="1:4" x14ac:dyDescent="0.35">
      <c r="A1009" s="2">
        <f t="shared" si="30"/>
        <v>94</v>
      </c>
      <c r="B1009" s="2">
        <f t="shared" si="31"/>
        <v>23</v>
      </c>
      <c r="C1009" s="2" t="s">
        <v>99</v>
      </c>
      <c r="D1009" s="6">
        <f>COUNTIF(Data!$I$2:$I$1048576, "=" &amp; C1009)</f>
        <v>0</v>
      </c>
    </row>
    <row r="1010" spans="1:4" x14ac:dyDescent="0.35">
      <c r="A1010" s="2">
        <f t="shared" si="30"/>
        <v>95</v>
      </c>
      <c r="B1010" s="2">
        <f t="shared" si="31"/>
        <v>23</v>
      </c>
      <c r="C1010" s="2" t="s">
        <v>1117</v>
      </c>
      <c r="D1010" s="6">
        <f>COUNTIF(Data!$I$2:$I$1048576, "=" &amp; C1010)</f>
        <v>1</v>
      </c>
    </row>
    <row r="1011" spans="1:4" x14ac:dyDescent="0.35">
      <c r="A1011" s="2">
        <f t="shared" si="30"/>
        <v>96</v>
      </c>
      <c r="B1011" s="2">
        <f t="shared" si="31"/>
        <v>23</v>
      </c>
      <c r="C1011" s="2" t="s">
        <v>104</v>
      </c>
      <c r="D1011" s="6">
        <f>COUNTIF(Data!$I$2:$I$1048576, "=" &amp; C1011)</f>
        <v>1</v>
      </c>
    </row>
    <row r="1012" spans="1:4" x14ac:dyDescent="0.35">
      <c r="A1012" s="2">
        <f t="shared" si="30"/>
        <v>97</v>
      </c>
      <c r="B1012" s="2">
        <f t="shared" si="31"/>
        <v>23</v>
      </c>
      <c r="C1012" s="2" t="s">
        <v>107</v>
      </c>
      <c r="D1012" s="6">
        <f>COUNTIF(Data!$I$2:$I$1048576, "=" &amp; C1012)</f>
        <v>0</v>
      </c>
    </row>
    <row r="1013" spans="1:4" x14ac:dyDescent="0.35">
      <c r="A1013" s="2">
        <f t="shared" si="30"/>
        <v>98</v>
      </c>
      <c r="B1013" s="2">
        <f t="shared" si="31"/>
        <v>23</v>
      </c>
      <c r="C1013" s="2" t="s">
        <v>110</v>
      </c>
      <c r="D1013" s="6">
        <f>COUNTIF(Data!$I$2:$I$1048576, "=" &amp; C1013)</f>
        <v>0</v>
      </c>
    </row>
    <row r="1014" spans="1:4" x14ac:dyDescent="0.35">
      <c r="A1014" s="2">
        <f t="shared" si="30"/>
        <v>99</v>
      </c>
      <c r="B1014" s="2">
        <f t="shared" si="31"/>
        <v>23</v>
      </c>
      <c r="C1014" s="2" t="s">
        <v>1118</v>
      </c>
      <c r="D1014" s="6">
        <f>COUNTIF(Data!$I$2:$I$1048576, "=" &amp; C1014)</f>
        <v>0</v>
      </c>
    </row>
    <row r="1015" spans="1:4" x14ac:dyDescent="0.35">
      <c r="A1015" s="2">
        <f t="shared" si="30"/>
        <v>100</v>
      </c>
      <c r="B1015" s="2">
        <f t="shared" si="31"/>
        <v>23</v>
      </c>
      <c r="C1015" s="2" t="s">
        <v>1119</v>
      </c>
      <c r="D1015" s="6">
        <f>COUNTIF(Data!$I$2:$I$1048576, "=" &amp; C1015)</f>
        <v>0</v>
      </c>
    </row>
    <row r="1016" spans="1:4" x14ac:dyDescent="0.35">
      <c r="A1016" s="2">
        <f t="shared" si="30"/>
        <v>101</v>
      </c>
      <c r="B1016" s="2">
        <f t="shared" si="31"/>
        <v>23</v>
      </c>
      <c r="C1016" s="2" t="s">
        <v>1120</v>
      </c>
      <c r="D1016" s="6">
        <f>COUNTIF(Data!$I$2:$I$1048576, "=" &amp; C1016)</f>
        <v>0</v>
      </c>
    </row>
    <row r="1017" spans="1:4" x14ac:dyDescent="0.35">
      <c r="A1017" s="2">
        <f t="shared" si="30"/>
        <v>102</v>
      </c>
      <c r="B1017" s="2">
        <f t="shared" si="31"/>
        <v>23</v>
      </c>
      <c r="C1017" s="2" t="s">
        <v>1121</v>
      </c>
      <c r="D1017" s="6">
        <f>COUNTIF(Data!$I$2:$I$1048576, "=" &amp; C1017)</f>
        <v>0</v>
      </c>
    </row>
    <row r="1018" spans="1:4" x14ac:dyDescent="0.35">
      <c r="A1018" s="2">
        <f t="shared" si="30"/>
        <v>103</v>
      </c>
      <c r="B1018" s="2">
        <f t="shared" si="31"/>
        <v>23</v>
      </c>
      <c r="C1018" s="2" t="s">
        <v>1122</v>
      </c>
      <c r="D1018" s="6">
        <f>COUNTIF(Data!$I$2:$I$1048576, "=" &amp; C1018)</f>
        <v>0</v>
      </c>
    </row>
    <row r="1019" spans="1:4" x14ac:dyDescent="0.35">
      <c r="A1019" s="2">
        <f t="shared" si="30"/>
        <v>104</v>
      </c>
      <c r="B1019" s="2">
        <f t="shared" si="31"/>
        <v>23</v>
      </c>
      <c r="C1019" s="2" t="s">
        <v>1123</v>
      </c>
      <c r="D1019" s="6">
        <f>COUNTIF(Data!$I$2:$I$1048576, "=" &amp; C1019)</f>
        <v>0</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0</v>
      </c>
    </row>
    <row r="1087" spans="1:4" x14ac:dyDescent="0.35">
      <c r="A1087" s="2">
        <f t="shared" si="32"/>
        <v>96</v>
      </c>
      <c r="B1087" s="2">
        <f t="shared" si="33"/>
        <v>24</v>
      </c>
      <c r="C1087" s="2" t="s">
        <v>1189</v>
      </c>
      <c r="D1087" s="6">
        <f>COUNTIF(Data!$I$2:$I$1048576, "=" &amp; C1087)</f>
        <v>0</v>
      </c>
    </row>
    <row r="1088" spans="1:4" x14ac:dyDescent="0.35">
      <c r="A1088" s="2">
        <f t="shared" si="32"/>
        <v>97</v>
      </c>
      <c r="B1088" s="2">
        <f t="shared" si="33"/>
        <v>24</v>
      </c>
      <c r="C1088" s="2" t="s">
        <v>108</v>
      </c>
      <c r="D1088" s="6">
        <f>COUNTIF(Data!$I$2:$I$1048576, "=" &amp; C1088)</f>
        <v>1</v>
      </c>
    </row>
    <row r="1089" spans="1:4" x14ac:dyDescent="0.35">
      <c r="A1089" s="2">
        <f t="shared" si="32"/>
        <v>98</v>
      </c>
      <c r="B1089" s="2">
        <f t="shared" si="33"/>
        <v>24</v>
      </c>
      <c r="C1089" s="2" t="s">
        <v>111</v>
      </c>
      <c r="D1089" s="6">
        <f>COUNTIF(Data!$I$2:$I$1048576, "=" &amp; C1089)</f>
        <v>0</v>
      </c>
    </row>
    <row r="1090" spans="1:4" x14ac:dyDescent="0.35">
      <c r="A1090" s="2">
        <f t="shared" si="32"/>
        <v>99</v>
      </c>
      <c r="B1090" s="2">
        <f t="shared" si="33"/>
        <v>24</v>
      </c>
      <c r="C1090" s="2" t="s">
        <v>114</v>
      </c>
      <c r="D1090" s="6">
        <f>COUNTIF(Data!$I$2:$I$1048576, "=" &amp; C1090)</f>
        <v>2</v>
      </c>
    </row>
    <row r="1091" spans="1:4" x14ac:dyDescent="0.35">
      <c r="A1091" s="2">
        <f t="shared" ref="A1091:A1154" si="34">VALUE(LEFT(C1091, FIND(" ",C1091)-1))</f>
        <v>100</v>
      </c>
      <c r="B1091" s="2">
        <f t="shared" ref="B1091:B1154" si="35">VALUE(RIGHT(C1091,LEN(C1091)- FIND(" ",C1091)+1))</f>
        <v>24</v>
      </c>
      <c r="C1091" s="2" t="s">
        <v>1190</v>
      </c>
      <c r="D1091" s="6">
        <f>COUNTIF(Data!$I$2:$I$1048576, "=" &amp; C1091)</f>
        <v>0</v>
      </c>
    </row>
    <row r="1092" spans="1:4" x14ac:dyDescent="0.35">
      <c r="A1092" s="2">
        <f t="shared" si="34"/>
        <v>101</v>
      </c>
      <c r="B1092" s="2">
        <f t="shared" si="35"/>
        <v>24</v>
      </c>
      <c r="C1092" s="2" t="s">
        <v>1191</v>
      </c>
      <c r="D1092" s="6">
        <f>COUNTIF(Data!$I$2:$I$1048576, "=" &amp; C1092)</f>
        <v>0</v>
      </c>
    </row>
    <row r="1093" spans="1:4" x14ac:dyDescent="0.35">
      <c r="A1093" s="2">
        <f t="shared" si="34"/>
        <v>102</v>
      </c>
      <c r="B1093" s="2">
        <f t="shared" si="35"/>
        <v>24</v>
      </c>
      <c r="C1093" s="2" t="s">
        <v>1192</v>
      </c>
      <c r="D1093" s="6">
        <f>COUNTIF(Data!$I$2:$I$1048576, "=" &amp; C1093)</f>
        <v>1</v>
      </c>
    </row>
    <row r="1094" spans="1:4" x14ac:dyDescent="0.35">
      <c r="A1094" s="2">
        <f t="shared" si="34"/>
        <v>103</v>
      </c>
      <c r="B1094" s="2">
        <f t="shared" si="35"/>
        <v>24</v>
      </c>
      <c r="C1094" s="2" t="s">
        <v>1193</v>
      </c>
      <c r="D1094" s="6">
        <f>COUNTIF(Data!$I$2:$I$1048576, "=" &amp; C1094)</f>
        <v>0</v>
      </c>
    </row>
    <row r="1095" spans="1:4" x14ac:dyDescent="0.35">
      <c r="A1095" s="2">
        <f t="shared" si="34"/>
        <v>104</v>
      </c>
      <c r="B1095" s="2">
        <f t="shared" si="35"/>
        <v>24</v>
      </c>
      <c r="C1095" s="2" t="s">
        <v>1194</v>
      </c>
      <c r="D1095" s="6">
        <f>COUNTIF(Data!$I$2:$I$1048576, "=" &amp; C1095)</f>
        <v>0</v>
      </c>
    </row>
    <row r="1096" spans="1:4" x14ac:dyDescent="0.35">
      <c r="A1096" s="2">
        <f t="shared" si="34"/>
        <v>105</v>
      </c>
      <c r="B1096" s="2">
        <f t="shared" si="35"/>
        <v>24</v>
      </c>
      <c r="C1096" s="2" t="s">
        <v>1195</v>
      </c>
      <c r="D1096" s="6">
        <f>COUNTIF(Data!$I$2:$I$1048576, "=" &amp; C1096)</f>
        <v>0</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1</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1</v>
      </c>
    </row>
    <row r="1164" spans="1:4" x14ac:dyDescent="0.35">
      <c r="A1164" s="2">
        <f t="shared" si="36"/>
        <v>97</v>
      </c>
      <c r="B1164" s="2">
        <f t="shared" si="37"/>
        <v>25</v>
      </c>
      <c r="C1164" s="2" t="s">
        <v>1262</v>
      </c>
      <c r="D1164" s="6">
        <f>COUNTIF(Data!$I$2:$I$1048576, "=" &amp; C1164)</f>
        <v>1</v>
      </c>
    </row>
    <row r="1165" spans="1:4" x14ac:dyDescent="0.35">
      <c r="A1165" s="2">
        <f t="shared" si="36"/>
        <v>98</v>
      </c>
      <c r="B1165" s="2">
        <f t="shared" si="37"/>
        <v>25</v>
      </c>
      <c r="C1165" s="2" t="s">
        <v>112</v>
      </c>
      <c r="D1165" s="6">
        <f>COUNTIF(Data!$I$2:$I$1048576, "=" &amp; C1165)</f>
        <v>1</v>
      </c>
    </row>
    <row r="1166" spans="1:4" x14ac:dyDescent="0.35">
      <c r="A1166" s="2">
        <f t="shared" si="36"/>
        <v>99</v>
      </c>
      <c r="B1166" s="2">
        <f t="shared" si="37"/>
        <v>25</v>
      </c>
      <c r="C1166" s="2" t="s">
        <v>115</v>
      </c>
      <c r="D1166" s="6">
        <f>COUNTIF(Data!$I$2:$I$1048576, "=" &amp; C1166)</f>
        <v>0</v>
      </c>
    </row>
    <row r="1167" spans="1:4" x14ac:dyDescent="0.35">
      <c r="A1167" s="2">
        <f t="shared" si="36"/>
        <v>100</v>
      </c>
      <c r="B1167" s="2">
        <f t="shared" si="37"/>
        <v>25</v>
      </c>
      <c r="C1167" s="2" t="s">
        <v>8</v>
      </c>
      <c r="D1167" s="6">
        <f>COUNTIF(Data!$I$2:$I$1048576, "=" &amp; C1167)</f>
        <v>0</v>
      </c>
    </row>
    <row r="1168" spans="1:4" x14ac:dyDescent="0.35">
      <c r="A1168" s="2">
        <f t="shared" si="36"/>
        <v>101</v>
      </c>
      <c r="B1168" s="2">
        <f t="shared" si="37"/>
        <v>25</v>
      </c>
      <c r="C1168" s="2" t="s">
        <v>9</v>
      </c>
      <c r="D1168" s="6">
        <f>COUNTIF(Data!$I$2:$I$1048576, "=" &amp; C1168)</f>
        <v>1</v>
      </c>
    </row>
    <row r="1169" spans="1:4" x14ac:dyDescent="0.35">
      <c r="A1169" s="2">
        <f t="shared" si="36"/>
        <v>102</v>
      </c>
      <c r="B1169" s="2">
        <f t="shared" si="37"/>
        <v>25</v>
      </c>
      <c r="C1169" s="2" t="s">
        <v>12</v>
      </c>
      <c r="D1169" s="6">
        <f>COUNTIF(Data!$I$2:$I$1048576, "=" &amp; C1169)</f>
        <v>1</v>
      </c>
    </row>
    <row r="1170" spans="1:4" x14ac:dyDescent="0.35">
      <c r="A1170" s="2">
        <f t="shared" si="36"/>
        <v>103</v>
      </c>
      <c r="B1170" s="2">
        <f t="shared" si="37"/>
        <v>25</v>
      </c>
      <c r="C1170" s="2" t="s">
        <v>1263</v>
      </c>
      <c r="D1170" s="6">
        <f>COUNTIF(Data!$I$2:$I$1048576, "=" &amp; C1170)</f>
        <v>2</v>
      </c>
    </row>
    <row r="1171" spans="1:4" x14ac:dyDescent="0.35">
      <c r="A1171" s="2">
        <f t="shared" si="36"/>
        <v>104</v>
      </c>
      <c r="B1171" s="2">
        <f t="shared" si="37"/>
        <v>25</v>
      </c>
      <c r="C1171" s="2" t="s">
        <v>1264</v>
      </c>
      <c r="D1171" s="6">
        <f>COUNTIF(Data!$I$2:$I$1048576, "=" &amp; C1171)</f>
        <v>0</v>
      </c>
    </row>
    <row r="1172" spans="1:4" x14ac:dyDescent="0.35">
      <c r="A1172" s="2">
        <f t="shared" si="36"/>
        <v>105</v>
      </c>
      <c r="B1172" s="2">
        <f t="shared" si="37"/>
        <v>25</v>
      </c>
      <c r="C1172" s="2" t="s">
        <v>1265</v>
      </c>
      <c r="D1172" s="6">
        <f>COUNTIF(Data!$I$2:$I$1048576, "=" &amp; C1172)</f>
        <v>2</v>
      </c>
    </row>
    <row r="1173" spans="1:4" x14ac:dyDescent="0.35">
      <c r="A1173" s="2">
        <f t="shared" si="36"/>
        <v>106</v>
      </c>
      <c r="B1173" s="2">
        <f t="shared" si="37"/>
        <v>25</v>
      </c>
      <c r="C1173" s="2" t="s">
        <v>1266</v>
      </c>
      <c r="D1173" s="6">
        <f>COUNTIF(Data!$I$2:$I$1048576, "=" &amp; C1173)</f>
        <v>1</v>
      </c>
    </row>
    <row r="1174" spans="1:4" x14ac:dyDescent="0.35">
      <c r="A1174" s="2">
        <f t="shared" si="36"/>
        <v>107</v>
      </c>
      <c r="B1174" s="2">
        <f t="shared" si="37"/>
        <v>25</v>
      </c>
      <c r="C1174" s="2" t="s">
        <v>1267</v>
      </c>
      <c r="D1174" s="6">
        <f>COUNTIF(Data!$I$2:$I$1048576, "=" &amp; C1174)</f>
        <v>0</v>
      </c>
    </row>
    <row r="1175" spans="1:4" x14ac:dyDescent="0.35">
      <c r="A1175" s="2">
        <f t="shared" si="36"/>
        <v>108</v>
      </c>
      <c r="B1175" s="2">
        <f t="shared" si="37"/>
        <v>25</v>
      </c>
      <c r="C1175" s="2" t="s">
        <v>1268</v>
      </c>
      <c r="D1175" s="6">
        <f>COUNTIF(Data!$I$2:$I$1048576, "=" &amp; C1175)</f>
        <v>2</v>
      </c>
    </row>
    <row r="1176" spans="1:4" x14ac:dyDescent="0.35">
      <c r="A1176" s="2">
        <f t="shared" si="36"/>
        <v>109</v>
      </c>
      <c r="B1176" s="2">
        <f t="shared" si="37"/>
        <v>25</v>
      </c>
      <c r="C1176" s="2" t="s">
        <v>1269</v>
      </c>
      <c r="D1176" s="6">
        <f>COUNTIF(Data!$I$2:$I$1048576, "=" &amp; C1176)</f>
        <v>0</v>
      </c>
    </row>
    <row r="1177" spans="1:4" x14ac:dyDescent="0.35">
      <c r="A1177" s="2">
        <f t="shared" si="36"/>
        <v>110</v>
      </c>
      <c r="B1177" s="2">
        <f t="shared" si="37"/>
        <v>25</v>
      </c>
      <c r="C1177" s="2" t="s">
        <v>1270</v>
      </c>
      <c r="D1177" s="6">
        <f>COUNTIF(Data!$I$2:$I$1048576, "=" &amp; C1177)</f>
        <v>2</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1</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0</v>
      </c>
    </row>
    <row r="1245" spans="1:4" x14ac:dyDescent="0.35">
      <c r="A1245" s="2">
        <f t="shared" si="38"/>
        <v>102</v>
      </c>
      <c r="B1245" s="2">
        <f t="shared" si="39"/>
        <v>26</v>
      </c>
      <c r="C1245" s="2" t="s">
        <v>13</v>
      </c>
      <c r="D1245" s="6">
        <f>COUNTIF(Data!$I$2:$I$1048576, "=" &amp; C1245)</f>
        <v>3</v>
      </c>
    </row>
    <row r="1246" spans="1:4" x14ac:dyDescent="0.35">
      <c r="A1246" s="2">
        <f t="shared" si="38"/>
        <v>103</v>
      </c>
      <c r="B1246" s="2">
        <f t="shared" si="39"/>
        <v>26</v>
      </c>
      <c r="C1246" s="2" t="s">
        <v>15</v>
      </c>
      <c r="D1246" s="6">
        <f>COUNTIF(Data!$I$2:$I$1048576, "=" &amp; C1246)</f>
        <v>1</v>
      </c>
    </row>
    <row r="1247" spans="1:4" x14ac:dyDescent="0.35">
      <c r="A1247" s="2">
        <f t="shared" si="38"/>
        <v>104</v>
      </c>
      <c r="B1247" s="2">
        <f t="shared" si="39"/>
        <v>26</v>
      </c>
      <c r="C1247" s="2" t="s">
        <v>18</v>
      </c>
      <c r="D1247" s="6">
        <f>COUNTIF(Data!$I$2:$I$1048576, "=" &amp; C1247)</f>
        <v>2</v>
      </c>
    </row>
    <row r="1248" spans="1:4" x14ac:dyDescent="0.35">
      <c r="A1248" s="2">
        <f t="shared" si="38"/>
        <v>105</v>
      </c>
      <c r="B1248" s="2">
        <f t="shared" si="39"/>
        <v>26</v>
      </c>
      <c r="C1248" s="2" t="s">
        <v>20</v>
      </c>
      <c r="D1248" s="6">
        <f>COUNTIF(Data!$I$2:$I$1048576, "=" &amp; C1248)</f>
        <v>1</v>
      </c>
    </row>
    <row r="1249" spans="1:4" x14ac:dyDescent="0.35">
      <c r="A1249" s="2">
        <f t="shared" si="38"/>
        <v>106</v>
      </c>
      <c r="B1249" s="2">
        <f t="shared" si="39"/>
        <v>26</v>
      </c>
      <c r="C1249" s="2" t="s">
        <v>22</v>
      </c>
      <c r="D1249" s="6">
        <f>COUNTIF(Data!$I$2:$I$1048576, "=" &amp; C1249)</f>
        <v>0</v>
      </c>
    </row>
    <row r="1250" spans="1:4" x14ac:dyDescent="0.35">
      <c r="A1250" s="2">
        <f t="shared" si="38"/>
        <v>107</v>
      </c>
      <c r="B1250" s="2">
        <f t="shared" si="39"/>
        <v>26</v>
      </c>
      <c r="C1250" s="2" t="s">
        <v>1337</v>
      </c>
      <c r="D1250" s="6">
        <f>COUNTIF(Data!$I$2:$I$1048576, "=" &amp; C1250)</f>
        <v>1</v>
      </c>
    </row>
    <row r="1251" spans="1:4" x14ac:dyDescent="0.35">
      <c r="A1251" s="2">
        <f t="shared" si="38"/>
        <v>108</v>
      </c>
      <c r="B1251" s="2">
        <f t="shared" si="39"/>
        <v>26</v>
      </c>
      <c r="C1251" s="2" t="s">
        <v>27</v>
      </c>
      <c r="D1251" s="6">
        <f>COUNTIF(Data!$I$2:$I$1048576, "=" &amp; C1251)</f>
        <v>1</v>
      </c>
    </row>
    <row r="1252" spans="1:4" x14ac:dyDescent="0.35">
      <c r="A1252" s="2">
        <f t="shared" si="38"/>
        <v>109</v>
      </c>
      <c r="B1252" s="2">
        <f t="shared" si="39"/>
        <v>26</v>
      </c>
      <c r="C1252" s="2" t="s">
        <v>1338</v>
      </c>
      <c r="D1252" s="6">
        <f>COUNTIF(Data!$I$2:$I$1048576, "=" &amp; C1252)</f>
        <v>0</v>
      </c>
    </row>
    <row r="1253" spans="1:4" x14ac:dyDescent="0.35">
      <c r="A1253" s="2">
        <f t="shared" si="38"/>
        <v>110</v>
      </c>
      <c r="B1253" s="2">
        <f t="shared" si="39"/>
        <v>26</v>
      </c>
      <c r="C1253" s="2" t="s">
        <v>1339</v>
      </c>
      <c r="D1253" s="6">
        <f>COUNTIF(Data!$I$2:$I$1048576, "=" &amp; C1253)</f>
        <v>1</v>
      </c>
    </row>
    <row r="1254" spans="1:4" x14ac:dyDescent="0.35">
      <c r="A1254" s="2">
        <f t="shared" si="38"/>
        <v>111</v>
      </c>
      <c r="B1254" s="2">
        <f t="shared" si="39"/>
        <v>26</v>
      </c>
      <c r="C1254" s="2" t="s">
        <v>1340</v>
      </c>
      <c r="D1254" s="6">
        <f>COUNTIF(Data!$I$2:$I$1048576, "=" &amp; C1254)</f>
        <v>0</v>
      </c>
    </row>
    <row r="1255" spans="1:4" x14ac:dyDescent="0.35">
      <c r="A1255" s="2">
        <f t="shared" si="38"/>
        <v>112</v>
      </c>
      <c r="B1255" s="2">
        <f t="shared" si="39"/>
        <v>26</v>
      </c>
      <c r="C1255" s="2" t="s">
        <v>1341</v>
      </c>
      <c r="D1255" s="6">
        <f>COUNTIF(Data!$I$2:$I$1048576, "=" &amp; C1255)</f>
        <v>0</v>
      </c>
    </row>
    <row r="1256" spans="1:4" x14ac:dyDescent="0.35">
      <c r="A1256" s="2">
        <f t="shared" si="38"/>
        <v>113</v>
      </c>
      <c r="B1256" s="2">
        <f t="shared" si="39"/>
        <v>26</v>
      </c>
      <c r="C1256" s="2" t="s">
        <v>1342</v>
      </c>
      <c r="D1256" s="6">
        <f>COUNTIF(Data!$I$2:$I$1048576, "=" &amp; C1256)</f>
        <v>1</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1</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1</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1</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1</v>
      </c>
    </row>
    <row r="1324" spans="1:4" x14ac:dyDescent="0.35">
      <c r="A1324" s="2">
        <f t="shared" si="40"/>
        <v>105</v>
      </c>
      <c r="B1324" s="2">
        <f t="shared" si="41"/>
        <v>27</v>
      </c>
      <c r="C1324" s="2" t="s">
        <v>21</v>
      </c>
      <c r="D1324" s="6">
        <f>COUNTIF(Data!$I$2:$I$1048576, "=" &amp; C1324)</f>
        <v>2</v>
      </c>
    </row>
    <row r="1325" spans="1:4" x14ac:dyDescent="0.35">
      <c r="A1325" s="2">
        <f t="shared" si="40"/>
        <v>106</v>
      </c>
      <c r="B1325" s="2">
        <f t="shared" si="41"/>
        <v>27</v>
      </c>
      <c r="C1325" s="2" t="s">
        <v>23</v>
      </c>
      <c r="D1325" s="6">
        <f>COUNTIF(Data!$I$2:$I$1048576, "=" &amp; C1325)</f>
        <v>1</v>
      </c>
    </row>
    <row r="1326" spans="1:4" x14ac:dyDescent="0.35">
      <c r="A1326" s="2">
        <f t="shared" si="40"/>
        <v>107</v>
      </c>
      <c r="B1326" s="2">
        <f t="shared" si="41"/>
        <v>27</v>
      </c>
      <c r="C1326" s="2" t="s">
        <v>25</v>
      </c>
      <c r="D1326" s="6">
        <f>COUNTIF(Data!$I$2:$I$1048576, "=" &amp; C1326)</f>
        <v>0</v>
      </c>
    </row>
    <row r="1327" spans="1:4" x14ac:dyDescent="0.35">
      <c r="A1327" s="2">
        <f t="shared" si="40"/>
        <v>108</v>
      </c>
      <c r="B1327" s="2">
        <f t="shared" si="41"/>
        <v>27</v>
      </c>
      <c r="C1327" s="2" t="s">
        <v>28</v>
      </c>
      <c r="D1327" s="6">
        <f>COUNTIF(Data!$I$2:$I$1048576, "=" &amp; C1327)</f>
        <v>1</v>
      </c>
    </row>
    <row r="1328" spans="1:4" x14ac:dyDescent="0.35">
      <c r="A1328" s="2">
        <f t="shared" si="40"/>
        <v>109</v>
      </c>
      <c r="B1328" s="2">
        <f t="shared" si="41"/>
        <v>27</v>
      </c>
      <c r="C1328" s="2" t="s">
        <v>31</v>
      </c>
      <c r="D1328" s="6">
        <f>COUNTIF(Data!$I$2:$I$1048576, "=" &amp; C1328)</f>
        <v>4</v>
      </c>
    </row>
    <row r="1329" spans="1:4" x14ac:dyDescent="0.35">
      <c r="A1329" s="2">
        <f t="shared" si="40"/>
        <v>110</v>
      </c>
      <c r="B1329" s="2">
        <f t="shared" si="41"/>
        <v>27</v>
      </c>
      <c r="C1329" s="2" t="s">
        <v>1407</v>
      </c>
      <c r="D1329" s="6">
        <f>COUNTIF(Data!$I$2:$I$1048576, "=" &amp; C1329)</f>
        <v>1</v>
      </c>
    </row>
    <row r="1330" spans="1:4" x14ac:dyDescent="0.35">
      <c r="A1330" s="2">
        <f t="shared" si="40"/>
        <v>111</v>
      </c>
      <c r="B1330" s="2">
        <f t="shared" si="41"/>
        <v>27</v>
      </c>
      <c r="C1330" s="2" t="s">
        <v>1408</v>
      </c>
      <c r="D1330" s="6">
        <f>COUNTIF(Data!$I$2:$I$1048576, "=" &amp; C1330)</f>
        <v>1</v>
      </c>
    </row>
    <row r="1331" spans="1:4" x14ac:dyDescent="0.35">
      <c r="A1331" s="2">
        <f t="shared" si="40"/>
        <v>112</v>
      </c>
      <c r="B1331" s="2">
        <f t="shared" si="41"/>
        <v>27</v>
      </c>
      <c r="C1331" s="2" t="s">
        <v>1409</v>
      </c>
      <c r="D1331" s="6">
        <f>COUNTIF(Data!$I$2:$I$1048576, "=" &amp; C1331)</f>
        <v>3</v>
      </c>
    </row>
    <row r="1332" spans="1:4" x14ac:dyDescent="0.35">
      <c r="A1332" s="2">
        <f t="shared" si="40"/>
        <v>113</v>
      </c>
      <c r="B1332" s="2">
        <f t="shared" si="41"/>
        <v>27</v>
      </c>
      <c r="C1332" s="2" t="s">
        <v>38</v>
      </c>
      <c r="D1332" s="6">
        <f>COUNTIF(Data!$I$2:$I$1048576, "=" &amp; C1332)</f>
        <v>1</v>
      </c>
    </row>
    <row r="1333" spans="1:4" x14ac:dyDescent="0.35">
      <c r="A1333" s="2">
        <f t="shared" si="40"/>
        <v>114</v>
      </c>
      <c r="B1333" s="2">
        <f t="shared" si="41"/>
        <v>27</v>
      </c>
      <c r="C1333" s="2" t="s">
        <v>1410</v>
      </c>
      <c r="D1333" s="6">
        <f>COUNTIF(Data!$I$2:$I$1048576, "=" &amp; C1333)</f>
        <v>0</v>
      </c>
    </row>
    <row r="1334" spans="1:4" x14ac:dyDescent="0.35">
      <c r="A1334" s="2">
        <f t="shared" si="40"/>
        <v>115</v>
      </c>
      <c r="B1334" s="2">
        <f t="shared" si="41"/>
        <v>27</v>
      </c>
      <c r="C1334" s="2" t="s">
        <v>1411</v>
      </c>
      <c r="D1334" s="6">
        <f>COUNTIF(Data!$I$2:$I$1048576, "=" &amp; C1334)</f>
        <v>0</v>
      </c>
    </row>
    <row r="1335" spans="1:4" x14ac:dyDescent="0.35">
      <c r="A1335" s="2">
        <f t="shared" si="40"/>
        <v>116</v>
      </c>
      <c r="B1335" s="2">
        <f t="shared" si="41"/>
        <v>27</v>
      </c>
      <c r="C1335" s="2" t="s">
        <v>1412</v>
      </c>
      <c r="D1335" s="6">
        <f>COUNTIF(Data!$I$2:$I$1048576, "=" &amp; C1335)</f>
        <v>0</v>
      </c>
    </row>
    <row r="1336" spans="1:4" x14ac:dyDescent="0.35">
      <c r="A1336" s="2">
        <f t="shared" si="40"/>
        <v>117</v>
      </c>
      <c r="B1336" s="2">
        <f t="shared" si="41"/>
        <v>27</v>
      </c>
      <c r="C1336" s="2" t="s">
        <v>1413</v>
      </c>
      <c r="D1336" s="6">
        <f>COUNTIF(Data!$I$2:$I$1048576, "=" &amp; C1336)</f>
        <v>1</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0</v>
      </c>
    </row>
    <row r="1402" spans="1:4" x14ac:dyDescent="0.35">
      <c r="A1402" s="2">
        <f t="shared" si="42"/>
        <v>107</v>
      </c>
      <c r="B1402" s="2">
        <f t="shared" si="43"/>
        <v>28</v>
      </c>
      <c r="C1402" s="2" t="s">
        <v>26</v>
      </c>
      <c r="D1402" s="6">
        <f>COUNTIF(Data!$I$2:$I$1048576, "=" &amp; C1402)</f>
        <v>2</v>
      </c>
    </row>
    <row r="1403" spans="1:4" x14ac:dyDescent="0.35">
      <c r="A1403" s="2">
        <f t="shared" si="42"/>
        <v>108</v>
      </c>
      <c r="B1403" s="2">
        <f t="shared" si="43"/>
        <v>28</v>
      </c>
      <c r="C1403" s="2" t="s">
        <v>29</v>
      </c>
      <c r="D1403" s="6">
        <f>COUNTIF(Data!$I$2:$I$1048576, "=" &amp; C1403)</f>
        <v>1</v>
      </c>
    </row>
    <row r="1404" spans="1:4" x14ac:dyDescent="0.35">
      <c r="A1404" s="2">
        <f t="shared" si="42"/>
        <v>109</v>
      </c>
      <c r="B1404" s="2">
        <f t="shared" si="43"/>
        <v>28</v>
      </c>
      <c r="C1404" s="2" t="s">
        <v>32</v>
      </c>
      <c r="D1404" s="6">
        <f>COUNTIF(Data!$I$2:$I$1048576, "=" &amp; C1404)</f>
        <v>2</v>
      </c>
    </row>
    <row r="1405" spans="1:4" x14ac:dyDescent="0.35">
      <c r="A1405" s="2">
        <f t="shared" si="42"/>
        <v>110</v>
      </c>
      <c r="B1405" s="2">
        <f t="shared" si="43"/>
        <v>28</v>
      </c>
      <c r="C1405" s="2" t="s">
        <v>33</v>
      </c>
      <c r="D1405" s="6">
        <f>COUNTIF(Data!$I$2:$I$1048576, "=" &amp; C1405)</f>
        <v>2</v>
      </c>
    </row>
    <row r="1406" spans="1:4" x14ac:dyDescent="0.35">
      <c r="A1406" s="2">
        <f t="shared" si="42"/>
        <v>111</v>
      </c>
      <c r="B1406" s="2">
        <f t="shared" si="43"/>
        <v>28</v>
      </c>
      <c r="C1406" s="2" t="s">
        <v>1477</v>
      </c>
      <c r="D1406" s="6">
        <f>COUNTIF(Data!$I$2:$I$1048576, "=" &amp; C1406)</f>
        <v>2</v>
      </c>
    </row>
    <row r="1407" spans="1:4" x14ac:dyDescent="0.35">
      <c r="A1407" s="2">
        <f t="shared" si="42"/>
        <v>112</v>
      </c>
      <c r="B1407" s="2">
        <f t="shared" si="43"/>
        <v>28</v>
      </c>
      <c r="C1407" s="2" t="s">
        <v>36</v>
      </c>
      <c r="D1407" s="6">
        <f>COUNTIF(Data!$I$2:$I$1048576, "=" &amp; C1407)</f>
        <v>0</v>
      </c>
    </row>
    <row r="1408" spans="1:4" x14ac:dyDescent="0.35">
      <c r="A1408" s="2">
        <f t="shared" si="42"/>
        <v>113</v>
      </c>
      <c r="B1408" s="2">
        <f t="shared" si="43"/>
        <v>28</v>
      </c>
      <c r="C1408" s="2" t="s">
        <v>39</v>
      </c>
      <c r="D1408" s="6">
        <f>COUNTIF(Data!$I$2:$I$1048576, "=" &amp; C1408)</f>
        <v>0</v>
      </c>
    </row>
    <row r="1409" spans="1:4" x14ac:dyDescent="0.35">
      <c r="A1409" s="2">
        <f t="shared" si="42"/>
        <v>114</v>
      </c>
      <c r="B1409" s="2">
        <f t="shared" si="43"/>
        <v>28</v>
      </c>
      <c r="C1409" s="2" t="s">
        <v>42</v>
      </c>
      <c r="D1409" s="6">
        <f>COUNTIF(Data!$I$2:$I$1048576, "=" &amp; C1409)</f>
        <v>2</v>
      </c>
    </row>
    <row r="1410" spans="1:4" x14ac:dyDescent="0.35">
      <c r="A1410" s="2">
        <f t="shared" si="42"/>
        <v>115</v>
      </c>
      <c r="B1410" s="2">
        <f t="shared" si="43"/>
        <v>28</v>
      </c>
      <c r="C1410" s="2" t="s">
        <v>45</v>
      </c>
      <c r="D1410" s="6">
        <f>COUNTIF(Data!$I$2:$I$1048576, "=" &amp; C1410)</f>
        <v>2</v>
      </c>
    </row>
    <row r="1411" spans="1:4" x14ac:dyDescent="0.35">
      <c r="A1411" s="2">
        <f t="shared" ref="A1411:A1474" si="44">VALUE(LEFT(C1411, FIND(" ",C1411)-1))</f>
        <v>116</v>
      </c>
      <c r="B1411" s="2">
        <f t="shared" ref="B1411:B1474" si="45">VALUE(RIGHT(C1411,LEN(C1411)- FIND(" ",C1411)+1))</f>
        <v>28</v>
      </c>
      <c r="C1411" s="2" t="s">
        <v>47</v>
      </c>
      <c r="D1411" s="6">
        <f>COUNTIF(Data!$I$2:$I$1048576, "=" &amp; C1411)</f>
        <v>0</v>
      </c>
    </row>
    <row r="1412" spans="1:4" x14ac:dyDescent="0.35">
      <c r="A1412" s="2">
        <f t="shared" si="44"/>
        <v>117</v>
      </c>
      <c r="B1412" s="2">
        <f t="shared" si="45"/>
        <v>28</v>
      </c>
      <c r="C1412" s="2" t="s">
        <v>1478</v>
      </c>
      <c r="D1412" s="6">
        <f>COUNTIF(Data!$I$2:$I$1048576, "=" &amp; C1412)</f>
        <v>1</v>
      </c>
    </row>
    <row r="1413" spans="1:4" x14ac:dyDescent="0.35">
      <c r="A1413" s="2">
        <f t="shared" si="44"/>
        <v>118</v>
      </c>
      <c r="B1413" s="2">
        <f t="shared" si="45"/>
        <v>28</v>
      </c>
      <c r="C1413" s="2" t="s">
        <v>1479</v>
      </c>
      <c r="D1413" s="6">
        <f>COUNTIF(Data!$I$2:$I$1048576, "=" &amp; C1413)</f>
        <v>0</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1</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1</v>
      </c>
    </row>
    <row r="1479" spans="1:4" x14ac:dyDescent="0.35">
      <c r="A1479" s="2">
        <f t="shared" si="46"/>
        <v>108</v>
      </c>
      <c r="B1479" s="2">
        <f t="shared" si="47"/>
        <v>29</v>
      </c>
      <c r="C1479" s="2" t="s">
        <v>30</v>
      </c>
      <c r="D1479" s="6">
        <f>COUNTIF(Data!$I$2:$I$1048576, "=" &amp; C1479)</f>
        <v>1</v>
      </c>
    </row>
    <row r="1480" spans="1:4" x14ac:dyDescent="0.35">
      <c r="A1480" s="2">
        <f t="shared" si="46"/>
        <v>109</v>
      </c>
      <c r="B1480" s="2">
        <f t="shared" si="47"/>
        <v>29</v>
      </c>
      <c r="C1480" s="2" t="s">
        <v>1544</v>
      </c>
      <c r="D1480" s="6">
        <f>COUNTIF(Data!$I$2:$I$1048576, "=" &amp; C1480)</f>
        <v>0</v>
      </c>
    </row>
    <row r="1481" spans="1:4" x14ac:dyDescent="0.35">
      <c r="A1481" s="2">
        <f t="shared" si="46"/>
        <v>110</v>
      </c>
      <c r="B1481" s="2">
        <f t="shared" si="47"/>
        <v>29</v>
      </c>
      <c r="C1481" s="2" t="s">
        <v>34</v>
      </c>
      <c r="D1481" s="6">
        <f>COUNTIF(Data!$I$2:$I$1048576, "=" &amp; C1481)</f>
        <v>1</v>
      </c>
    </row>
    <row r="1482" spans="1:4" x14ac:dyDescent="0.35">
      <c r="A1482" s="2">
        <f t="shared" si="46"/>
        <v>111</v>
      </c>
      <c r="B1482" s="2">
        <f t="shared" si="47"/>
        <v>29</v>
      </c>
      <c r="C1482" s="2" t="s">
        <v>35</v>
      </c>
      <c r="D1482" s="6">
        <f>COUNTIF(Data!$I$2:$I$1048576, "=" &amp; C1482)</f>
        <v>4</v>
      </c>
    </row>
    <row r="1483" spans="1:4" x14ac:dyDescent="0.35">
      <c r="A1483" s="2">
        <f t="shared" si="46"/>
        <v>112</v>
      </c>
      <c r="B1483" s="2">
        <f t="shared" si="47"/>
        <v>29</v>
      </c>
      <c r="C1483" s="2" t="s">
        <v>37</v>
      </c>
      <c r="D1483" s="6">
        <f>COUNTIF(Data!$I$2:$I$1048576, "=" &amp; C1483)</f>
        <v>1</v>
      </c>
    </row>
    <row r="1484" spans="1:4" x14ac:dyDescent="0.35">
      <c r="A1484" s="2">
        <f t="shared" si="46"/>
        <v>113</v>
      </c>
      <c r="B1484" s="2">
        <f t="shared" si="47"/>
        <v>29</v>
      </c>
      <c r="C1484" s="2" t="s">
        <v>40</v>
      </c>
      <c r="D1484" s="6">
        <f>COUNTIF(Data!$I$2:$I$1048576, "=" &amp; C1484)</f>
        <v>1</v>
      </c>
    </row>
    <row r="1485" spans="1:4" x14ac:dyDescent="0.35">
      <c r="A1485" s="2">
        <f t="shared" si="46"/>
        <v>114</v>
      </c>
      <c r="B1485" s="2">
        <f t="shared" si="47"/>
        <v>29</v>
      </c>
      <c r="C1485" s="2" t="s">
        <v>43</v>
      </c>
      <c r="D1485" s="6">
        <f>COUNTIF(Data!$I$2:$I$1048576, "=" &amp; C1485)</f>
        <v>1</v>
      </c>
    </row>
    <row r="1486" spans="1:4" x14ac:dyDescent="0.35">
      <c r="A1486" s="2">
        <f t="shared" si="46"/>
        <v>115</v>
      </c>
      <c r="B1486" s="2">
        <f t="shared" si="47"/>
        <v>29</v>
      </c>
      <c r="C1486" s="2" t="s">
        <v>1545</v>
      </c>
      <c r="D1486" s="6">
        <f>COUNTIF(Data!$I$2:$I$1048576, "=" &amp; C1486)</f>
        <v>0</v>
      </c>
    </row>
    <row r="1487" spans="1:4" x14ac:dyDescent="0.35">
      <c r="A1487" s="2">
        <f t="shared" si="46"/>
        <v>116</v>
      </c>
      <c r="B1487" s="2">
        <f t="shared" si="47"/>
        <v>29</v>
      </c>
      <c r="C1487" s="2" t="s">
        <v>48</v>
      </c>
      <c r="D1487" s="6">
        <f>COUNTIF(Data!$I$2:$I$1048576, "=" &amp; C1487)</f>
        <v>1</v>
      </c>
    </row>
    <row r="1488" spans="1:4" x14ac:dyDescent="0.35">
      <c r="A1488" s="2">
        <f t="shared" si="46"/>
        <v>117</v>
      </c>
      <c r="B1488" s="2">
        <f t="shared" si="47"/>
        <v>29</v>
      </c>
      <c r="C1488" s="2" t="s">
        <v>50</v>
      </c>
      <c r="D1488" s="6">
        <f>COUNTIF(Data!$I$2:$I$1048576, "=" &amp; C1488)</f>
        <v>1</v>
      </c>
    </row>
    <row r="1489" spans="1:4" x14ac:dyDescent="0.35">
      <c r="A1489" s="2">
        <f t="shared" si="46"/>
        <v>118</v>
      </c>
      <c r="B1489" s="2">
        <f t="shared" si="47"/>
        <v>29</v>
      </c>
      <c r="C1489" s="2" t="s">
        <v>1546</v>
      </c>
      <c r="D1489" s="6">
        <f>COUNTIF(Data!$I$2:$I$1048576, "=" &amp; C1489)</f>
        <v>0</v>
      </c>
    </row>
    <row r="1490" spans="1:4" x14ac:dyDescent="0.35">
      <c r="A1490" s="2">
        <f t="shared" si="46"/>
        <v>119</v>
      </c>
      <c r="B1490" s="2">
        <f t="shared" si="47"/>
        <v>29</v>
      </c>
      <c r="C1490" s="2" t="s">
        <v>1547</v>
      </c>
      <c r="D1490" s="6">
        <f>COUNTIF(Data!$I$2:$I$1048576, "=" &amp; C1490)</f>
        <v>0</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1</v>
      </c>
    </row>
    <row r="1555" spans="1:4" x14ac:dyDescent="0.35">
      <c r="A1555" s="2">
        <f t="shared" si="48"/>
        <v>108</v>
      </c>
      <c r="B1555" s="2">
        <f t="shared" si="49"/>
        <v>30</v>
      </c>
      <c r="C1555" s="2" t="s">
        <v>1612</v>
      </c>
      <c r="D1555" s="6">
        <f>COUNTIF(Data!$I$2:$I$1048576, "=" &amp; C1555)</f>
        <v>1</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1</v>
      </c>
    </row>
    <row r="1559" spans="1:4" x14ac:dyDescent="0.35">
      <c r="A1559" s="2">
        <f t="shared" si="48"/>
        <v>112</v>
      </c>
      <c r="B1559" s="2">
        <f t="shared" si="49"/>
        <v>30</v>
      </c>
      <c r="C1559" s="2" t="s">
        <v>1616</v>
      </c>
      <c r="D1559" s="6">
        <f>COUNTIF(Data!$I$2:$I$1048576, "=" &amp; C1559)</f>
        <v>1</v>
      </c>
    </row>
    <row r="1560" spans="1:4" x14ac:dyDescent="0.35">
      <c r="A1560" s="2">
        <f t="shared" si="48"/>
        <v>113</v>
      </c>
      <c r="B1560" s="2">
        <f t="shared" si="49"/>
        <v>30</v>
      </c>
      <c r="C1560" s="2" t="s">
        <v>1617</v>
      </c>
      <c r="D1560" s="6">
        <f>COUNTIF(Data!$I$2:$I$1048576, "=" &amp; C1560)</f>
        <v>0</v>
      </c>
    </row>
    <row r="1561" spans="1:4" x14ac:dyDescent="0.35">
      <c r="A1561" s="2">
        <f t="shared" si="48"/>
        <v>114</v>
      </c>
      <c r="B1561" s="2">
        <f t="shared" si="49"/>
        <v>30</v>
      </c>
      <c r="C1561" s="2" t="s">
        <v>44</v>
      </c>
      <c r="D1561" s="6">
        <f>COUNTIF(Data!$I$2:$I$1048576, "=" &amp; C1561)</f>
        <v>0</v>
      </c>
    </row>
    <row r="1562" spans="1:4" x14ac:dyDescent="0.35">
      <c r="A1562" s="2">
        <f t="shared" si="48"/>
        <v>115</v>
      </c>
      <c r="B1562" s="2">
        <f t="shared" si="49"/>
        <v>30</v>
      </c>
      <c r="C1562" s="2" t="s">
        <v>46</v>
      </c>
      <c r="D1562" s="6">
        <f>COUNTIF(Data!$I$2:$I$1048576, "=" &amp; C1562)</f>
        <v>0</v>
      </c>
    </row>
    <row r="1563" spans="1:4" x14ac:dyDescent="0.35">
      <c r="A1563" s="2">
        <f t="shared" si="48"/>
        <v>116</v>
      </c>
      <c r="B1563" s="2">
        <f t="shared" si="49"/>
        <v>30</v>
      </c>
      <c r="C1563" s="2" t="s">
        <v>49</v>
      </c>
      <c r="D1563" s="6">
        <f>COUNTIF(Data!$I$2:$I$1048576, "=" &amp; C1563)</f>
        <v>0</v>
      </c>
    </row>
    <row r="1564" spans="1:4" x14ac:dyDescent="0.35">
      <c r="A1564" s="2">
        <f t="shared" si="48"/>
        <v>117</v>
      </c>
      <c r="B1564" s="2">
        <f t="shared" si="49"/>
        <v>30</v>
      </c>
      <c r="C1564" s="2" t="s">
        <v>51</v>
      </c>
      <c r="D1564" s="6">
        <f>COUNTIF(Data!$I$2:$I$1048576, "=" &amp; C1564)</f>
        <v>0</v>
      </c>
    </row>
    <row r="1565" spans="1:4" x14ac:dyDescent="0.35">
      <c r="A1565" s="2">
        <f t="shared" si="48"/>
        <v>118</v>
      </c>
      <c r="B1565" s="2">
        <f t="shared" si="49"/>
        <v>30</v>
      </c>
      <c r="C1565" s="2" t="s">
        <v>53</v>
      </c>
      <c r="D1565" s="6">
        <f>COUNTIF(Data!$I$2:$I$1048576, "=" &amp; C1565)</f>
        <v>3</v>
      </c>
    </row>
    <row r="1566" spans="1:4" x14ac:dyDescent="0.35">
      <c r="A1566" s="2">
        <f t="shared" si="48"/>
        <v>119</v>
      </c>
      <c r="B1566" s="2">
        <f t="shared" si="49"/>
        <v>30</v>
      </c>
      <c r="C1566" s="2" t="s">
        <v>55</v>
      </c>
      <c r="D1566" s="6">
        <f>COUNTIF(Data!$I$2:$I$1048576, "=" &amp; C1566)</f>
        <v>0</v>
      </c>
    </row>
    <row r="1567" spans="1:4" x14ac:dyDescent="0.35">
      <c r="A1567" s="2">
        <f t="shared" si="48"/>
        <v>120</v>
      </c>
      <c r="B1567" s="2">
        <f t="shared" si="49"/>
        <v>30</v>
      </c>
      <c r="C1567" s="2" t="s">
        <v>1618</v>
      </c>
      <c r="D1567" s="6">
        <f>COUNTIF(Data!$I$2:$I$1048576, "=" &amp; C1567)</f>
        <v>1</v>
      </c>
    </row>
    <row r="1568" spans="1:4" x14ac:dyDescent="0.35">
      <c r="A1568" s="2">
        <f t="shared" si="48"/>
        <v>121</v>
      </c>
      <c r="B1568" s="2">
        <f t="shared" si="49"/>
        <v>30</v>
      </c>
      <c r="C1568" s="2" t="s">
        <v>1619</v>
      </c>
      <c r="D1568" s="6">
        <f>COUNTIF(Data!$I$2:$I$1048576, "=" &amp; C1568)</f>
        <v>0</v>
      </c>
    </row>
    <row r="1569" spans="1:4" x14ac:dyDescent="0.35">
      <c r="A1569" s="2">
        <f t="shared" si="48"/>
        <v>122</v>
      </c>
      <c r="B1569" s="2">
        <f t="shared" si="49"/>
        <v>30</v>
      </c>
      <c r="C1569" s="2" t="s">
        <v>1620</v>
      </c>
      <c r="D1569" s="6">
        <f>COUNTIF(Data!$I$2:$I$1048576, "=" &amp; C1569)</f>
        <v>1</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0</v>
      </c>
    </row>
    <row r="1638" spans="1:4" x14ac:dyDescent="0.35">
      <c r="A1638" s="2">
        <f t="shared" si="50"/>
        <v>115</v>
      </c>
      <c r="B1638" s="2">
        <f t="shared" si="51"/>
        <v>31</v>
      </c>
      <c r="C1638" s="2" t="s">
        <v>1689</v>
      </c>
      <c r="D1638" s="6">
        <f>COUNTIF(Data!$I$2:$I$1048576, "=" &amp; C1638)</f>
        <v>1</v>
      </c>
    </row>
    <row r="1639" spans="1:4" x14ac:dyDescent="0.35">
      <c r="A1639" s="2">
        <f t="shared" si="50"/>
        <v>116</v>
      </c>
      <c r="B1639" s="2">
        <f t="shared" si="51"/>
        <v>31</v>
      </c>
      <c r="C1639" s="2" t="s">
        <v>1690</v>
      </c>
      <c r="D1639" s="6">
        <f>COUNTIF(Data!$I$2:$I$1048576, "=" &amp; C1639)</f>
        <v>1</v>
      </c>
    </row>
    <row r="1640" spans="1:4" x14ac:dyDescent="0.35">
      <c r="A1640" s="2">
        <f t="shared" si="50"/>
        <v>117</v>
      </c>
      <c r="B1640" s="2">
        <f t="shared" si="51"/>
        <v>31</v>
      </c>
      <c r="C1640" s="2" t="s">
        <v>52</v>
      </c>
      <c r="D1640" s="6">
        <f>COUNTIF(Data!$I$2:$I$1048576, "=" &amp; C1640)</f>
        <v>0</v>
      </c>
    </row>
    <row r="1641" spans="1:4" x14ac:dyDescent="0.35">
      <c r="A1641" s="2">
        <f t="shared" si="50"/>
        <v>118</v>
      </c>
      <c r="B1641" s="2">
        <f t="shared" si="51"/>
        <v>31</v>
      </c>
      <c r="C1641" s="2" t="s">
        <v>54</v>
      </c>
      <c r="D1641" s="6">
        <f>COUNTIF(Data!$I$2:$I$1048576, "=" &amp; C1641)</f>
        <v>0</v>
      </c>
    </row>
    <row r="1642" spans="1:4" x14ac:dyDescent="0.35">
      <c r="A1642" s="2">
        <f t="shared" si="50"/>
        <v>119</v>
      </c>
      <c r="B1642" s="2">
        <f t="shared" si="51"/>
        <v>31</v>
      </c>
      <c r="C1642" s="2" t="s">
        <v>1691</v>
      </c>
      <c r="D1642" s="6">
        <f>COUNTIF(Data!$I$2:$I$1048576, "=" &amp; C1642)</f>
        <v>1</v>
      </c>
    </row>
    <row r="1643" spans="1:4" x14ac:dyDescent="0.35">
      <c r="A1643" s="2">
        <f t="shared" si="50"/>
        <v>120</v>
      </c>
      <c r="B1643" s="2">
        <f t="shared" si="51"/>
        <v>31</v>
      </c>
      <c r="C1643" s="2" t="s">
        <v>56</v>
      </c>
      <c r="D1643" s="6">
        <f>COUNTIF(Data!$I$2:$I$1048576, "=" &amp; C1643)</f>
        <v>0</v>
      </c>
    </row>
    <row r="1644" spans="1:4" x14ac:dyDescent="0.35">
      <c r="A1644" s="2">
        <f t="shared" si="50"/>
        <v>121</v>
      </c>
      <c r="B1644" s="2">
        <f t="shared" si="51"/>
        <v>31</v>
      </c>
      <c r="C1644" s="2" t="s">
        <v>58</v>
      </c>
      <c r="D1644" s="6">
        <f>COUNTIF(Data!$I$2:$I$1048576, "=" &amp; C1644)</f>
        <v>0</v>
      </c>
    </row>
    <row r="1645" spans="1:4" x14ac:dyDescent="0.35">
      <c r="A1645" s="2">
        <f t="shared" si="50"/>
        <v>122</v>
      </c>
      <c r="B1645" s="2">
        <f t="shared" si="51"/>
        <v>31</v>
      </c>
      <c r="C1645" s="2" t="s">
        <v>1692</v>
      </c>
      <c r="D1645" s="6">
        <f>COUNTIF(Data!$I$2:$I$1048576, "=" &amp; C1645)</f>
        <v>1</v>
      </c>
    </row>
    <row r="1646" spans="1:4" x14ac:dyDescent="0.35">
      <c r="A1646" s="2">
        <f t="shared" si="50"/>
        <v>123</v>
      </c>
      <c r="B1646" s="2">
        <f t="shared" si="51"/>
        <v>31</v>
      </c>
      <c r="C1646" s="2" t="s">
        <v>1693</v>
      </c>
      <c r="D1646" s="6">
        <f>COUNTIF(Data!$I$2:$I$1048576, "=" &amp; C1646)</f>
        <v>0</v>
      </c>
    </row>
    <row r="1647" spans="1:4" x14ac:dyDescent="0.35">
      <c r="A1647" s="2">
        <f t="shared" si="50"/>
        <v>124</v>
      </c>
      <c r="B1647" s="2">
        <f t="shared" si="51"/>
        <v>31</v>
      </c>
      <c r="C1647" s="2" t="s">
        <v>1694</v>
      </c>
      <c r="D1647" s="6">
        <f>COUNTIF(Data!$I$2:$I$1048576, "=" &amp; C1647)</f>
        <v>0</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1</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0</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0</v>
      </c>
    </row>
    <row r="1722" spans="1:4" x14ac:dyDescent="0.35">
      <c r="A1722" s="2">
        <f t="shared" si="52"/>
        <v>123</v>
      </c>
      <c r="B1722" s="2">
        <f t="shared" si="53"/>
        <v>32</v>
      </c>
      <c r="C1722" s="2" t="s">
        <v>62</v>
      </c>
      <c r="D1722" s="6">
        <f>COUNTIF(Data!$I$2:$I$1048576, "=" &amp; C1722)</f>
        <v>0</v>
      </c>
    </row>
    <row r="1723" spans="1:4" x14ac:dyDescent="0.35">
      <c r="A1723" s="2">
        <f t="shared" si="52"/>
        <v>124</v>
      </c>
      <c r="B1723" s="2">
        <f t="shared" si="53"/>
        <v>32</v>
      </c>
      <c r="C1723" s="2" t="s">
        <v>64</v>
      </c>
      <c r="D1723" s="6">
        <f>COUNTIF(Data!$I$2:$I$1048576, "=" &amp; C1723)</f>
        <v>0</v>
      </c>
    </row>
    <row r="1724" spans="1:4" x14ac:dyDescent="0.35">
      <c r="A1724" s="2">
        <f t="shared" si="52"/>
        <v>125</v>
      </c>
      <c r="B1724" s="2">
        <f t="shared" si="53"/>
        <v>32</v>
      </c>
      <c r="C1724" s="2" t="s">
        <v>1766</v>
      </c>
      <c r="D1724" s="6">
        <f>COUNTIF(Data!$I$2:$I$1048576, "=" &amp; C1724)</f>
        <v>0</v>
      </c>
    </row>
    <row r="1725" spans="1:4" x14ac:dyDescent="0.35">
      <c r="A1725" s="2">
        <f t="shared" si="52"/>
        <v>126</v>
      </c>
      <c r="B1725" s="2">
        <f t="shared" si="53"/>
        <v>32</v>
      </c>
      <c r="C1725" s="2" t="s">
        <v>1767</v>
      </c>
      <c r="D1725" s="6">
        <f>COUNTIF(Data!$I$2:$I$1048576, "=" &amp; C1725)</f>
        <v>1</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1</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1</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1</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1</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1</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1</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1</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2401</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topLeftCell="A37" zoomScale="160" zoomScaleNormal="160" workbookViewId="0">
      <selection activeCell="B34" sqref="B34:E34"/>
    </sheetView>
  </sheetViews>
  <sheetFormatPr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18" t="s">
        <v>2426</v>
      </c>
      <c r="C1" s="119"/>
      <c r="D1" s="119"/>
      <c r="E1" s="120"/>
      <c r="F1" s="120"/>
      <c r="G1" s="120"/>
      <c r="H1" s="120"/>
      <c r="I1" s="103"/>
      <c r="J1" s="121"/>
      <c r="K1" s="35"/>
    </row>
    <row r="2" spans="1:11" ht="10.5" customHeight="1" thickBot="1" x14ac:dyDescent="0.4">
      <c r="A2" s="50"/>
      <c r="B2" s="47"/>
      <c r="C2" s="47"/>
      <c r="D2" s="47"/>
      <c r="E2" s="48"/>
      <c r="F2" s="48"/>
      <c r="G2" s="48"/>
      <c r="H2" s="48"/>
      <c r="I2" s="49"/>
      <c r="J2" s="49"/>
      <c r="K2" s="35"/>
    </row>
    <row r="3" spans="1:11" ht="15.75" customHeight="1" thickTop="1" x14ac:dyDescent="0.35">
      <c r="B3" s="115" t="s">
        <v>2442</v>
      </c>
      <c r="C3" s="116"/>
      <c r="D3" s="116"/>
      <c r="E3" s="116"/>
      <c r="F3" s="116"/>
      <c r="G3" s="116"/>
      <c r="H3" s="116"/>
      <c r="I3" s="116"/>
      <c r="J3" s="117"/>
      <c r="K3" s="33"/>
    </row>
    <row r="4" spans="1:11" x14ac:dyDescent="0.35">
      <c r="B4" s="128" t="s">
        <v>2451</v>
      </c>
      <c r="C4" s="129"/>
      <c r="D4" s="129"/>
      <c r="E4" s="129"/>
      <c r="F4" s="129"/>
      <c r="G4" s="129"/>
      <c r="H4" s="129"/>
      <c r="I4" s="129"/>
      <c r="J4" s="130"/>
      <c r="K4" s="51"/>
    </row>
    <row r="5" spans="1:11" ht="13.5" customHeight="1" x14ac:dyDescent="0.35">
      <c r="B5" s="131"/>
      <c r="C5" s="132"/>
      <c r="D5" s="132"/>
      <c r="E5" s="132"/>
      <c r="F5" s="132"/>
      <c r="G5" s="132"/>
      <c r="H5" s="132"/>
      <c r="I5" s="132"/>
      <c r="J5" s="133"/>
      <c r="K5" s="51"/>
    </row>
    <row r="6" spans="1:11" ht="13.5" customHeight="1" x14ac:dyDescent="0.35">
      <c r="B6" s="131"/>
      <c r="C6" s="132"/>
      <c r="D6" s="132"/>
      <c r="E6" s="132"/>
      <c r="F6" s="132"/>
      <c r="G6" s="132"/>
      <c r="H6" s="132"/>
      <c r="I6" s="132"/>
      <c r="J6" s="133"/>
      <c r="K6" s="51"/>
    </row>
    <row r="7" spans="1:11" ht="13.5" customHeight="1" x14ac:dyDescent="0.35">
      <c r="B7" s="134" t="s">
        <v>2452</v>
      </c>
      <c r="C7" s="135"/>
      <c r="D7" s="135"/>
      <c r="E7" s="135"/>
      <c r="F7" s="135"/>
      <c r="G7" s="135"/>
      <c r="H7" s="135"/>
      <c r="I7" s="135"/>
      <c r="J7" s="136"/>
      <c r="K7" s="51"/>
    </row>
    <row r="8" spans="1:11" ht="13.5" customHeight="1" thickBot="1" x14ac:dyDescent="0.4">
      <c r="B8" s="137"/>
      <c r="C8" s="138"/>
      <c r="D8" s="138"/>
      <c r="E8" s="138"/>
      <c r="F8" s="138"/>
      <c r="G8" s="138"/>
      <c r="H8" s="138"/>
      <c r="I8" s="138"/>
      <c r="J8" s="139"/>
      <c r="K8" s="51"/>
    </row>
    <row r="9" spans="1:11" ht="10.5" customHeight="1" thickTop="1" thickBot="1" x14ac:dyDescent="0.4"/>
    <row r="10" spans="1:11" ht="13.5" customHeight="1" thickTop="1" x14ac:dyDescent="0.35">
      <c r="A10" s="28"/>
      <c r="B10" s="124" t="s">
        <v>2427</v>
      </c>
      <c r="C10" s="125"/>
      <c r="D10" s="125"/>
      <c r="E10" s="125"/>
      <c r="F10" s="126"/>
      <c r="G10" s="126"/>
      <c r="H10" s="126"/>
      <c r="I10" s="126"/>
      <c r="J10" s="127"/>
      <c r="K10" s="28"/>
    </row>
    <row r="11" spans="1:11" ht="13.5" customHeight="1" x14ac:dyDescent="0.35">
      <c r="B11" s="39" t="s">
        <v>2428</v>
      </c>
      <c r="C11" s="34"/>
      <c r="D11" s="34"/>
      <c r="E11" s="53" t="s">
        <v>2429</v>
      </c>
      <c r="F11" s="59"/>
      <c r="G11" s="123" t="s">
        <v>2428</v>
      </c>
      <c r="H11" s="103"/>
      <c r="I11" s="103"/>
      <c r="J11" s="40" t="s">
        <v>2429</v>
      </c>
    </row>
    <row r="12" spans="1:11" ht="13.5" customHeight="1" x14ac:dyDescent="0.35">
      <c r="B12" s="41" t="s">
        <v>2404</v>
      </c>
      <c r="C12" s="27"/>
      <c r="D12" s="27"/>
      <c r="E12" s="54" t="s">
        <v>2446</v>
      </c>
      <c r="F12" s="57"/>
      <c r="G12" s="122" t="s">
        <v>2411</v>
      </c>
      <c r="H12" s="69"/>
      <c r="I12" s="69"/>
      <c r="J12" s="42" t="s">
        <v>2412</v>
      </c>
    </row>
    <row r="13" spans="1:11" ht="13.5" customHeight="1" x14ac:dyDescent="0.35">
      <c r="B13" s="41" t="s">
        <v>2405</v>
      </c>
      <c r="C13" s="27"/>
      <c r="D13" s="27"/>
      <c r="E13" s="54" t="s">
        <v>2447</v>
      </c>
      <c r="F13" s="57"/>
      <c r="G13" s="122" t="s">
        <v>2413</v>
      </c>
      <c r="H13" s="69"/>
      <c r="I13" s="69"/>
      <c r="J13" s="43">
        <f>COUNTIF(Data!$N:$N,"immature") / (COUNTA(Data!$N:$N)-1)</f>
        <v>6.4220183486238536E-2</v>
      </c>
    </row>
    <row r="14" spans="1:11" ht="13.5" customHeight="1" x14ac:dyDescent="0.35">
      <c r="B14" s="41" t="s">
        <v>2406</v>
      </c>
      <c r="C14" s="27"/>
      <c r="D14" s="27"/>
      <c r="E14" s="55"/>
      <c r="F14" s="57"/>
      <c r="G14" s="122" t="s">
        <v>2414</v>
      </c>
      <c r="H14" s="69"/>
      <c r="I14" s="69"/>
      <c r="J14" s="43">
        <f>COUNTIF(Data!$N:$N,"mature") / (COUNTA(Data!$N:$N)-1)</f>
        <v>0.93577981651376152</v>
      </c>
    </row>
    <row r="15" spans="1:11" ht="13.5" customHeight="1" x14ac:dyDescent="0.35">
      <c r="B15" s="41" t="s">
        <v>2407</v>
      </c>
      <c r="C15" s="27"/>
      <c r="D15" s="27"/>
      <c r="E15" s="55"/>
      <c r="F15" s="57"/>
      <c r="G15" s="122" t="s">
        <v>2415</v>
      </c>
      <c r="H15" s="69"/>
      <c r="I15" s="69"/>
      <c r="J15" s="44">
        <f>AVERAGE(Data!$S$2:$S$10000)</f>
        <v>-0.51095042375560074</v>
      </c>
    </row>
    <row r="16" spans="1:11" ht="13.5" customHeight="1" x14ac:dyDescent="0.35">
      <c r="B16" s="41" t="s">
        <v>2408</v>
      </c>
      <c r="C16" s="27"/>
      <c r="D16" s="27"/>
      <c r="E16" s="55" t="s">
        <v>2445</v>
      </c>
      <c r="F16" s="57"/>
      <c r="G16" s="122" t="s">
        <v>2416</v>
      </c>
      <c r="H16" s="69"/>
      <c r="I16" s="69"/>
      <c r="J16" s="42">
        <f>COUNTIF(Data!$R$2:$R$10000,"&lt;=-1.27")</f>
        <v>3</v>
      </c>
    </row>
    <row r="17" spans="2:11" ht="13.5" customHeight="1" x14ac:dyDescent="0.35">
      <c r="B17" s="41" t="s">
        <v>2409</v>
      </c>
      <c r="C17" s="27"/>
      <c r="D17" s="27"/>
      <c r="E17" s="55"/>
      <c r="F17" s="57"/>
      <c r="G17" s="69"/>
      <c r="H17" s="69"/>
      <c r="I17" s="69"/>
      <c r="J17" s="37"/>
    </row>
    <row r="18" spans="2:11" ht="13.5" customHeight="1" thickBot="1" x14ac:dyDescent="0.4">
      <c r="B18" s="45" t="s">
        <v>2410</v>
      </c>
      <c r="C18" s="46"/>
      <c r="D18" s="46"/>
      <c r="E18" s="56">
        <f>COUNTA(Data!$C:$C)-1</f>
        <v>109</v>
      </c>
      <c r="F18" s="58"/>
      <c r="G18" s="70"/>
      <c r="H18" s="70"/>
      <c r="I18" s="70"/>
      <c r="J18" s="52"/>
    </row>
    <row r="19" spans="2:11" ht="12" customHeight="1" thickTop="1" thickBot="1" x14ac:dyDescent="0.4"/>
    <row r="20" spans="2:11" ht="15" thickTop="1" x14ac:dyDescent="0.35">
      <c r="B20" s="71" t="s">
        <v>2418</v>
      </c>
      <c r="C20" s="72"/>
      <c r="D20" s="72"/>
      <c r="E20" s="73"/>
      <c r="G20" s="71" t="s">
        <v>2417</v>
      </c>
      <c r="H20" s="72"/>
      <c r="I20" s="72"/>
      <c r="J20" s="73"/>
      <c r="K20" s="60"/>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43" t="s">
        <v>2453</v>
      </c>
      <c r="C34" s="144"/>
      <c r="D34" s="144"/>
      <c r="E34" s="145"/>
      <c r="F34" s="29"/>
      <c r="G34" s="77" t="s">
        <v>2449</v>
      </c>
      <c r="H34" s="83"/>
      <c r="I34" s="83"/>
      <c r="J34" s="84"/>
      <c r="K34" s="31"/>
    </row>
    <row r="35" spans="2:11" ht="11.25" customHeight="1" x14ac:dyDescent="0.35">
      <c r="B35" s="140"/>
      <c r="C35" s="141"/>
      <c r="D35" s="141"/>
      <c r="E35" s="142"/>
      <c r="F35" s="29"/>
      <c r="G35" s="63" t="s">
        <v>2448</v>
      </c>
      <c r="H35" s="64"/>
      <c r="I35" s="64"/>
      <c r="J35" s="65"/>
      <c r="K35" s="31"/>
    </row>
    <row r="36" spans="2:11" ht="11.25" customHeight="1" x14ac:dyDescent="0.35">
      <c r="B36" s="140"/>
      <c r="C36" s="141"/>
      <c r="D36" s="141"/>
      <c r="E36" s="142"/>
      <c r="F36" s="29"/>
      <c r="G36" s="63"/>
      <c r="H36" s="64"/>
      <c r="I36" s="64"/>
      <c r="J36" s="65"/>
      <c r="K36" s="31"/>
    </row>
    <row r="37" spans="2:11" ht="11.25" customHeight="1" thickBot="1" x14ac:dyDescent="0.4">
      <c r="B37" s="146"/>
      <c r="C37" s="147"/>
      <c r="D37" s="147"/>
      <c r="E37" s="148"/>
      <c r="F37" s="29"/>
      <c r="G37" s="80"/>
      <c r="H37" s="81"/>
      <c r="I37" s="81"/>
      <c r="J37" s="82"/>
      <c r="K37" s="31"/>
    </row>
    <row r="38" spans="2:11" ht="10.5" customHeight="1" thickTop="1" thickBot="1" x14ac:dyDescent="0.4">
      <c r="B38" s="31"/>
      <c r="C38" s="31"/>
      <c r="D38" s="31"/>
      <c r="E38" s="31"/>
      <c r="F38" s="29"/>
      <c r="G38" s="31"/>
      <c r="H38" s="31"/>
      <c r="I38" s="31"/>
      <c r="J38" s="31"/>
      <c r="K38" s="31"/>
    </row>
    <row r="39" spans="2:11" ht="15" thickTop="1" x14ac:dyDescent="0.35">
      <c r="B39" s="71" t="s">
        <v>2419</v>
      </c>
      <c r="C39" s="72"/>
      <c r="D39" s="72"/>
      <c r="E39" s="72"/>
      <c r="F39" s="72"/>
      <c r="G39" s="72"/>
      <c r="H39" s="72"/>
      <c r="I39" s="72"/>
      <c r="J39" s="73"/>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4"/>
      <c r="C46" s="75"/>
      <c r="D46" s="75"/>
      <c r="E46" s="76"/>
      <c r="F46" s="76"/>
      <c r="G46" s="76"/>
      <c r="H46" s="76"/>
      <c r="I46" s="30"/>
      <c r="J46" s="37"/>
      <c r="K46" s="30"/>
    </row>
    <row r="47" spans="2:11" ht="15.75" customHeight="1" x14ac:dyDescent="0.35">
      <c r="B47" s="85" t="s">
        <v>2450</v>
      </c>
      <c r="C47" s="78"/>
      <c r="D47" s="78"/>
      <c r="E47" s="78"/>
      <c r="F47" s="78"/>
      <c r="G47" s="78"/>
      <c r="H47" s="78"/>
      <c r="I47" s="78"/>
      <c r="J47" s="79"/>
      <c r="K47" s="51"/>
    </row>
    <row r="48" spans="2:11" ht="15.75" customHeight="1" x14ac:dyDescent="0.35">
      <c r="B48" s="63"/>
      <c r="C48" s="64"/>
      <c r="D48" s="64"/>
      <c r="E48" s="64"/>
      <c r="F48" s="64"/>
      <c r="G48" s="64"/>
      <c r="H48" s="64"/>
      <c r="I48" s="64"/>
      <c r="J48" s="65"/>
      <c r="K48" s="51"/>
    </row>
    <row r="49" spans="1:11" ht="15.75" customHeight="1" x14ac:dyDescent="0.35">
      <c r="B49" s="63"/>
      <c r="C49" s="64"/>
      <c r="D49" s="64"/>
      <c r="E49" s="64"/>
      <c r="F49" s="64"/>
      <c r="G49" s="64"/>
      <c r="H49" s="64"/>
      <c r="I49" s="64"/>
      <c r="J49" s="65"/>
      <c r="K49" s="51"/>
    </row>
    <row r="50" spans="1:11" ht="15" thickBot="1" x14ac:dyDescent="0.4">
      <c r="B50" s="66"/>
      <c r="C50" s="67"/>
      <c r="D50" s="67"/>
      <c r="E50" s="67"/>
      <c r="F50" s="67"/>
      <c r="G50" s="67"/>
      <c r="H50" s="67"/>
      <c r="I50" s="67"/>
      <c r="J50" s="68"/>
    </row>
    <row r="51" spans="1:11" ht="15" customHeight="1" thickTop="1" x14ac:dyDescent="0.35">
      <c r="A51" s="107" t="s">
        <v>2420</v>
      </c>
      <c r="B51" s="108"/>
      <c r="C51" s="108"/>
      <c r="D51" s="108"/>
      <c r="E51" s="108"/>
      <c r="F51" s="108"/>
      <c r="G51" s="108"/>
      <c r="H51" s="108"/>
      <c r="I51" s="108"/>
      <c r="J51" s="109"/>
    </row>
    <row r="52" spans="1:11" x14ac:dyDescent="0.35">
      <c r="E52"/>
    </row>
    <row r="53" spans="1:11" ht="15" customHeight="1" x14ac:dyDescent="0.35">
      <c r="A53" s="102" t="s">
        <v>2421</v>
      </c>
      <c r="B53" s="103"/>
      <c r="C53" s="103"/>
      <c r="D53" s="103"/>
      <c r="E53" s="103"/>
      <c r="F53" s="103"/>
      <c r="G53" s="103"/>
      <c r="H53" s="103"/>
      <c r="I53" s="103"/>
      <c r="J53" s="104"/>
    </row>
    <row r="54" spans="1:11" ht="15" customHeight="1" x14ac:dyDescent="0.35">
      <c r="A54" s="105" t="s">
        <v>2422</v>
      </c>
      <c r="B54" s="106"/>
      <c r="C54" s="106"/>
      <c r="D54" s="106"/>
      <c r="E54" s="106"/>
      <c r="F54" s="106"/>
      <c r="G54" s="106"/>
      <c r="H54" s="106"/>
      <c r="I54" s="106"/>
      <c r="J54" s="95"/>
    </row>
    <row r="55" spans="1:11" ht="15" customHeight="1" x14ac:dyDescent="0.35">
      <c r="A55" s="105" t="s">
        <v>2423</v>
      </c>
      <c r="B55" s="106"/>
      <c r="C55" s="106"/>
      <c r="D55" s="106"/>
      <c r="E55" s="106"/>
      <c r="F55" s="106"/>
      <c r="G55" s="106"/>
      <c r="H55" s="106"/>
      <c r="I55" s="106"/>
      <c r="J55" s="95"/>
    </row>
    <row r="56" spans="1:11" ht="15" customHeight="1" x14ac:dyDescent="0.35">
      <c r="A56" s="105" t="s">
        <v>2424</v>
      </c>
      <c r="B56" s="106"/>
      <c r="C56" s="106"/>
      <c r="D56" s="106"/>
      <c r="E56" s="106"/>
      <c r="F56" s="106"/>
      <c r="G56" s="106"/>
      <c r="H56" s="106"/>
      <c r="I56" s="106"/>
      <c r="J56" s="95"/>
    </row>
    <row r="57" spans="1:11" ht="15" customHeight="1" x14ac:dyDescent="0.35">
      <c r="A57" s="105" t="s">
        <v>2425</v>
      </c>
      <c r="B57" s="106"/>
      <c r="C57" s="106"/>
      <c r="D57" s="106"/>
      <c r="E57" s="106"/>
      <c r="F57" s="106"/>
      <c r="G57" s="106"/>
      <c r="H57" s="106"/>
      <c r="I57" s="106"/>
      <c r="J57" s="95"/>
    </row>
    <row r="58" spans="1:11" ht="15" customHeight="1" x14ac:dyDescent="0.35">
      <c r="A58" s="105" t="s">
        <v>2435</v>
      </c>
      <c r="B58" s="106"/>
      <c r="C58" s="106"/>
      <c r="D58" s="106"/>
      <c r="E58" s="106"/>
      <c r="F58" s="106"/>
      <c r="G58" s="106"/>
      <c r="H58" s="106"/>
      <c r="I58" s="106"/>
      <c r="J58" s="95"/>
    </row>
    <row r="59" spans="1:11" ht="15" customHeight="1" x14ac:dyDescent="0.35">
      <c r="A59" s="105" t="s">
        <v>2434</v>
      </c>
      <c r="B59" s="106"/>
      <c r="C59" s="106"/>
      <c r="D59" s="106"/>
      <c r="E59" s="106"/>
      <c r="F59" s="106"/>
      <c r="G59" s="106"/>
      <c r="H59" s="106"/>
      <c r="I59" s="106"/>
      <c r="J59" s="95"/>
    </row>
    <row r="60" spans="1:11" ht="15" customHeight="1" x14ac:dyDescent="0.35">
      <c r="A60" s="110" t="s">
        <v>2436</v>
      </c>
      <c r="B60" s="106"/>
      <c r="C60" s="106"/>
      <c r="D60" s="106"/>
      <c r="E60" s="106"/>
      <c r="F60" s="106"/>
      <c r="G60" s="106"/>
      <c r="H60" s="106"/>
      <c r="I60" s="106"/>
      <c r="J60" s="95"/>
    </row>
    <row r="61" spans="1:11" ht="15" customHeight="1" x14ac:dyDescent="0.35">
      <c r="A61" s="110" t="s">
        <v>2437</v>
      </c>
      <c r="B61" s="106"/>
      <c r="C61" s="106"/>
      <c r="D61" s="106"/>
      <c r="E61" s="106"/>
      <c r="F61" s="106"/>
      <c r="G61" s="106"/>
      <c r="H61" s="106"/>
      <c r="I61" s="106"/>
      <c r="J61" s="95"/>
    </row>
    <row r="62" spans="1:11" ht="15" customHeight="1" x14ac:dyDescent="0.35">
      <c r="A62" s="110" t="s">
        <v>2433</v>
      </c>
      <c r="B62" s="106"/>
      <c r="C62" s="106"/>
      <c r="D62" s="106"/>
      <c r="E62" s="106"/>
      <c r="F62" s="106"/>
      <c r="G62" s="106"/>
      <c r="H62" s="106"/>
      <c r="I62" s="106"/>
      <c r="J62" s="95"/>
    </row>
    <row r="63" spans="1:11" ht="15" customHeight="1" x14ac:dyDescent="0.35">
      <c r="A63" s="110" t="s">
        <v>2432</v>
      </c>
      <c r="B63" s="106"/>
      <c r="C63" s="106"/>
      <c r="D63" s="106"/>
      <c r="E63" s="106"/>
      <c r="F63" s="106"/>
      <c r="G63" s="106"/>
      <c r="H63" s="106"/>
      <c r="I63" s="106"/>
      <c r="J63" s="95"/>
    </row>
    <row r="64" spans="1:11" ht="15" customHeight="1" x14ac:dyDescent="0.35">
      <c r="A64" s="110" t="s">
        <v>2431</v>
      </c>
      <c r="B64" s="106"/>
      <c r="C64" s="106"/>
      <c r="D64" s="106"/>
      <c r="E64" s="106"/>
      <c r="F64" s="106"/>
      <c r="G64" s="106"/>
      <c r="H64" s="106"/>
      <c r="I64" s="106"/>
      <c r="J64" s="95"/>
    </row>
    <row r="65" spans="1:10" ht="15" customHeight="1" x14ac:dyDescent="0.35">
      <c r="A65" s="113"/>
      <c r="B65" s="114"/>
      <c r="C65" s="114"/>
      <c r="D65" s="114"/>
      <c r="E65" s="114"/>
      <c r="F65" s="114"/>
      <c r="G65" s="114"/>
      <c r="H65" s="114"/>
      <c r="I65" s="114"/>
      <c r="J65" s="95"/>
    </row>
    <row r="66" spans="1:10" ht="15" customHeight="1" x14ac:dyDescent="0.35">
      <c r="A66" s="110" t="s">
        <v>2430</v>
      </c>
      <c r="B66" s="106"/>
      <c r="C66" s="106"/>
      <c r="D66" s="106"/>
      <c r="E66" s="106"/>
      <c r="F66" s="106"/>
      <c r="G66" s="106"/>
      <c r="H66" s="106"/>
      <c r="I66" s="106"/>
      <c r="J66" s="95"/>
    </row>
    <row r="67" spans="1:10" ht="15" customHeight="1" x14ac:dyDescent="0.35">
      <c r="A67" s="111"/>
      <c r="B67" s="112"/>
      <c r="C67" s="112"/>
      <c r="D67" s="112"/>
      <c r="E67" s="112"/>
      <c r="F67" s="112"/>
      <c r="G67" s="112"/>
      <c r="H67" s="112"/>
      <c r="I67" s="112"/>
      <c r="J67" s="92"/>
    </row>
    <row r="68" spans="1:10" ht="15" customHeight="1" x14ac:dyDescent="0.35">
      <c r="E68"/>
    </row>
    <row r="69" spans="1:10" ht="15" customHeight="1" x14ac:dyDescent="0.35">
      <c r="A69" s="99" t="s">
        <v>2441</v>
      </c>
      <c r="B69" s="100"/>
      <c r="C69" s="100"/>
      <c r="D69" s="100"/>
      <c r="E69" s="100"/>
      <c r="F69" s="100"/>
      <c r="G69" s="100"/>
      <c r="H69" s="100"/>
      <c r="I69" s="100"/>
      <c r="J69" s="88"/>
    </row>
    <row r="70" spans="1:10" x14ac:dyDescent="0.35">
      <c r="A70" s="101"/>
      <c r="B70" s="69"/>
      <c r="C70" s="69"/>
      <c r="D70" s="69"/>
      <c r="E70" s="69"/>
      <c r="F70" s="69"/>
      <c r="G70" s="69"/>
      <c r="H70" s="69"/>
      <c r="I70" s="69"/>
      <c r="J70" s="95"/>
    </row>
    <row r="71" spans="1:10" ht="15" customHeight="1" x14ac:dyDescent="0.35">
      <c r="A71" s="101"/>
      <c r="B71" s="69"/>
      <c r="C71" s="69"/>
      <c r="D71" s="69"/>
      <c r="E71" s="69"/>
      <c r="F71" s="69"/>
      <c r="G71" s="69"/>
      <c r="H71" s="69"/>
      <c r="I71" s="69"/>
      <c r="J71" s="95"/>
    </row>
    <row r="72" spans="1:10" x14ac:dyDescent="0.35">
      <c r="A72" s="101"/>
      <c r="B72" s="69"/>
      <c r="C72" s="69"/>
      <c r="D72" s="69"/>
      <c r="E72" s="69"/>
      <c r="F72" s="69"/>
      <c r="G72" s="69"/>
      <c r="H72" s="69"/>
      <c r="I72" s="69"/>
      <c r="J72" s="95"/>
    </row>
    <row r="73" spans="1:10" x14ac:dyDescent="0.35">
      <c r="A73" s="101"/>
      <c r="B73" s="69"/>
      <c r="C73" s="69"/>
      <c r="D73" s="69"/>
      <c r="E73" s="69"/>
      <c r="F73" s="69"/>
      <c r="G73" s="69"/>
      <c r="H73" s="69"/>
      <c r="I73" s="69"/>
      <c r="J73" s="95"/>
    </row>
    <row r="74" spans="1:10" ht="15" customHeight="1" x14ac:dyDescent="0.35">
      <c r="A74" s="96"/>
      <c r="B74" s="97"/>
      <c r="C74" s="97"/>
      <c r="D74" s="97"/>
      <c r="E74" s="97"/>
      <c r="F74" s="97"/>
      <c r="G74" s="97"/>
      <c r="H74" s="97"/>
      <c r="I74" s="97"/>
      <c r="J74" s="92"/>
    </row>
    <row r="76" spans="1:10" ht="15" customHeight="1" x14ac:dyDescent="0.35">
      <c r="A76" s="86" t="s">
        <v>2403</v>
      </c>
      <c r="B76" s="78"/>
      <c r="C76" s="78"/>
      <c r="D76" s="78"/>
      <c r="E76" s="78"/>
      <c r="F76" s="78"/>
      <c r="G76" s="78"/>
      <c r="H76" s="78"/>
      <c r="I76" s="78"/>
      <c r="J76" s="88"/>
    </row>
    <row r="77" spans="1:10" x14ac:dyDescent="0.35">
      <c r="A77" s="93"/>
      <c r="B77" s="94"/>
      <c r="C77" s="94"/>
      <c r="D77" s="94"/>
      <c r="E77" s="94"/>
      <c r="F77" s="94"/>
      <c r="G77" s="94"/>
      <c r="H77" s="94"/>
      <c r="I77" s="94"/>
      <c r="J77" s="95"/>
    </row>
    <row r="78" spans="1:10" x14ac:dyDescent="0.35">
      <c r="A78" s="93"/>
      <c r="B78" s="94"/>
      <c r="C78" s="94"/>
      <c r="D78" s="94"/>
      <c r="E78" s="94"/>
      <c r="F78" s="94"/>
      <c r="G78" s="94"/>
      <c r="H78" s="94"/>
      <c r="I78" s="94"/>
      <c r="J78" s="95"/>
    </row>
    <row r="79" spans="1:10" x14ac:dyDescent="0.35">
      <c r="A79" s="96"/>
      <c r="B79" s="97"/>
      <c r="C79" s="97"/>
      <c r="D79" s="97"/>
      <c r="E79" s="97"/>
      <c r="F79" s="97"/>
      <c r="G79" s="97"/>
      <c r="H79" s="97"/>
      <c r="I79" s="97"/>
      <c r="J79" s="92"/>
    </row>
    <row r="81" spans="1:10" ht="15" customHeight="1" x14ac:dyDescent="0.35">
      <c r="A81" s="86" t="s">
        <v>2439</v>
      </c>
      <c r="B81" s="78"/>
      <c r="C81" s="78"/>
      <c r="D81" s="78"/>
      <c r="E81" s="78"/>
      <c r="F81" s="78"/>
      <c r="G81" s="78"/>
      <c r="H81" s="78"/>
      <c r="I81" s="87"/>
      <c r="J81" s="88"/>
    </row>
    <row r="82" spans="1:10" x14ac:dyDescent="0.35">
      <c r="A82" s="89"/>
      <c r="B82" s="90"/>
      <c r="C82" s="90"/>
      <c r="D82" s="90"/>
      <c r="E82" s="90"/>
      <c r="F82" s="90"/>
      <c r="G82" s="90"/>
      <c r="H82" s="90"/>
      <c r="I82" s="91"/>
      <c r="J82" s="92"/>
    </row>
    <row r="83" spans="1:10" x14ac:dyDescent="0.35">
      <c r="E83"/>
    </row>
    <row r="84" spans="1:10" ht="15" customHeight="1" x14ac:dyDescent="0.35">
      <c r="A84" s="86" t="s">
        <v>2440</v>
      </c>
      <c r="B84" s="78"/>
      <c r="C84" s="78"/>
      <c r="D84" s="78"/>
      <c r="E84" s="78"/>
      <c r="F84" s="78"/>
      <c r="G84" s="78"/>
      <c r="H84" s="78"/>
      <c r="I84" s="78"/>
      <c r="J84" s="88"/>
    </row>
    <row r="85" spans="1:10" x14ac:dyDescent="0.35">
      <c r="A85" s="93"/>
      <c r="B85" s="94"/>
      <c r="C85" s="94"/>
      <c r="D85" s="94"/>
      <c r="E85" s="94"/>
      <c r="F85" s="94"/>
      <c r="G85" s="94"/>
      <c r="H85" s="94"/>
      <c r="I85" s="94"/>
      <c r="J85" s="95"/>
    </row>
    <row r="86" spans="1:10" ht="15" customHeight="1" x14ac:dyDescent="0.35">
      <c r="A86" s="93"/>
      <c r="B86" s="94"/>
      <c r="C86" s="94"/>
      <c r="D86" s="94"/>
      <c r="E86" s="94"/>
      <c r="F86" s="94"/>
      <c r="G86" s="94"/>
      <c r="H86" s="94"/>
      <c r="I86" s="94"/>
      <c r="J86" s="95"/>
    </row>
    <row r="87" spans="1:10" x14ac:dyDescent="0.35">
      <c r="A87" s="96"/>
      <c r="B87" s="97"/>
      <c r="C87" s="97"/>
      <c r="D87" s="97"/>
      <c r="E87" s="97"/>
      <c r="F87" s="97"/>
      <c r="G87" s="97"/>
      <c r="H87" s="97"/>
      <c r="I87" s="97"/>
      <c r="J87" s="92"/>
    </row>
    <row r="88" spans="1:10" x14ac:dyDescent="0.35">
      <c r="E88"/>
    </row>
    <row r="89" spans="1:10" ht="15" customHeight="1" x14ac:dyDescent="0.35">
      <c r="A89" s="86" t="s">
        <v>2438</v>
      </c>
      <c r="B89" s="78"/>
      <c r="C89" s="78"/>
      <c r="D89" s="78"/>
      <c r="E89" s="78"/>
      <c r="F89" s="78"/>
      <c r="G89" s="78"/>
      <c r="H89" s="78"/>
      <c r="I89" s="87"/>
      <c r="J89" s="88"/>
    </row>
    <row r="90" spans="1:10" x14ac:dyDescent="0.35">
      <c r="A90" s="96"/>
      <c r="B90" s="97"/>
      <c r="C90" s="97"/>
      <c r="D90" s="97"/>
      <c r="E90" s="97"/>
      <c r="F90" s="97"/>
      <c r="G90" s="97"/>
      <c r="H90" s="97"/>
      <c r="I90" s="98"/>
      <c r="J90" s="92"/>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Rounding</vt:lpstr>
      <vt:lpstr>Morphometry</vt:lpstr>
      <vt:lpstr>Reference</vt:lpstr>
      <vt:lpstr>Parameters</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Hebert, Marcel</cp:lastModifiedBy>
  <cp:lastPrinted>2018-04-12T14:12:48Z</cp:lastPrinted>
  <dcterms:created xsi:type="dcterms:W3CDTF">2018-04-06T17:30:47Z</dcterms:created>
  <dcterms:modified xsi:type="dcterms:W3CDTF">2021-04-20T11:38:46Z</dcterms:modified>
</cp:coreProperties>
</file>