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4.xml" ContentType="application/vnd.openxmlformats-officedocument.drawingml.chartshapes+xml"/>
  <Override PartName="/xl/charts/chart11.xml" ContentType="application/vnd.openxmlformats-officedocument.drawingml.chart+xml"/>
  <Override PartName="/xl/drawings/drawing5.xml" ContentType="application/vnd.openxmlformats-officedocument.drawingml.chartshapes+xml"/>
  <Override PartName="/xl/charts/chart12.xml" ContentType="application/vnd.openxmlformats-officedocument.drawingml.chart+xml"/>
  <Override PartName="/xl/drawings/drawing6.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7.xml" ContentType="application/vnd.openxmlformats-officedocument.drawingml.chartshapes+xml"/>
  <Override PartName="/xl/charts/chart16.xml" ContentType="application/vnd.openxmlformats-officedocument.drawingml.chart+xml"/>
  <Override PartName="/xl/drawings/drawing8.xml" ContentType="application/vnd.openxmlformats-officedocument.drawingml.chartshapes+xml"/>
  <Override PartName="/xl/charts/chart1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arocqueY\Desktop\Observateur spot check\"/>
    </mc:Choice>
  </mc:AlternateContent>
  <bookViews>
    <workbookView xWindow="600" yWindow="390" windowWidth="26600" windowHeight="10520"/>
  </bookViews>
  <sheets>
    <sheet name="Data" sheetId="1" r:id="rId1"/>
    <sheet name="Rounding" sheetId="2" r:id="rId2"/>
    <sheet name="Morphometry" sheetId="3" r:id="rId3"/>
    <sheet name="Reference" sheetId="5" r:id="rId4"/>
    <sheet name="Parameters" sheetId="4" r:id="rId5"/>
    <sheet name="Report" sheetId="7" r:id="rId6"/>
    <sheet name="Rapport" sheetId="9" r:id="rId7"/>
  </sheets>
  <calcPr calcId="162913"/>
</workbook>
</file>

<file path=xl/calcChain.xml><?xml version="1.0" encoding="utf-8"?>
<calcChain xmlns="http://schemas.openxmlformats.org/spreadsheetml/2006/main">
  <c r="E18" i="9" l="1"/>
  <c r="E18" i="7" l="1"/>
  <c r="S3" i="1" l="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2" i="1"/>
  <c r="J394" i="1"/>
  <c r="K394" i="1"/>
  <c r="O394" i="1" s="1"/>
  <c r="L394" i="1"/>
  <c r="P394" i="1" s="1"/>
  <c r="H394" i="1"/>
  <c r="G394" i="1"/>
  <c r="I394" i="1"/>
  <c r="F394" i="1"/>
  <c r="M394" i="1"/>
  <c r="N394" i="1" s="1"/>
  <c r="J15" i="9" l="1"/>
  <c r="J15" i="7"/>
  <c r="Q394" i="1"/>
  <c r="R394" i="1" s="1"/>
  <c r="N3" i="2"/>
  <c r="P3" i="2" s="1"/>
  <c r="N4" i="2"/>
  <c r="N5" i="2"/>
  <c r="N6" i="2"/>
  <c r="N7" i="2"/>
  <c r="N8" i="2"/>
  <c r="N9" i="2"/>
  <c r="P9" i="2" s="1"/>
  <c r="N10" i="2"/>
  <c r="O10" i="2" s="1"/>
  <c r="N11" i="2"/>
  <c r="O11" i="2" s="1"/>
  <c r="N2" i="2"/>
  <c r="P2" i="2" s="1"/>
  <c r="K2" i="1"/>
  <c r="O2" i="1" s="1"/>
  <c r="K3" i="1"/>
  <c r="O3" i="1" s="1"/>
  <c r="L3" i="1"/>
  <c r="P3" i="1" s="1"/>
  <c r="M3" i="1"/>
  <c r="N3" i="1" s="1"/>
  <c r="K4" i="1"/>
  <c r="O4" i="1" s="1"/>
  <c r="L4" i="1"/>
  <c r="P4" i="1" s="1"/>
  <c r="M4" i="1"/>
  <c r="N4" i="1" s="1"/>
  <c r="K5" i="1"/>
  <c r="O5" i="1" s="1"/>
  <c r="L5" i="1"/>
  <c r="P5" i="1" s="1"/>
  <c r="M5" i="1"/>
  <c r="N5" i="1" s="1"/>
  <c r="K6" i="1"/>
  <c r="O6" i="1" s="1"/>
  <c r="L6" i="1"/>
  <c r="P6" i="1" s="1"/>
  <c r="M6" i="1"/>
  <c r="N6" i="1" s="1"/>
  <c r="K7" i="1"/>
  <c r="O7" i="1" s="1"/>
  <c r="L7" i="1"/>
  <c r="P7" i="1" s="1"/>
  <c r="M7" i="1"/>
  <c r="N7" i="1" s="1"/>
  <c r="K8" i="1"/>
  <c r="O8" i="1" s="1"/>
  <c r="L8" i="1"/>
  <c r="P8" i="1" s="1"/>
  <c r="M8" i="1"/>
  <c r="N8" i="1" s="1"/>
  <c r="K9" i="1"/>
  <c r="O9" i="1" s="1"/>
  <c r="L9" i="1"/>
  <c r="P9" i="1" s="1"/>
  <c r="M9" i="1"/>
  <c r="N9" i="1" s="1"/>
  <c r="K10" i="1"/>
  <c r="O10" i="1" s="1"/>
  <c r="L10" i="1"/>
  <c r="P10" i="1" s="1"/>
  <c r="M10" i="1"/>
  <c r="N10" i="1" s="1"/>
  <c r="K11" i="1"/>
  <c r="O11" i="1" s="1"/>
  <c r="L11" i="1"/>
  <c r="P11" i="1" s="1"/>
  <c r="M11" i="1"/>
  <c r="N11" i="1" s="1"/>
  <c r="K12" i="1"/>
  <c r="O12" i="1" s="1"/>
  <c r="L12" i="1"/>
  <c r="P12" i="1" s="1"/>
  <c r="M12" i="1"/>
  <c r="N12" i="1" s="1"/>
  <c r="K13" i="1"/>
  <c r="O13" i="1" s="1"/>
  <c r="L13" i="1"/>
  <c r="P13" i="1" s="1"/>
  <c r="M13" i="1"/>
  <c r="N13" i="1" s="1"/>
  <c r="K14" i="1"/>
  <c r="O14" i="1" s="1"/>
  <c r="L14" i="1"/>
  <c r="P14" i="1" s="1"/>
  <c r="M14" i="1"/>
  <c r="N14" i="1" s="1"/>
  <c r="K15" i="1"/>
  <c r="O15" i="1" s="1"/>
  <c r="L15" i="1"/>
  <c r="P15" i="1" s="1"/>
  <c r="M15" i="1"/>
  <c r="N15" i="1" s="1"/>
  <c r="K16" i="1"/>
  <c r="O16" i="1" s="1"/>
  <c r="L16" i="1"/>
  <c r="P16" i="1" s="1"/>
  <c r="M16" i="1"/>
  <c r="N16" i="1" s="1"/>
  <c r="K17" i="1"/>
  <c r="O17" i="1" s="1"/>
  <c r="L17" i="1"/>
  <c r="P17" i="1" s="1"/>
  <c r="M17" i="1"/>
  <c r="N17" i="1" s="1"/>
  <c r="K18" i="1"/>
  <c r="O18" i="1" s="1"/>
  <c r="L18" i="1"/>
  <c r="P18" i="1" s="1"/>
  <c r="M18" i="1"/>
  <c r="N18" i="1" s="1"/>
  <c r="K19" i="1"/>
  <c r="O19" i="1" s="1"/>
  <c r="L19" i="1"/>
  <c r="P19" i="1" s="1"/>
  <c r="M19" i="1"/>
  <c r="N19" i="1" s="1"/>
  <c r="K20" i="1"/>
  <c r="O20" i="1" s="1"/>
  <c r="L20" i="1"/>
  <c r="P20" i="1" s="1"/>
  <c r="M20" i="1"/>
  <c r="N20" i="1" s="1"/>
  <c r="K21" i="1"/>
  <c r="O21" i="1" s="1"/>
  <c r="L21" i="1"/>
  <c r="P21" i="1" s="1"/>
  <c r="M21" i="1"/>
  <c r="N21" i="1" s="1"/>
  <c r="K22" i="1"/>
  <c r="O22" i="1" s="1"/>
  <c r="L22" i="1"/>
  <c r="P22" i="1" s="1"/>
  <c r="M22" i="1"/>
  <c r="N22" i="1" s="1"/>
  <c r="K23" i="1"/>
  <c r="O23" i="1" s="1"/>
  <c r="L23" i="1"/>
  <c r="P23" i="1" s="1"/>
  <c r="M23" i="1"/>
  <c r="N23" i="1" s="1"/>
  <c r="K24" i="1"/>
  <c r="O24" i="1" s="1"/>
  <c r="L24" i="1"/>
  <c r="P24" i="1" s="1"/>
  <c r="M24" i="1"/>
  <c r="N24" i="1" s="1"/>
  <c r="K25" i="1"/>
  <c r="O25" i="1" s="1"/>
  <c r="L25" i="1"/>
  <c r="P25" i="1" s="1"/>
  <c r="M25" i="1"/>
  <c r="N25" i="1" s="1"/>
  <c r="K26" i="1"/>
  <c r="O26" i="1" s="1"/>
  <c r="L26" i="1"/>
  <c r="P26" i="1" s="1"/>
  <c r="M26" i="1"/>
  <c r="N26" i="1" s="1"/>
  <c r="K27" i="1"/>
  <c r="O27" i="1" s="1"/>
  <c r="L27" i="1"/>
  <c r="P27" i="1" s="1"/>
  <c r="M27" i="1"/>
  <c r="N27" i="1" s="1"/>
  <c r="K28" i="1"/>
  <c r="O28" i="1" s="1"/>
  <c r="L28" i="1"/>
  <c r="P28" i="1" s="1"/>
  <c r="M28" i="1"/>
  <c r="N28" i="1" s="1"/>
  <c r="K29" i="1"/>
  <c r="O29" i="1" s="1"/>
  <c r="L29" i="1"/>
  <c r="P29" i="1" s="1"/>
  <c r="M29" i="1"/>
  <c r="N29" i="1" s="1"/>
  <c r="K30" i="1"/>
  <c r="O30" i="1" s="1"/>
  <c r="L30" i="1"/>
  <c r="P30" i="1" s="1"/>
  <c r="M30" i="1"/>
  <c r="N30" i="1" s="1"/>
  <c r="K31" i="1"/>
  <c r="O31" i="1" s="1"/>
  <c r="L31" i="1"/>
  <c r="P31" i="1" s="1"/>
  <c r="M31" i="1"/>
  <c r="N31" i="1" s="1"/>
  <c r="K32" i="1"/>
  <c r="O32" i="1" s="1"/>
  <c r="L32" i="1"/>
  <c r="P32" i="1" s="1"/>
  <c r="M32" i="1"/>
  <c r="N32" i="1" s="1"/>
  <c r="K33" i="1"/>
  <c r="O33" i="1" s="1"/>
  <c r="L33" i="1"/>
  <c r="P33" i="1" s="1"/>
  <c r="M33" i="1"/>
  <c r="N33" i="1" s="1"/>
  <c r="K34" i="1"/>
  <c r="O34" i="1" s="1"/>
  <c r="L34" i="1"/>
  <c r="P34" i="1" s="1"/>
  <c r="M34" i="1"/>
  <c r="N34" i="1" s="1"/>
  <c r="K35" i="1"/>
  <c r="O35" i="1" s="1"/>
  <c r="L35" i="1"/>
  <c r="P35" i="1" s="1"/>
  <c r="M35" i="1"/>
  <c r="N35" i="1" s="1"/>
  <c r="K36" i="1"/>
  <c r="O36" i="1" s="1"/>
  <c r="L36" i="1"/>
  <c r="P36" i="1" s="1"/>
  <c r="M36" i="1"/>
  <c r="N36" i="1" s="1"/>
  <c r="K37" i="1"/>
  <c r="O37" i="1" s="1"/>
  <c r="L37" i="1"/>
  <c r="P37" i="1" s="1"/>
  <c r="M37" i="1"/>
  <c r="N37" i="1" s="1"/>
  <c r="K38" i="1"/>
  <c r="O38" i="1" s="1"/>
  <c r="L38" i="1"/>
  <c r="P38" i="1" s="1"/>
  <c r="M38" i="1"/>
  <c r="N38" i="1" s="1"/>
  <c r="K39" i="1"/>
  <c r="O39" i="1" s="1"/>
  <c r="L39" i="1"/>
  <c r="P39" i="1" s="1"/>
  <c r="M39" i="1"/>
  <c r="N39" i="1" s="1"/>
  <c r="K40" i="1"/>
  <c r="O40" i="1" s="1"/>
  <c r="L40" i="1"/>
  <c r="P40" i="1" s="1"/>
  <c r="M40" i="1"/>
  <c r="N40" i="1" s="1"/>
  <c r="K41" i="1"/>
  <c r="O41" i="1" s="1"/>
  <c r="L41" i="1"/>
  <c r="P41" i="1" s="1"/>
  <c r="M41" i="1"/>
  <c r="N41" i="1" s="1"/>
  <c r="K42" i="1"/>
  <c r="O42" i="1" s="1"/>
  <c r="L42" i="1"/>
  <c r="P42" i="1" s="1"/>
  <c r="M42" i="1"/>
  <c r="N42" i="1" s="1"/>
  <c r="K43" i="1"/>
  <c r="O43" i="1" s="1"/>
  <c r="L43" i="1"/>
  <c r="P43" i="1" s="1"/>
  <c r="M43" i="1"/>
  <c r="N43" i="1" s="1"/>
  <c r="K44" i="1"/>
  <c r="O44" i="1" s="1"/>
  <c r="L44" i="1"/>
  <c r="P44" i="1" s="1"/>
  <c r="M44" i="1"/>
  <c r="N44" i="1" s="1"/>
  <c r="K45" i="1"/>
  <c r="O45" i="1" s="1"/>
  <c r="L45" i="1"/>
  <c r="P45" i="1" s="1"/>
  <c r="M45" i="1"/>
  <c r="N45" i="1" s="1"/>
  <c r="K46" i="1"/>
  <c r="O46" i="1" s="1"/>
  <c r="L46" i="1"/>
  <c r="P46" i="1" s="1"/>
  <c r="M46" i="1"/>
  <c r="N46" i="1" s="1"/>
  <c r="K47" i="1"/>
  <c r="O47" i="1" s="1"/>
  <c r="L47" i="1"/>
  <c r="P47" i="1" s="1"/>
  <c r="M47" i="1"/>
  <c r="N47" i="1" s="1"/>
  <c r="K48" i="1"/>
  <c r="O48" i="1" s="1"/>
  <c r="L48" i="1"/>
  <c r="P48" i="1" s="1"/>
  <c r="M48" i="1"/>
  <c r="N48" i="1" s="1"/>
  <c r="K49" i="1"/>
  <c r="O49" i="1" s="1"/>
  <c r="L49" i="1"/>
  <c r="P49" i="1" s="1"/>
  <c r="M49" i="1"/>
  <c r="N49" i="1" s="1"/>
  <c r="K50" i="1"/>
  <c r="O50" i="1" s="1"/>
  <c r="L50" i="1"/>
  <c r="P50" i="1" s="1"/>
  <c r="M50" i="1"/>
  <c r="N50" i="1" s="1"/>
  <c r="K51" i="1"/>
  <c r="O51" i="1" s="1"/>
  <c r="L51" i="1"/>
  <c r="P51" i="1" s="1"/>
  <c r="M51" i="1"/>
  <c r="N51" i="1" s="1"/>
  <c r="K52" i="1"/>
  <c r="O52" i="1" s="1"/>
  <c r="L52" i="1"/>
  <c r="P52" i="1" s="1"/>
  <c r="M52" i="1"/>
  <c r="N52" i="1" s="1"/>
  <c r="K53" i="1"/>
  <c r="O53" i="1" s="1"/>
  <c r="L53" i="1"/>
  <c r="P53" i="1" s="1"/>
  <c r="M53" i="1"/>
  <c r="N53" i="1" s="1"/>
  <c r="K54" i="1"/>
  <c r="O54" i="1" s="1"/>
  <c r="L54" i="1"/>
  <c r="P54" i="1" s="1"/>
  <c r="M54" i="1"/>
  <c r="N54" i="1" s="1"/>
  <c r="K55" i="1"/>
  <c r="O55" i="1" s="1"/>
  <c r="L55" i="1"/>
  <c r="P55" i="1" s="1"/>
  <c r="M55" i="1"/>
  <c r="N55" i="1" s="1"/>
  <c r="K56" i="1"/>
  <c r="O56" i="1" s="1"/>
  <c r="L56" i="1"/>
  <c r="P56" i="1" s="1"/>
  <c r="M56" i="1"/>
  <c r="N56" i="1" s="1"/>
  <c r="K57" i="1"/>
  <c r="O57" i="1" s="1"/>
  <c r="L57" i="1"/>
  <c r="P57" i="1" s="1"/>
  <c r="M57" i="1"/>
  <c r="N57" i="1" s="1"/>
  <c r="K58" i="1"/>
  <c r="O58" i="1" s="1"/>
  <c r="L58" i="1"/>
  <c r="P58" i="1" s="1"/>
  <c r="M58" i="1"/>
  <c r="N58" i="1" s="1"/>
  <c r="K59" i="1"/>
  <c r="O59" i="1" s="1"/>
  <c r="L59" i="1"/>
  <c r="P59" i="1" s="1"/>
  <c r="M59" i="1"/>
  <c r="N59" i="1" s="1"/>
  <c r="K60" i="1"/>
  <c r="O60" i="1" s="1"/>
  <c r="L60" i="1"/>
  <c r="P60" i="1" s="1"/>
  <c r="M60" i="1"/>
  <c r="N60" i="1" s="1"/>
  <c r="K61" i="1"/>
  <c r="O61" i="1" s="1"/>
  <c r="L61" i="1"/>
  <c r="P61" i="1" s="1"/>
  <c r="M61" i="1"/>
  <c r="N61" i="1" s="1"/>
  <c r="K62" i="1"/>
  <c r="O62" i="1" s="1"/>
  <c r="L62" i="1"/>
  <c r="P62" i="1" s="1"/>
  <c r="M62" i="1"/>
  <c r="N62" i="1" s="1"/>
  <c r="K63" i="1"/>
  <c r="O63" i="1" s="1"/>
  <c r="L63" i="1"/>
  <c r="P63" i="1" s="1"/>
  <c r="M63" i="1"/>
  <c r="N63" i="1" s="1"/>
  <c r="K64" i="1"/>
  <c r="O64" i="1" s="1"/>
  <c r="L64" i="1"/>
  <c r="P64" i="1" s="1"/>
  <c r="M64" i="1"/>
  <c r="N64" i="1" s="1"/>
  <c r="K65" i="1"/>
  <c r="O65" i="1" s="1"/>
  <c r="L65" i="1"/>
  <c r="P65" i="1" s="1"/>
  <c r="M65" i="1"/>
  <c r="N65" i="1" s="1"/>
  <c r="K66" i="1"/>
  <c r="O66" i="1" s="1"/>
  <c r="L66" i="1"/>
  <c r="P66" i="1" s="1"/>
  <c r="M66" i="1"/>
  <c r="N66" i="1" s="1"/>
  <c r="K67" i="1"/>
  <c r="O67" i="1" s="1"/>
  <c r="L67" i="1"/>
  <c r="P67" i="1" s="1"/>
  <c r="M67" i="1"/>
  <c r="N67" i="1" s="1"/>
  <c r="K68" i="1"/>
  <c r="O68" i="1" s="1"/>
  <c r="L68" i="1"/>
  <c r="P68" i="1" s="1"/>
  <c r="M68" i="1"/>
  <c r="N68" i="1" s="1"/>
  <c r="K69" i="1"/>
  <c r="O69" i="1" s="1"/>
  <c r="L69" i="1"/>
  <c r="P69" i="1" s="1"/>
  <c r="M69" i="1"/>
  <c r="N69" i="1" s="1"/>
  <c r="K70" i="1"/>
  <c r="O70" i="1" s="1"/>
  <c r="L70" i="1"/>
  <c r="P70" i="1" s="1"/>
  <c r="M70" i="1"/>
  <c r="N70" i="1" s="1"/>
  <c r="K71" i="1"/>
  <c r="O71" i="1" s="1"/>
  <c r="L71" i="1"/>
  <c r="P71" i="1" s="1"/>
  <c r="M71" i="1"/>
  <c r="N71" i="1" s="1"/>
  <c r="K72" i="1"/>
  <c r="O72" i="1" s="1"/>
  <c r="L72" i="1"/>
  <c r="P72" i="1" s="1"/>
  <c r="M72" i="1"/>
  <c r="N72" i="1" s="1"/>
  <c r="K73" i="1"/>
  <c r="O73" i="1" s="1"/>
  <c r="L73" i="1"/>
  <c r="P73" i="1" s="1"/>
  <c r="M73" i="1"/>
  <c r="N73" i="1" s="1"/>
  <c r="K74" i="1"/>
  <c r="O74" i="1" s="1"/>
  <c r="L74" i="1"/>
  <c r="P74" i="1" s="1"/>
  <c r="M74" i="1"/>
  <c r="N74" i="1" s="1"/>
  <c r="K75" i="1"/>
  <c r="O75" i="1" s="1"/>
  <c r="L75" i="1"/>
  <c r="P75" i="1" s="1"/>
  <c r="M75" i="1"/>
  <c r="N75" i="1" s="1"/>
  <c r="K76" i="1"/>
  <c r="O76" i="1" s="1"/>
  <c r="L76" i="1"/>
  <c r="P76" i="1" s="1"/>
  <c r="M76" i="1"/>
  <c r="N76" i="1" s="1"/>
  <c r="K77" i="1"/>
  <c r="O77" i="1" s="1"/>
  <c r="L77" i="1"/>
  <c r="P77" i="1" s="1"/>
  <c r="M77" i="1"/>
  <c r="N77" i="1" s="1"/>
  <c r="K78" i="1"/>
  <c r="O78" i="1" s="1"/>
  <c r="L78" i="1"/>
  <c r="P78" i="1" s="1"/>
  <c r="M78" i="1"/>
  <c r="N78" i="1" s="1"/>
  <c r="K79" i="1"/>
  <c r="O79" i="1" s="1"/>
  <c r="L79" i="1"/>
  <c r="P79" i="1" s="1"/>
  <c r="M79" i="1"/>
  <c r="N79" i="1" s="1"/>
  <c r="K80" i="1"/>
  <c r="O80" i="1" s="1"/>
  <c r="L80" i="1"/>
  <c r="P80" i="1" s="1"/>
  <c r="M80" i="1"/>
  <c r="N80" i="1" s="1"/>
  <c r="K81" i="1"/>
  <c r="O81" i="1" s="1"/>
  <c r="L81" i="1"/>
  <c r="P81" i="1" s="1"/>
  <c r="M81" i="1"/>
  <c r="N81" i="1" s="1"/>
  <c r="K82" i="1"/>
  <c r="O82" i="1" s="1"/>
  <c r="L82" i="1"/>
  <c r="P82" i="1" s="1"/>
  <c r="M82" i="1"/>
  <c r="N82" i="1" s="1"/>
  <c r="K83" i="1"/>
  <c r="O83" i="1" s="1"/>
  <c r="L83" i="1"/>
  <c r="P83" i="1" s="1"/>
  <c r="M83" i="1"/>
  <c r="N83" i="1" s="1"/>
  <c r="K84" i="1"/>
  <c r="O84" i="1" s="1"/>
  <c r="L84" i="1"/>
  <c r="P84" i="1" s="1"/>
  <c r="M84" i="1"/>
  <c r="N84" i="1" s="1"/>
  <c r="K85" i="1"/>
  <c r="O85" i="1" s="1"/>
  <c r="L85" i="1"/>
  <c r="P85" i="1" s="1"/>
  <c r="M85" i="1"/>
  <c r="N85" i="1" s="1"/>
  <c r="K86" i="1"/>
  <c r="O86" i="1" s="1"/>
  <c r="L86" i="1"/>
  <c r="P86" i="1" s="1"/>
  <c r="M86" i="1"/>
  <c r="N86" i="1" s="1"/>
  <c r="K87" i="1"/>
  <c r="O87" i="1" s="1"/>
  <c r="L87" i="1"/>
  <c r="P87" i="1" s="1"/>
  <c r="M87" i="1"/>
  <c r="N87" i="1" s="1"/>
  <c r="K88" i="1"/>
  <c r="O88" i="1" s="1"/>
  <c r="L88" i="1"/>
  <c r="P88" i="1" s="1"/>
  <c r="M88" i="1"/>
  <c r="N88" i="1" s="1"/>
  <c r="K89" i="1"/>
  <c r="O89" i="1" s="1"/>
  <c r="L89" i="1"/>
  <c r="P89" i="1" s="1"/>
  <c r="M89" i="1"/>
  <c r="N89" i="1" s="1"/>
  <c r="K90" i="1"/>
  <c r="O90" i="1" s="1"/>
  <c r="L90" i="1"/>
  <c r="P90" i="1" s="1"/>
  <c r="M90" i="1"/>
  <c r="N90" i="1" s="1"/>
  <c r="K91" i="1"/>
  <c r="O91" i="1" s="1"/>
  <c r="L91" i="1"/>
  <c r="P91" i="1" s="1"/>
  <c r="M91" i="1"/>
  <c r="N91" i="1" s="1"/>
  <c r="K92" i="1"/>
  <c r="O92" i="1" s="1"/>
  <c r="L92" i="1"/>
  <c r="P92" i="1" s="1"/>
  <c r="M92" i="1"/>
  <c r="N92" i="1" s="1"/>
  <c r="K93" i="1"/>
  <c r="O93" i="1" s="1"/>
  <c r="L93" i="1"/>
  <c r="P93" i="1" s="1"/>
  <c r="M93" i="1"/>
  <c r="N93" i="1" s="1"/>
  <c r="K94" i="1"/>
  <c r="O94" i="1" s="1"/>
  <c r="L94" i="1"/>
  <c r="P94" i="1" s="1"/>
  <c r="M94" i="1"/>
  <c r="N94" i="1" s="1"/>
  <c r="K95" i="1"/>
  <c r="O95" i="1" s="1"/>
  <c r="L95" i="1"/>
  <c r="P95" i="1" s="1"/>
  <c r="M95" i="1"/>
  <c r="N95" i="1" s="1"/>
  <c r="K96" i="1"/>
  <c r="O96" i="1" s="1"/>
  <c r="L96" i="1"/>
  <c r="P96" i="1" s="1"/>
  <c r="M96" i="1"/>
  <c r="N96" i="1" s="1"/>
  <c r="K97" i="1"/>
  <c r="O97" i="1" s="1"/>
  <c r="L97" i="1"/>
  <c r="P97" i="1" s="1"/>
  <c r="M97" i="1"/>
  <c r="N97" i="1" s="1"/>
  <c r="K98" i="1"/>
  <c r="O98" i="1" s="1"/>
  <c r="L98" i="1"/>
  <c r="P98" i="1" s="1"/>
  <c r="M98" i="1"/>
  <c r="N98" i="1" s="1"/>
  <c r="K99" i="1"/>
  <c r="O99" i="1" s="1"/>
  <c r="L99" i="1"/>
  <c r="P99" i="1" s="1"/>
  <c r="M99" i="1"/>
  <c r="N99" i="1" s="1"/>
  <c r="K100" i="1"/>
  <c r="O100" i="1" s="1"/>
  <c r="L100" i="1"/>
  <c r="P100" i="1" s="1"/>
  <c r="M100" i="1"/>
  <c r="N100" i="1" s="1"/>
  <c r="K101" i="1"/>
  <c r="O101" i="1" s="1"/>
  <c r="L101" i="1"/>
  <c r="P101" i="1" s="1"/>
  <c r="M101" i="1"/>
  <c r="N101" i="1" s="1"/>
  <c r="K102" i="1"/>
  <c r="O102" i="1" s="1"/>
  <c r="L102" i="1"/>
  <c r="P102" i="1" s="1"/>
  <c r="M102" i="1"/>
  <c r="N102" i="1" s="1"/>
  <c r="K103" i="1"/>
  <c r="O103" i="1" s="1"/>
  <c r="L103" i="1"/>
  <c r="P103" i="1" s="1"/>
  <c r="M103" i="1"/>
  <c r="N103" i="1" s="1"/>
  <c r="K104" i="1"/>
  <c r="O104" i="1" s="1"/>
  <c r="L104" i="1"/>
  <c r="P104" i="1" s="1"/>
  <c r="M104" i="1"/>
  <c r="N104" i="1" s="1"/>
  <c r="K105" i="1"/>
  <c r="O105" i="1" s="1"/>
  <c r="L105" i="1"/>
  <c r="P105" i="1" s="1"/>
  <c r="M105" i="1"/>
  <c r="N105" i="1" s="1"/>
  <c r="K106" i="1"/>
  <c r="O106" i="1" s="1"/>
  <c r="L106" i="1"/>
  <c r="P106" i="1" s="1"/>
  <c r="M106" i="1"/>
  <c r="N106" i="1" s="1"/>
  <c r="K107" i="1"/>
  <c r="O107" i="1" s="1"/>
  <c r="L107" i="1"/>
  <c r="P107" i="1" s="1"/>
  <c r="M107" i="1"/>
  <c r="N107" i="1" s="1"/>
  <c r="K108" i="1"/>
  <c r="O108" i="1" s="1"/>
  <c r="L108" i="1"/>
  <c r="P108" i="1" s="1"/>
  <c r="M108" i="1"/>
  <c r="N108" i="1" s="1"/>
  <c r="K109" i="1"/>
  <c r="O109" i="1" s="1"/>
  <c r="L109" i="1"/>
  <c r="P109" i="1" s="1"/>
  <c r="M109" i="1"/>
  <c r="N109" i="1" s="1"/>
  <c r="K110" i="1"/>
  <c r="O110" i="1" s="1"/>
  <c r="L110" i="1"/>
  <c r="P110" i="1" s="1"/>
  <c r="M110" i="1"/>
  <c r="N110" i="1" s="1"/>
  <c r="K111" i="1"/>
  <c r="O111" i="1" s="1"/>
  <c r="L111" i="1"/>
  <c r="P111" i="1" s="1"/>
  <c r="M111" i="1"/>
  <c r="N111" i="1" s="1"/>
  <c r="K112" i="1"/>
  <c r="O112" i="1" s="1"/>
  <c r="L112" i="1"/>
  <c r="P112" i="1" s="1"/>
  <c r="M112" i="1"/>
  <c r="N112" i="1" s="1"/>
  <c r="K113" i="1"/>
  <c r="O113" i="1" s="1"/>
  <c r="L113" i="1"/>
  <c r="P113" i="1" s="1"/>
  <c r="M113" i="1"/>
  <c r="N113" i="1" s="1"/>
  <c r="K114" i="1"/>
  <c r="O114" i="1" s="1"/>
  <c r="L114" i="1"/>
  <c r="P114" i="1" s="1"/>
  <c r="M114" i="1"/>
  <c r="N114" i="1" s="1"/>
  <c r="K115" i="1"/>
  <c r="O115" i="1" s="1"/>
  <c r="L115" i="1"/>
  <c r="P115" i="1" s="1"/>
  <c r="M115" i="1"/>
  <c r="N115" i="1" s="1"/>
  <c r="K116" i="1"/>
  <c r="O116" i="1" s="1"/>
  <c r="L116" i="1"/>
  <c r="P116" i="1" s="1"/>
  <c r="M116" i="1"/>
  <c r="N116" i="1" s="1"/>
  <c r="K117" i="1"/>
  <c r="O117" i="1" s="1"/>
  <c r="L117" i="1"/>
  <c r="P117" i="1" s="1"/>
  <c r="M117" i="1"/>
  <c r="N117" i="1" s="1"/>
  <c r="K118" i="1"/>
  <c r="O118" i="1" s="1"/>
  <c r="L118" i="1"/>
  <c r="P118" i="1" s="1"/>
  <c r="M118" i="1"/>
  <c r="N118" i="1" s="1"/>
  <c r="K119" i="1"/>
  <c r="O119" i="1" s="1"/>
  <c r="L119" i="1"/>
  <c r="P119" i="1" s="1"/>
  <c r="M119" i="1"/>
  <c r="N119" i="1" s="1"/>
  <c r="K120" i="1"/>
  <c r="O120" i="1" s="1"/>
  <c r="L120" i="1"/>
  <c r="P120" i="1" s="1"/>
  <c r="M120" i="1"/>
  <c r="N120" i="1" s="1"/>
  <c r="K121" i="1"/>
  <c r="O121" i="1" s="1"/>
  <c r="L121" i="1"/>
  <c r="P121" i="1" s="1"/>
  <c r="M121" i="1"/>
  <c r="N121" i="1" s="1"/>
  <c r="K122" i="1"/>
  <c r="O122" i="1" s="1"/>
  <c r="L122" i="1"/>
  <c r="P122" i="1" s="1"/>
  <c r="M122" i="1"/>
  <c r="N122" i="1" s="1"/>
  <c r="K123" i="1"/>
  <c r="O123" i="1" s="1"/>
  <c r="L123" i="1"/>
  <c r="P123" i="1" s="1"/>
  <c r="M123" i="1"/>
  <c r="N123" i="1" s="1"/>
  <c r="K124" i="1"/>
  <c r="O124" i="1" s="1"/>
  <c r="L124" i="1"/>
  <c r="P124" i="1" s="1"/>
  <c r="M124" i="1"/>
  <c r="N124" i="1" s="1"/>
  <c r="K125" i="1"/>
  <c r="O125" i="1" s="1"/>
  <c r="L125" i="1"/>
  <c r="P125" i="1" s="1"/>
  <c r="M125" i="1"/>
  <c r="N125" i="1" s="1"/>
  <c r="K126" i="1"/>
  <c r="O126" i="1" s="1"/>
  <c r="L126" i="1"/>
  <c r="P126" i="1" s="1"/>
  <c r="M126" i="1"/>
  <c r="N126" i="1" s="1"/>
  <c r="K127" i="1"/>
  <c r="O127" i="1" s="1"/>
  <c r="L127" i="1"/>
  <c r="P127" i="1" s="1"/>
  <c r="M127" i="1"/>
  <c r="N127" i="1" s="1"/>
  <c r="K128" i="1"/>
  <c r="O128" i="1" s="1"/>
  <c r="L128" i="1"/>
  <c r="P128" i="1" s="1"/>
  <c r="M128" i="1"/>
  <c r="N128" i="1" s="1"/>
  <c r="K129" i="1"/>
  <c r="O129" i="1" s="1"/>
  <c r="L129" i="1"/>
  <c r="P129" i="1" s="1"/>
  <c r="M129" i="1"/>
  <c r="N129" i="1" s="1"/>
  <c r="K130" i="1"/>
  <c r="O130" i="1" s="1"/>
  <c r="L130" i="1"/>
  <c r="P130" i="1" s="1"/>
  <c r="M130" i="1"/>
  <c r="N130" i="1" s="1"/>
  <c r="K131" i="1"/>
  <c r="O131" i="1" s="1"/>
  <c r="L131" i="1"/>
  <c r="P131" i="1" s="1"/>
  <c r="M131" i="1"/>
  <c r="N131" i="1" s="1"/>
  <c r="K132" i="1"/>
  <c r="O132" i="1" s="1"/>
  <c r="L132" i="1"/>
  <c r="P132" i="1" s="1"/>
  <c r="M132" i="1"/>
  <c r="N132" i="1" s="1"/>
  <c r="K133" i="1"/>
  <c r="O133" i="1" s="1"/>
  <c r="L133" i="1"/>
  <c r="P133" i="1" s="1"/>
  <c r="M133" i="1"/>
  <c r="N133" i="1" s="1"/>
  <c r="K134" i="1"/>
  <c r="O134" i="1" s="1"/>
  <c r="L134" i="1"/>
  <c r="P134" i="1" s="1"/>
  <c r="M134" i="1"/>
  <c r="N134" i="1" s="1"/>
  <c r="K135" i="1"/>
  <c r="O135" i="1" s="1"/>
  <c r="L135" i="1"/>
  <c r="P135" i="1" s="1"/>
  <c r="M135" i="1"/>
  <c r="N135" i="1" s="1"/>
  <c r="K136" i="1"/>
  <c r="O136" i="1" s="1"/>
  <c r="L136" i="1"/>
  <c r="P136" i="1" s="1"/>
  <c r="M136" i="1"/>
  <c r="N136" i="1" s="1"/>
  <c r="K137" i="1"/>
  <c r="O137" i="1" s="1"/>
  <c r="L137" i="1"/>
  <c r="P137" i="1" s="1"/>
  <c r="M137" i="1"/>
  <c r="N137" i="1" s="1"/>
  <c r="K138" i="1"/>
  <c r="O138" i="1" s="1"/>
  <c r="L138" i="1"/>
  <c r="P138" i="1" s="1"/>
  <c r="M138" i="1"/>
  <c r="N138" i="1" s="1"/>
  <c r="K139" i="1"/>
  <c r="O139" i="1" s="1"/>
  <c r="L139" i="1"/>
  <c r="P139" i="1" s="1"/>
  <c r="M139" i="1"/>
  <c r="N139" i="1" s="1"/>
  <c r="K140" i="1"/>
  <c r="O140" i="1" s="1"/>
  <c r="L140" i="1"/>
  <c r="P140" i="1" s="1"/>
  <c r="M140" i="1"/>
  <c r="N140" i="1" s="1"/>
  <c r="K141" i="1"/>
  <c r="O141" i="1" s="1"/>
  <c r="L141" i="1"/>
  <c r="P141" i="1" s="1"/>
  <c r="M141" i="1"/>
  <c r="N141" i="1" s="1"/>
  <c r="K142" i="1"/>
  <c r="O142" i="1" s="1"/>
  <c r="L142" i="1"/>
  <c r="P142" i="1" s="1"/>
  <c r="M142" i="1"/>
  <c r="N142" i="1" s="1"/>
  <c r="K143" i="1"/>
  <c r="O143" i="1" s="1"/>
  <c r="L143" i="1"/>
  <c r="P143" i="1" s="1"/>
  <c r="M143" i="1"/>
  <c r="N143" i="1" s="1"/>
  <c r="K144" i="1"/>
  <c r="O144" i="1" s="1"/>
  <c r="L144" i="1"/>
  <c r="P144" i="1" s="1"/>
  <c r="M144" i="1"/>
  <c r="N144" i="1" s="1"/>
  <c r="K145" i="1"/>
  <c r="O145" i="1" s="1"/>
  <c r="L145" i="1"/>
  <c r="P145" i="1" s="1"/>
  <c r="M145" i="1"/>
  <c r="N145" i="1" s="1"/>
  <c r="K146" i="1"/>
  <c r="O146" i="1" s="1"/>
  <c r="L146" i="1"/>
  <c r="P146" i="1" s="1"/>
  <c r="M146" i="1"/>
  <c r="N146" i="1" s="1"/>
  <c r="K147" i="1"/>
  <c r="O147" i="1" s="1"/>
  <c r="L147" i="1"/>
  <c r="P147" i="1" s="1"/>
  <c r="M147" i="1"/>
  <c r="N147" i="1" s="1"/>
  <c r="K148" i="1"/>
  <c r="O148" i="1" s="1"/>
  <c r="L148" i="1"/>
  <c r="P148" i="1" s="1"/>
  <c r="M148" i="1"/>
  <c r="N148" i="1" s="1"/>
  <c r="K149" i="1"/>
  <c r="O149" i="1" s="1"/>
  <c r="L149" i="1"/>
  <c r="P149" i="1" s="1"/>
  <c r="M149" i="1"/>
  <c r="N149" i="1" s="1"/>
  <c r="K150" i="1"/>
  <c r="O150" i="1" s="1"/>
  <c r="L150" i="1"/>
  <c r="P150" i="1" s="1"/>
  <c r="M150" i="1"/>
  <c r="N150" i="1" s="1"/>
  <c r="K151" i="1"/>
  <c r="O151" i="1" s="1"/>
  <c r="L151" i="1"/>
  <c r="P151" i="1" s="1"/>
  <c r="M151" i="1"/>
  <c r="N151" i="1" s="1"/>
  <c r="K152" i="1"/>
  <c r="O152" i="1" s="1"/>
  <c r="L152" i="1"/>
  <c r="P152" i="1" s="1"/>
  <c r="M152" i="1"/>
  <c r="N152" i="1" s="1"/>
  <c r="K153" i="1"/>
  <c r="O153" i="1" s="1"/>
  <c r="L153" i="1"/>
  <c r="P153" i="1" s="1"/>
  <c r="M153" i="1"/>
  <c r="N153" i="1" s="1"/>
  <c r="K154" i="1"/>
  <c r="O154" i="1" s="1"/>
  <c r="L154" i="1"/>
  <c r="P154" i="1" s="1"/>
  <c r="M154" i="1"/>
  <c r="N154" i="1" s="1"/>
  <c r="K155" i="1"/>
  <c r="O155" i="1" s="1"/>
  <c r="L155" i="1"/>
  <c r="P155" i="1" s="1"/>
  <c r="M155" i="1"/>
  <c r="N155" i="1" s="1"/>
  <c r="K156" i="1"/>
  <c r="O156" i="1" s="1"/>
  <c r="L156" i="1"/>
  <c r="P156" i="1" s="1"/>
  <c r="M156" i="1"/>
  <c r="N156" i="1" s="1"/>
  <c r="K157" i="1"/>
  <c r="O157" i="1" s="1"/>
  <c r="L157" i="1"/>
  <c r="P157" i="1" s="1"/>
  <c r="M157" i="1"/>
  <c r="N157" i="1" s="1"/>
  <c r="K158" i="1"/>
  <c r="O158" i="1" s="1"/>
  <c r="L158" i="1"/>
  <c r="P158" i="1" s="1"/>
  <c r="M158" i="1"/>
  <c r="N158" i="1" s="1"/>
  <c r="K159" i="1"/>
  <c r="O159" i="1" s="1"/>
  <c r="L159" i="1"/>
  <c r="P159" i="1" s="1"/>
  <c r="M159" i="1"/>
  <c r="N159" i="1" s="1"/>
  <c r="K160" i="1"/>
  <c r="O160" i="1" s="1"/>
  <c r="L160" i="1"/>
  <c r="P160" i="1" s="1"/>
  <c r="M160" i="1"/>
  <c r="N160" i="1" s="1"/>
  <c r="K161" i="1"/>
  <c r="O161" i="1" s="1"/>
  <c r="L161" i="1"/>
  <c r="P161" i="1" s="1"/>
  <c r="M161" i="1"/>
  <c r="N161" i="1" s="1"/>
  <c r="K162" i="1"/>
  <c r="O162" i="1" s="1"/>
  <c r="L162" i="1"/>
  <c r="P162" i="1" s="1"/>
  <c r="M162" i="1"/>
  <c r="N162" i="1" s="1"/>
  <c r="K163" i="1"/>
  <c r="O163" i="1" s="1"/>
  <c r="L163" i="1"/>
  <c r="P163" i="1" s="1"/>
  <c r="M163" i="1"/>
  <c r="N163" i="1" s="1"/>
  <c r="K164" i="1"/>
  <c r="O164" i="1" s="1"/>
  <c r="L164" i="1"/>
  <c r="P164" i="1" s="1"/>
  <c r="M164" i="1"/>
  <c r="N164" i="1" s="1"/>
  <c r="K165" i="1"/>
  <c r="O165" i="1" s="1"/>
  <c r="L165" i="1"/>
  <c r="P165" i="1" s="1"/>
  <c r="M165" i="1"/>
  <c r="N165" i="1" s="1"/>
  <c r="K166" i="1"/>
  <c r="O166" i="1" s="1"/>
  <c r="L166" i="1"/>
  <c r="P166" i="1" s="1"/>
  <c r="M166" i="1"/>
  <c r="N166" i="1" s="1"/>
  <c r="K167" i="1"/>
  <c r="O167" i="1" s="1"/>
  <c r="L167" i="1"/>
  <c r="P167" i="1" s="1"/>
  <c r="M167" i="1"/>
  <c r="N167" i="1" s="1"/>
  <c r="K168" i="1"/>
  <c r="O168" i="1" s="1"/>
  <c r="L168" i="1"/>
  <c r="P168" i="1" s="1"/>
  <c r="M168" i="1"/>
  <c r="N168" i="1" s="1"/>
  <c r="K169" i="1"/>
  <c r="O169" i="1" s="1"/>
  <c r="L169" i="1"/>
  <c r="P169" i="1" s="1"/>
  <c r="M169" i="1"/>
  <c r="N169" i="1" s="1"/>
  <c r="K170" i="1"/>
  <c r="O170" i="1" s="1"/>
  <c r="L170" i="1"/>
  <c r="P170" i="1" s="1"/>
  <c r="M170" i="1"/>
  <c r="N170" i="1" s="1"/>
  <c r="K171" i="1"/>
  <c r="O171" i="1" s="1"/>
  <c r="L171" i="1"/>
  <c r="P171" i="1" s="1"/>
  <c r="M171" i="1"/>
  <c r="N171" i="1" s="1"/>
  <c r="K172" i="1"/>
  <c r="O172" i="1" s="1"/>
  <c r="L172" i="1"/>
  <c r="P172" i="1" s="1"/>
  <c r="M172" i="1"/>
  <c r="N172" i="1" s="1"/>
  <c r="K173" i="1"/>
  <c r="O173" i="1" s="1"/>
  <c r="L173" i="1"/>
  <c r="P173" i="1" s="1"/>
  <c r="M173" i="1"/>
  <c r="N173" i="1" s="1"/>
  <c r="K174" i="1"/>
  <c r="O174" i="1" s="1"/>
  <c r="L174" i="1"/>
  <c r="P174" i="1" s="1"/>
  <c r="M174" i="1"/>
  <c r="N174" i="1" s="1"/>
  <c r="K175" i="1"/>
  <c r="O175" i="1" s="1"/>
  <c r="L175" i="1"/>
  <c r="P175" i="1" s="1"/>
  <c r="M175" i="1"/>
  <c r="N175" i="1" s="1"/>
  <c r="K176" i="1"/>
  <c r="O176" i="1" s="1"/>
  <c r="L176" i="1"/>
  <c r="P176" i="1" s="1"/>
  <c r="M176" i="1"/>
  <c r="N176" i="1" s="1"/>
  <c r="K177" i="1"/>
  <c r="O177" i="1" s="1"/>
  <c r="L177" i="1"/>
  <c r="P177" i="1" s="1"/>
  <c r="M177" i="1"/>
  <c r="N177" i="1" s="1"/>
  <c r="K178" i="1"/>
  <c r="O178" i="1" s="1"/>
  <c r="L178" i="1"/>
  <c r="P178" i="1" s="1"/>
  <c r="M178" i="1"/>
  <c r="N178" i="1" s="1"/>
  <c r="K179" i="1"/>
  <c r="O179" i="1" s="1"/>
  <c r="L179" i="1"/>
  <c r="P179" i="1" s="1"/>
  <c r="M179" i="1"/>
  <c r="N179" i="1" s="1"/>
  <c r="K180" i="1"/>
  <c r="O180" i="1" s="1"/>
  <c r="L180" i="1"/>
  <c r="P180" i="1" s="1"/>
  <c r="M180" i="1"/>
  <c r="N180" i="1" s="1"/>
  <c r="K181" i="1"/>
  <c r="O181" i="1" s="1"/>
  <c r="L181" i="1"/>
  <c r="P181" i="1" s="1"/>
  <c r="M181" i="1"/>
  <c r="N181" i="1" s="1"/>
  <c r="K182" i="1"/>
  <c r="O182" i="1" s="1"/>
  <c r="L182" i="1"/>
  <c r="P182" i="1" s="1"/>
  <c r="M182" i="1"/>
  <c r="N182" i="1" s="1"/>
  <c r="K183" i="1"/>
  <c r="O183" i="1" s="1"/>
  <c r="L183" i="1"/>
  <c r="P183" i="1" s="1"/>
  <c r="M183" i="1"/>
  <c r="N183" i="1" s="1"/>
  <c r="K184" i="1"/>
  <c r="O184" i="1" s="1"/>
  <c r="L184" i="1"/>
  <c r="P184" i="1" s="1"/>
  <c r="M184" i="1"/>
  <c r="N184" i="1" s="1"/>
  <c r="K185" i="1"/>
  <c r="O185" i="1" s="1"/>
  <c r="L185" i="1"/>
  <c r="P185" i="1" s="1"/>
  <c r="M185" i="1"/>
  <c r="N185" i="1" s="1"/>
  <c r="K186" i="1"/>
  <c r="O186" i="1" s="1"/>
  <c r="L186" i="1"/>
  <c r="P186" i="1" s="1"/>
  <c r="M186" i="1"/>
  <c r="N186" i="1" s="1"/>
  <c r="K187" i="1"/>
  <c r="O187" i="1" s="1"/>
  <c r="L187" i="1"/>
  <c r="P187" i="1" s="1"/>
  <c r="M187" i="1"/>
  <c r="N187" i="1" s="1"/>
  <c r="K188" i="1"/>
  <c r="O188" i="1" s="1"/>
  <c r="L188" i="1"/>
  <c r="P188" i="1" s="1"/>
  <c r="M188" i="1"/>
  <c r="N188" i="1" s="1"/>
  <c r="K189" i="1"/>
  <c r="O189" i="1" s="1"/>
  <c r="L189" i="1"/>
  <c r="P189" i="1" s="1"/>
  <c r="M189" i="1"/>
  <c r="N189" i="1" s="1"/>
  <c r="K190" i="1"/>
  <c r="O190" i="1" s="1"/>
  <c r="L190" i="1"/>
  <c r="P190" i="1" s="1"/>
  <c r="M190" i="1"/>
  <c r="N190" i="1" s="1"/>
  <c r="K191" i="1"/>
  <c r="O191" i="1" s="1"/>
  <c r="L191" i="1"/>
  <c r="P191" i="1" s="1"/>
  <c r="M191" i="1"/>
  <c r="N191" i="1" s="1"/>
  <c r="K192" i="1"/>
  <c r="O192" i="1" s="1"/>
  <c r="L192" i="1"/>
  <c r="P192" i="1" s="1"/>
  <c r="M192" i="1"/>
  <c r="N192" i="1" s="1"/>
  <c r="K193" i="1"/>
  <c r="O193" i="1" s="1"/>
  <c r="L193" i="1"/>
  <c r="P193" i="1" s="1"/>
  <c r="M193" i="1"/>
  <c r="N193" i="1" s="1"/>
  <c r="K194" i="1"/>
  <c r="O194" i="1" s="1"/>
  <c r="L194" i="1"/>
  <c r="P194" i="1" s="1"/>
  <c r="M194" i="1"/>
  <c r="N194" i="1" s="1"/>
  <c r="K195" i="1"/>
  <c r="O195" i="1" s="1"/>
  <c r="L195" i="1"/>
  <c r="P195" i="1" s="1"/>
  <c r="M195" i="1"/>
  <c r="N195" i="1" s="1"/>
  <c r="K196" i="1"/>
  <c r="O196" i="1" s="1"/>
  <c r="L196" i="1"/>
  <c r="P196" i="1" s="1"/>
  <c r="M196" i="1"/>
  <c r="N196" i="1" s="1"/>
  <c r="K197" i="1"/>
  <c r="O197" i="1" s="1"/>
  <c r="L197" i="1"/>
  <c r="P197" i="1" s="1"/>
  <c r="M197" i="1"/>
  <c r="N197" i="1" s="1"/>
  <c r="K198" i="1"/>
  <c r="O198" i="1" s="1"/>
  <c r="L198" i="1"/>
  <c r="P198" i="1" s="1"/>
  <c r="M198" i="1"/>
  <c r="N198" i="1" s="1"/>
  <c r="K199" i="1"/>
  <c r="O199" i="1" s="1"/>
  <c r="L199" i="1"/>
  <c r="P199" i="1" s="1"/>
  <c r="M199" i="1"/>
  <c r="N199" i="1" s="1"/>
  <c r="K200" i="1"/>
  <c r="O200" i="1" s="1"/>
  <c r="L200" i="1"/>
  <c r="P200" i="1" s="1"/>
  <c r="M200" i="1"/>
  <c r="N200" i="1" s="1"/>
  <c r="K201" i="1"/>
  <c r="O201" i="1" s="1"/>
  <c r="L201" i="1"/>
  <c r="P201" i="1" s="1"/>
  <c r="M201" i="1"/>
  <c r="N201" i="1" s="1"/>
  <c r="K202" i="1"/>
  <c r="O202" i="1" s="1"/>
  <c r="L202" i="1"/>
  <c r="P202" i="1" s="1"/>
  <c r="M202" i="1"/>
  <c r="N202" i="1" s="1"/>
  <c r="K203" i="1"/>
  <c r="O203" i="1" s="1"/>
  <c r="L203" i="1"/>
  <c r="P203" i="1" s="1"/>
  <c r="M203" i="1"/>
  <c r="N203" i="1" s="1"/>
  <c r="K204" i="1"/>
  <c r="O204" i="1" s="1"/>
  <c r="L204" i="1"/>
  <c r="P204" i="1" s="1"/>
  <c r="M204" i="1"/>
  <c r="N204" i="1" s="1"/>
  <c r="K205" i="1"/>
  <c r="O205" i="1" s="1"/>
  <c r="L205" i="1"/>
  <c r="P205" i="1" s="1"/>
  <c r="M205" i="1"/>
  <c r="N205" i="1" s="1"/>
  <c r="K206" i="1"/>
  <c r="O206" i="1" s="1"/>
  <c r="L206" i="1"/>
  <c r="P206" i="1" s="1"/>
  <c r="M206" i="1"/>
  <c r="N206" i="1" s="1"/>
  <c r="K207" i="1"/>
  <c r="O207" i="1" s="1"/>
  <c r="L207" i="1"/>
  <c r="P207" i="1" s="1"/>
  <c r="M207" i="1"/>
  <c r="N207" i="1" s="1"/>
  <c r="K208" i="1"/>
  <c r="O208" i="1" s="1"/>
  <c r="L208" i="1"/>
  <c r="P208" i="1" s="1"/>
  <c r="M208" i="1"/>
  <c r="N208" i="1" s="1"/>
  <c r="K209" i="1"/>
  <c r="O209" i="1" s="1"/>
  <c r="L209" i="1"/>
  <c r="P209" i="1" s="1"/>
  <c r="M209" i="1"/>
  <c r="N209" i="1" s="1"/>
  <c r="K210" i="1"/>
  <c r="O210" i="1" s="1"/>
  <c r="L210" i="1"/>
  <c r="P210" i="1" s="1"/>
  <c r="M210" i="1"/>
  <c r="N210" i="1" s="1"/>
  <c r="K211" i="1"/>
  <c r="O211" i="1" s="1"/>
  <c r="L211" i="1"/>
  <c r="P211" i="1" s="1"/>
  <c r="M211" i="1"/>
  <c r="N211" i="1" s="1"/>
  <c r="K212" i="1"/>
  <c r="O212" i="1" s="1"/>
  <c r="L212" i="1"/>
  <c r="P212" i="1" s="1"/>
  <c r="M212" i="1"/>
  <c r="N212" i="1" s="1"/>
  <c r="K213" i="1"/>
  <c r="O213" i="1" s="1"/>
  <c r="L213" i="1"/>
  <c r="P213" i="1" s="1"/>
  <c r="M213" i="1"/>
  <c r="N213" i="1" s="1"/>
  <c r="K214" i="1"/>
  <c r="O214" i="1" s="1"/>
  <c r="L214" i="1"/>
  <c r="P214" i="1" s="1"/>
  <c r="M214" i="1"/>
  <c r="N214" i="1" s="1"/>
  <c r="K215" i="1"/>
  <c r="O215" i="1" s="1"/>
  <c r="L215" i="1"/>
  <c r="P215" i="1" s="1"/>
  <c r="M215" i="1"/>
  <c r="N215" i="1" s="1"/>
  <c r="K216" i="1"/>
  <c r="O216" i="1" s="1"/>
  <c r="L216" i="1"/>
  <c r="P216" i="1" s="1"/>
  <c r="M216" i="1"/>
  <c r="N216" i="1" s="1"/>
  <c r="K217" i="1"/>
  <c r="O217" i="1" s="1"/>
  <c r="L217" i="1"/>
  <c r="P217" i="1" s="1"/>
  <c r="M217" i="1"/>
  <c r="N217" i="1" s="1"/>
  <c r="K218" i="1"/>
  <c r="O218" i="1" s="1"/>
  <c r="L218" i="1"/>
  <c r="P218" i="1" s="1"/>
  <c r="M218" i="1"/>
  <c r="N218" i="1" s="1"/>
  <c r="K219" i="1"/>
  <c r="O219" i="1" s="1"/>
  <c r="L219" i="1"/>
  <c r="P219" i="1" s="1"/>
  <c r="M219" i="1"/>
  <c r="N219" i="1" s="1"/>
  <c r="K220" i="1"/>
  <c r="O220" i="1" s="1"/>
  <c r="L220" i="1"/>
  <c r="P220" i="1" s="1"/>
  <c r="M220" i="1"/>
  <c r="N220" i="1" s="1"/>
  <c r="K221" i="1"/>
  <c r="O221" i="1" s="1"/>
  <c r="L221" i="1"/>
  <c r="P221" i="1" s="1"/>
  <c r="M221" i="1"/>
  <c r="N221" i="1" s="1"/>
  <c r="K222" i="1"/>
  <c r="O222" i="1" s="1"/>
  <c r="L222" i="1"/>
  <c r="P222" i="1" s="1"/>
  <c r="M222" i="1"/>
  <c r="N222" i="1" s="1"/>
  <c r="K223" i="1"/>
  <c r="O223" i="1" s="1"/>
  <c r="L223" i="1"/>
  <c r="P223" i="1" s="1"/>
  <c r="M223" i="1"/>
  <c r="N223" i="1" s="1"/>
  <c r="K224" i="1"/>
  <c r="O224" i="1" s="1"/>
  <c r="L224" i="1"/>
  <c r="P224" i="1" s="1"/>
  <c r="M224" i="1"/>
  <c r="N224" i="1" s="1"/>
  <c r="K225" i="1"/>
  <c r="O225" i="1" s="1"/>
  <c r="L225" i="1"/>
  <c r="P225" i="1" s="1"/>
  <c r="M225" i="1"/>
  <c r="N225" i="1" s="1"/>
  <c r="K226" i="1"/>
  <c r="O226" i="1" s="1"/>
  <c r="L226" i="1"/>
  <c r="P226" i="1" s="1"/>
  <c r="M226" i="1"/>
  <c r="N226" i="1" s="1"/>
  <c r="K227" i="1"/>
  <c r="O227" i="1" s="1"/>
  <c r="L227" i="1"/>
  <c r="P227" i="1" s="1"/>
  <c r="M227" i="1"/>
  <c r="N227" i="1" s="1"/>
  <c r="K228" i="1"/>
  <c r="O228" i="1" s="1"/>
  <c r="L228" i="1"/>
  <c r="P228" i="1" s="1"/>
  <c r="M228" i="1"/>
  <c r="N228" i="1" s="1"/>
  <c r="K229" i="1"/>
  <c r="O229" i="1" s="1"/>
  <c r="L229" i="1"/>
  <c r="P229" i="1" s="1"/>
  <c r="M229" i="1"/>
  <c r="N229" i="1" s="1"/>
  <c r="K230" i="1"/>
  <c r="O230" i="1" s="1"/>
  <c r="L230" i="1"/>
  <c r="P230" i="1" s="1"/>
  <c r="M230" i="1"/>
  <c r="N230" i="1" s="1"/>
  <c r="K231" i="1"/>
  <c r="O231" i="1" s="1"/>
  <c r="L231" i="1"/>
  <c r="P231" i="1" s="1"/>
  <c r="M231" i="1"/>
  <c r="N231" i="1" s="1"/>
  <c r="K232" i="1"/>
  <c r="O232" i="1" s="1"/>
  <c r="L232" i="1"/>
  <c r="P232" i="1" s="1"/>
  <c r="M232" i="1"/>
  <c r="N232" i="1" s="1"/>
  <c r="K233" i="1"/>
  <c r="O233" i="1" s="1"/>
  <c r="L233" i="1"/>
  <c r="P233" i="1" s="1"/>
  <c r="M233" i="1"/>
  <c r="N233" i="1" s="1"/>
  <c r="K234" i="1"/>
  <c r="O234" i="1" s="1"/>
  <c r="L234" i="1"/>
  <c r="P234" i="1" s="1"/>
  <c r="M234" i="1"/>
  <c r="N234" i="1" s="1"/>
  <c r="K235" i="1"/>
  <c r="O235" i="1" s="1"/>
  <c r="L235" i="1"/>
  <c r="P235" i="1" s="1"/>
  <c r="M235" i="1"/>
  <c r="N235" i="1" s="1"/>
  <c r="K236" i="1"/>
  <c r="O236" i="1" s="1"/>
  <c r="L236" i="1"/>
  <c r="P236" i="1" s="1"/>
  <c r="M236" i="1"/>
  <c r="N236" i="1" s="1"/>
  <c r="K237" i="1"/>
  <c r="O237" i="1" s="1"/>
  <c r="L237" i="1"/>
  <c r="P237" i="1" s="1"/>
  <c r="M237" i="1"/>
  <c r="N237" i="1" s="1"/>
  <c r="K238" i="1"/>
  <c r="O238" i="1" s="1"/>
  <c r="L238" i="1"/>
  <c r="P238" i="1" s="1"/>
  <c r="M238" i="1"/>
  <c r="N238" i="1" s="1"/>
  <c r="K239" i="1"/>
  <c r="O239" i="1" s="1"/>
  <c r="L239" i="1"/>
  <c r="P239" i="1" s="1"/>
  <c r="M239" i="1"/>
  <c r="N239" i="1" s="1"/>
  <c r="K240" i="1"/>
  <c r="O240" i="1" s="1"/>
  <c r="L240" i="1"/>
  <c r="P240" i="1" s="1"/>
  <c r="M240" i="1"/>
  <c r="N240" i="1" s="1"/>
  <c r="K241" i="1"/>
  <c r="O241" i="1" s="1"/>
  <c r="L241" i="1"/>
  <c r="P241" i="1" s="1"/>
  <c r="M241" i="1"/>
  <c r="N241" i="1" s="1"/>
  <c r="K242" i="1"/>
  <c r="O242" i="1" s="1"/>
  <c r="L242" i="1"/>
  <c r="P242" i="1" s="1"/>
  <c r="M242" i="1"/>
  <c r="N242" i="1" s="1"/>
  <c r="K243" i="1"/>
  <c r="O243" i="1" s="1"/>
  <c r="L243" i="1"/>
  <c r="P243" i="1" s="1"/>
  <c r="M243" i="1"/>
  <c r="N243" i="1" s="1"/>
  <c r="K244" i="1"/>
  <c r="O244" i="1" s="1"/>
  <c r="L244" i="1"/>
  <c r="P244" i="1" s="1"/>
  <c r="M244" i="1"/>
  <c r="N244" i="1" s="1"/>
  <c r="K245" i="1"/>
  <c r="O245" i="1" s="1"/>
  <c r="L245" i="1"/>
  <c r="P245" i="1" s="1"/>
  <c r="M245" i="1"/>
  <c r="N245" i="1" s="1"/>
  <c r="K246" i="1"/>
  <c r="O246" i="1" s="1"/>
  <c r="L246" i="1"/>
  <c r="P246" i="1" s="1"/>
  <c r="M246" i="1"/>
  <c r="N246" i="1" s="1"/>
  <c r="K247" i="1"/>
  <c r="O247" i="1" s="1"/>
  <c r="L247" i="1"/>
  <c r="P247" i="1" s="1"/>
  <c r="M247" i="1"/>
  <c r="N247" i="1" s="1"/>
  <c r="K248" i="1"/>
  <c r="O248" i="1" s="1"/>
  <c r="L248" i="1"/>
  <c r="P248" i="1" s="1"/>
  <c r="M248" i="1"/>
  <c r="N248" i="1" s="1"/>
  <c r="K249" i="1"/>
  <c r="O249" i="1" s="1"/>
  <c r="L249" i="1"/>
  <c r="P249" i="1" s="1"/>
  <c r="M249" i="1"/>
  <c r="N249" i="1" s="1"/>
  <c r="K250" i="1"/>
  <c r="O250" i="1" s="1"/>
  <c r="L250" i="1"/>
  <c r="P250" i="1" s="1"/>
  <c r="M250" i="1"/>
  <c r="N250" i="1" s="1"/>
  <c r="K251" i="1"/>
  <c r="O251" i="1" s="1"/>
  <c r="L251" i="1"/>
  <c r="P251" i="1" s="1"/>
  <c r="M251" i="1"/>
  <c r="N251" i="1" s="1"/>
  <c r="K252" i="1"/>
  <c r="O252" i="1" s="1"/>
  <c r="L252" i="1"/>
  <c r="P252" i="1" s="1"/>
  <c r="M252" i="1"/>
  <c r="N252" i="1" s="1"/>
  <c r="K253" i="1"/>
  <c r="O253" i="1" s="1"/>
  <c r="L253" i="1"/>
  <c r="P253" i="1" s="1"/>
  <c r="M253" i="1"/>
  <c r="N253" i="1" s="1"/>
  <c r="K254" i="1"/>
  <c r="O254" i="1" s="1"/>
  <c r="L254" i="1"/>
  <c r="P254" i="1" s="1"/>
  <c r="M254" i="1"/>
  <c r="N254" i="1" s="1"/>
  <c r="K255" i="1"/>
  <c r="O255" i="1" s="1"/>
  <c r="L255" i="1"/>
  <c r="P255" i="1" s="1"/>
  <c r="M255" i="1"/>
  <c r="N255" i="1" s="1"/>
  <c r="K256" i="1"/>
  <c r="O256" i="1" s="1"/>
  <c r="L256" i="1"/>
  <c r="P256" i="1" s="1"/>
  <c r="M256" i="1"/>
  <c r="N256" i="1" s="1"/>
  <c r="K257" i="1"/>
  <c r="O257" i="1" s="1"/>
  <c r="L257" i="1"/>
  <c r="P257" i="1" s="1"/>
  <c r="M257" i="1"/>
  <c r="N257" i="1" s="1"/>
  <c r="K258" i="1"/>
  <c r="O258" i="1" s="1"/>
  <c r="L258" i="1"/>
  <c r="P258" i="1" s="1"/>
  <c r="M258" i="1"/>
  <c r="N258" i="1" s="1"/>
  <c r="K259" i="1"/>
  <c r="O259" i="1" s="1"/>
  <c r="L259" i="1"/>
  <c r="P259" i="1" s="1"/>
  <c r="M259" i="1"/>
  <c r="N259" i="1" s="1"/>
  <c r="K260" i="1"/>
  <c r="O260" i="1" s="1"/>
  <c r="L260" i="1"/>
  <c r="P260" i="1" s="1"/>
  <c r="M260" i="1"/>
  <c r="N260" i="1" s="1"/>
  <c r="K261" i="1"/>
  <c r="O261" i="1" s="1"/>
  <c r="L261" i="1"/>
  <c r="P261" i="1" s="1"/>
  <c r="M261" i="1"/>
  <c r="N261" i="1" s="1"/>
  <c r="K262" i="1"/>
  <c r="O262" i="1" s="1"/>
  <c r="L262" i="1"/>
  <c r="P262" i="1" s="1"/>
  <c r="M262" i="1"/>
  <c r="N262" i="1" s="1"/>
  <c r="K263" i="1"/>
  <c r="O263" i="1" s="1"/>
  <c r="L263" i="1"/>
  <c r="P263" i="1" s="1"/>
  <c r="M263" i="1"/>
  <c r="N263" i="1" s="1"/>
  <c r="K264" i="1"/>
  <c r="O264" i="1" s="1"/>
  <c r="L264" i="1"/>
  <c r="P264" i="1" s="1"/>
  <c r="M264" i="1"/>
  <c r="N264" i="1" s="1"/>
  <c r="K265" i="1"/>
  <c r="O265" i="1" s="1"/>
  <c r="L265" i="1"/>
  <c r="P265" i="1" s="1"/>
  <c r="M265" i="1"/>
  <c r="N265" i="1" s="1"/>
  <c r="K266" i="1"/>
  <c r="O266" i="1" s="1"/>
  <c r="L266" i="1"/>
  <c r="P266" i="1" s="1"/>
  <c r="M266" i="1"/>
  <c r="N266" i="1" s="1"/>
  <c r="K267" i="1"/>
  <c r="O267" i="1" s="1"/>
  <c r="L267" i="1"/>
  <c r="P267" i="1" s="1"/>
  <c r="M267" i="1"/>
  <c r="N267" i="1" s="1"/>
  <c r="K268" i="1"/>
  <c r="O268" i="1" s="1"/>
  <c r="L268" i="1"/>
  <c r="P268" i="1" s="1"/>
  <c r="M268" i="1"/>
  <c r="N268" i="1" s="1"/>
  <c r="K269" i="1"/>
  <c r="O269" i="1" s="1"/>
  <c r="L269" i="1"/>
  <c r="P269" i="1" s="1"/>
  <c r="M269" i="1"/>
  <c r="N269" i="1" s="1"/>
  <c r="K270" i="1"/>
  <c r="O270" i="1" s="1"/>
  <c r="L270" i="1"/>
  <c r="P270" i="1" s="1"/>
  <c r="M270" i="1"/>
  <c r="N270" i="1" s="1"/>
  <c r="K271" i="1"/>
  <c r="O271" i="1" s="1"/>
  <c r="L271" i="1"/>
  <c r="P271" i="1" s="1"/>
  <c r="M271" i="1"/>
  <c r="N271" i="1" s="1"/>
  <c r="K272" i="1"/>
  <c r="O272" i="1" s="1"/>
  <c r="L272" i="1"/>
  <c r="P272" i="1" s="1"/>
  <c r="M272" i="1"/>
  <c r="N272" i="1" s="1"/>
  <c r="K273" i="1"/>
  <c r="O273" i="1" s="1"/>
  <c r="L273" i="1"/>
  <c r="P273" i="1" s="1"/>
  <c r="M273" i="1"/>
  <c r="N273" i="1" s="1"/>
  <c r="K274" i="1"/>
  <c r="O274" i="1" s="1"/>
  <c r="L274" i="1"/>
  <c r="P274" i="1" s="1"/>
  <c r="M274" i="1"/>
  <c r="N274" i="1" s="1"/>
  <c r="K275" i="1"/>
  <c r="O275" i="1" s="1"/>
  <c r="L275" i="1"/>
  <c r="P275" i="1" s="1"/>
  <c r="M275" i="1"/>
  <c r="N275" i="1" s="1"/>
  <c r="K276" i="1"/>
  <c r="O276" i="1" s="1"/>
  <c r="L276" i="1"/>
  <c r="P276" i="1" s="1"/>
  <c r="M276" i="1"/>
  <c r="N276" i="1" s="1"/>
  <c r="K277" i="1"/>
  <c r="O277" i="1" s="1"/>
  <c r="L277" i="1"/>
  <c r="P277" i="1" s="1"/>
  <c r="M277" i="1"/>
  <c r="N277" i="1" s="1"/>
  <c r="K278" i="1"/>
  <c r="O278" i="1" s="1"/>
  <c r="L278" i="1"/>
  <c r="P278" i="1" s="1"/>
  <c r="M278" i="1"/>
  <c r="N278" i="1" s="1"/>
  <c r="K279" i="1"/>
  <c r="O279" i="1" s="1"/>
  <c r="L279" i="1"/>
  <c r="P279" i="1" s="1"/>
  <c r="M279" i="1"/>
  <c r="N279" i="1" s="1"/>
  <c r="K280" i="1"/>
  <c r="O280" i="1" s="1"/>
  <c r="L280" i="1"/>
  <c r="P280" i="1" s="1"/>
  <c r="M280" i="1"/>
  <c r="N280" i="1" s="1"/>
  <c r="K281" i="1"/>
  <c r="O281" i="1" s="1"/>
  <c r="L281" i="1"/>
  <c r="P281" i="1" s="1"/>
  <c r="M281" i="1"/>
  <c r="N281" i="1" s="1"/>
  <c r="K282" i="1"/>
  <c r="O282" i="1" s="1"/>
  <c r="L282" i="1"/>
  <c r="P282" i="1" s="1"/>
  <c r="M282" i="1"/>
  <c r="N282" i="1" s="1"/>
  <c r="K283" i="1"/>
  <c r="O283" i="1" s="1"/>
  <c r="L283" i="1"/>
  <c r="P283" i="1" s="1"/>
  <c r="M283" i="1"/>
  <c r="N283" i="1" s="1"/>
  <c r="K284" i="1"/>
  <c r="O284" i="1" s="1"/>
  <c r="L284" i="1"/>
  <c r="P284" i="1" s="1"/>
  <c r="M284" i="1"/>
  <c r="N284" i="1" s="1"/>
  <c r="K285" i="1"/>
  <c r="O285" i="1" s="1"/>
  <c r="L285" i="1"/>
  <c r="P285" i="1" s="1"/>
  <c r="M285" i="1"/>
  <c r="N285" i="1" s="1"/>
  <c r="K286" i="1"/>
  <c r="O286" i="1" s="1"/>
  <c r="L286" i="1"/>
  <c r="P286" i="1" s="1"/>
  <c r="M286" i="1"/>
  <c r="N286" i="1" s="1"/>
  <c r="K287" i="1"/>
  <c r="O287" i="1" s="1"/>
  <c r="L287" i="1"/>
  <c r="P287" i="1" s="1"/>
  <c r="M287" i="1"/>
  <c r="N287" i="1" s="1"/>
  <c r="K288" i="1"/>
  <c r="O288" i="1" s="1"/>
  <c r="L288" i="1"/>
  <c r="P288" i="1" s="1"/>
  <c r="M288" i="1"/>
  <c r="N288" i="1" s="1"/>
  <c r="K289" i="1"/>
  <c r="O289" i="1" s="1"/>
  <c r="L289" i="1"/>
  <c r="P289" i="1" s="1"/>
  <c r="M289" i="1"/>
  <c r="N289" i="1" s="1"/>
  <c r="K290" i="1"/>
  <c r="O290" i="1" s="1"/>
  <c r="L290" i="1"/>
  <c r="P290" i="1" s="1"/>
  <c r="M290" i="1"/>
  <c r="N290" i="1" s="1"/>
  <c r="K291" i="1"/>
  <c r="O291" i="1" s="1"/>
  <c r="L291" i="1"/>
  <c r="P291" i="1" s="1"/>
  <c r="M291" i="1"/>
  <c r="N291" i="1" s="1"/>
  <c r="K292" i="1"/>
  <c r="O292" i="1" s="1"/>
  <c r="L292" i="1"/>
  <c r="P292" i="1" s="1"/>
  <c r="M292" i="1"/>
  <c r="N292" i="1" s="1"/>
  <c r="K293" i="1"/>
  <c r="O293" i="1" s="1"/>
  <c r="L293" i="1"/>
  <c r="P293" i="1" s="1"/>
  <c r="M293" i="1"/>
  <c r="N293" i="1" s="1"/>
  <c r="K294" i="1"/>
  <c r="O294" i="1" s="1"/>
  <c r="L294" i="1"/>
  <c r="P294" i="1" s="1"/>
  <c r="M294" i="1"/>
  <c r="N294" i="1" s="1"/>
  <c r="K295" i="1"/>
  <c r="O295" i="1" s="1"/>
  <c r="L295" i="1"/>
  <c r="P295" i="1" s="1"/>
  <c r="M295" i="1"/>
  <c r="N295" i="1" s="1"/>
  <c r="K296" i="1"/>
  <c r="O296" i="1" s="1"/>
  <c r="L296" i="1"/>
  <c r="P296" i="1" s="1"/>
  <c r="M296" i="1"/>
  <c r="N296" i="1" s="1"/>
  <c r="K297" i="1"/>
  <c r="O297" i="1" s="1"/>
  <c r="L297" i="1"/>
  <c r="P297" i="1" s="1"/>
  <c r="M297" i="1"/>
  <c r="N297" i="1" s="1"/>
  <c r="K298" i="1"/>
  <c r="O298" i="1" s="1"/>
  <c r="L298" i="1"/>
  <c r="P298" i="1" s="1"/>
  <c r="M298" i="1"/>
  <c r="N298" i="1" s="1"/>
  <c r="K299" i="1"/>
  <c r="O299" i="1" s="1"/>
  <c r="L299" i="1"/>
  <c r="P299" i="1" s="1"/>
  <c r="M299" i="1"/>
  <c r="N299" i="1" s="1"/>
  <c r="K300" i="1"/>
  <c r="O300" i="1" s="1"/>
  <c r="L300" i="1"/>
  <c r="P300" i="1" s="1"/>
  <c r="M300" i="1"/>
  <c r="N300" i="1" s="1"/>
  <c r="K301" i="1"/>
  <c r="O301" i="1" s="1"/>
  <c r="L301" i="1"/>
  <c r="P301" i="1" s="1"/>
  <c r="M301" i="1"/>
  <c r="N301" i="1" s="1"/>
  <c r="K302" i="1"/>
  <c r="O302" i="1" s="1"/>
  <c r="L302" i="1"/>
  <c r="P302" i="1" s="1"/>
  <c r="M302" i="1"/>
  <c r="N302" i="1" s="1"/>
  <c r="K303" i="1"/>
  <c r="O303" i="1" s="1"/>
  <c r="L303" i="1"/>
  <c r="P303" i="1" s="1"/>
  <c r="M303" i="1"/>
  <c r="N303" i="1" s="1"/>
  <c r="K304" i="1"/>
  <c r="O304" i="1" s="1"/>
  <c r="L304" i="1"/>
  <c r="P304" i="1" s="1"/>
  <c r="M304" i="1"/>
  <c r="N304" i="1" s="1"/>
  <c r="K305" i="1"/>
  <c r="O305" i="1" s="1"/>
  <c r="L305" i="1"/>
  <c r="P305" i="1" s="1"/>
  <c r="M305" i="1"/>
  <c r="N305" i="1" s="1"/>
  <c r="K306" i="1"/>
  <c r="O306" i="1" s="1"/>
  <c r="L306" i="1"/>
  <c r="P306" i="1" s="1"/>
  <c r="M306" i="1"/>
  <c r="N306" i="1" s="1"/>
  <c r="K307" i="1"/>
  <c r="O307" i="1" s="1"/>
  <c r="L307" i="1"/>
  <c r="P307" i="1" s="1"/>
  <c r="M307" i="1"/>
  <c r="N307" i="1" s="1"/>
  <c r="K308" i="1"/>
  <c r="O308" i="1" s="1"/>
  <c r="L308" i="1"/>
  <c r="P308" i="1" s="1"/>
  <c r="M308" i="1"/>
  <c r="N308" i="1" s="1"/>
  <c r="K309" i="1"/>
  <c r="O309" i="1" s="1"/>
  <c r="L309" i="1"/>
  <c r="P309" i="1" s="1"/>
  <c r="M309" i="1"/>
  <c r="N309" i="1" s="1"/>
  <c r="K310" i="1"/>
  <c r="O310" i="1" s="1"/>
  <c r="L310" i="1"/>
  <c r="P310" i="1" s="1"/>
  <c r="M310" i="1"/>
  <c r="N310" i="1" s="1"/>
  <c r="K311" i="1"/>
  <c r="O311" i="1" s="1"/>
  <c r="L311" i="1"/>
  <c r="P311" i="1" s="1"/>
  <c r="M311" i="1"/>
  <c r="N311" i="1" s="1"/>
  <c r="K312" i="1"/>
  <c r="O312" i="1" s="1"/>
  <c r="L312" i="1"/>
  <c r="P312" i="1" s="1"/>
  <c r="M312" i="1"/>
  <c r="N312" i="1" s="1"/>
  <c r="K313" i="1"/>
  <c r="O313" i="1" s="1"/>
  <c r="L313" i="1"/>
  <c r="P313" i="1" s="1"/>
  <c r="M313" i="1"/>
  <c r="N313" i="1" s="1"/>
  <c r="K314" i="1"/>
  <c r="O314" i="1" s="1"/>
  <c r="L314" i="1"/>
  <c r="P314" i="1" s="1"/>
  <c r="M314" i="1"/>
  <c r="N314" i="1" s="1"/>
  <c r="K315" i="1"/>
  <c r="O315" i="1" s="1"/>
  <c r="L315" i="1"/>
  <c r="P315" i="1" s="1"/>
  <c r="M315" i="1"/>
  <c r="N315" i="1" s="1"/>
  <c r="K316" i="1"/>
  <c r="O316" i="1" s="1"/>
  <c r="L316" i="1"/>
  <c r="P316" i="1" s="1"/>
  <c r="M316" i="1"/>
  <c r="N316" i="1" s="1"/>
  <c r="K317" i="1"/>
  <c r="O317" i="1" s="1"/>
  <c r="L317" i="1"/>
  <c r="P317" i="1" s="1"/>
  <c r="M317" i="1"/>
  <c r="N317" i="1" s="1"/>
  <c r="K318" i="1"/>
  <c r="O318" i="1" s="1"/>
  <c r="L318" i="1"/>
  <c r="P318" i="1" s="1"/>
  <c r="M318" i="1"/>
  <c r="N318" i="1" s="1"/>
  <c r="K319" i="1"/>
  <c r="O319" i="1" s="1"/>
  <c r="L319" i="1"/>
  <c r="P319" i="1" s="1"/>
  <c r="M319" i="1"/>
  <c r="N319" i="1" s="1"/>
  <c r="K320" i="1"/>
  <c r="O320" i="1" s="1"/>
  <c r="L320" i="1"/>
  <c r="P320" i="1" s="1"/>
  <c r="M320" i="1"/>
  <c r="N320" i="1" s="1"/>
  <c r="K321" i="1"/>
  <c r="O321" i="1" s="1"/>
  <c r="L321" i="1"/>
  <c r="P321" i="1" s="1"/>
  <c r="M321" i="1"/>
  <c r="N321" i="1" s="1"/>
  <c r="K322" i="1"/>
  <c r="O322" i="1" s="1"/>
  <c r="L322" i="1"/>
  <c r="P322" i="1" s="1"/>
  <c r="M322" i="1"/>
  <c r="N322" i="1" s="1"/>
  <c r="K323" i="1"/>
  <c r="O323" i="1" s="1"/>
  <c r="L323" i="1"/>
  <c r="P323" i="1" s="1"/>
  <c r="M323" i="1"/>
  <c r="N323" i="1" s="1"/>
  <c r="K324" i="1"/>
  <c r="O324" i="1" s="1"/>
  <c r="L324" i="1"/>
  <c r="P324" i="1" s="1"/>
  <c r="M324" i="1"/>
  <c r="N324" i="1" s="1"/>
  <c r="K325" i="1"/>
  <c r="O325" i="1" s="1"/>
  <c r="L325" i="1"/>
  <c r="P325" i="1" s="1"/>
  <c r="M325" i="1"/>
  <c r="N325" i="1" s="1"/>
  <c r="K326" i="1"/>
  <c r="O326" i="1" s="1"/>
  <c r="L326" i="1"/>
  <c r="P326" i="1" s="1"/>
  <c r="M326" i="1"/>
  <c r="N326" i="1" s="1"/>
  <c r="K327" i="1"/>
  <c r="O327" i="1" s="1"/>
  <c r="L327" i="1"/>
  <c r="P327" i="1" s="1"/>
  <c r="M327" i="1"/>
  <c r="N327" i="1" s="1"/>
  <c r="K328" i="1"/>
  <c r="O328" i="1" s="1"/>
  <c r="L328" i="1"/>
  <c r="P328" i="1" s="1"/>
  <c r="M328" i="1"/>
  <c r="N328" i="1" s="1"/>
  <c r="K329" i="1"/>
  <c r="O329" i="1" s="1"/>
  <c r="L329" i="1"/>
  <c r="P329" i="1" s="1"/>
  <c r="M329" i="1"/>
  <c r="N329" i="1" s="1"/>
  <c r="K330" i="1"/>
  <c r="O330" i="1" s="1"/>
  <c r="L330" i="1"/>
  <c r="P330" i="1" s="1"/>
  <c r="M330" i="1"/>
  <c r="N330" i="1" s="1"/>
  <c r="K331" i="1"/>
  <c r="O331" i="1" s="1"/>
  <c r="L331" i="1"/>
  <c r="P331" i="1" s="1"/>
  <c r="M331" i="1"/>
  <c r="N331" i="1" s="1"/>
  <c r="K332" i="1"/>
  <c r="O332" i="1" s="1"/>
  <c r="L332" i="1"/>
  <c r="P332" i="1" s="1"/>
  <c r="M332" i="1"/>
  <c r="N332" i="1" s="1"/>
  <c r="K333" i="1"/>
  <c r="O333" i="1" s="1"/>
  <c r="L333" i="1"/>
  <c r="P333" i="1" s="1"/>
  <c r="M333" i="1"/>
  <c r="N333" i="1" s="1"/>
  <c r="K334" i="1"/>
  <c r="O334" i="1" s="1"/>
  <c r="L334" i="1"/>
  <c r="P334" i="1" s="1"/>
  <c r="M334" i="1"/>
  <c r="N334" i="1" s="1"/>
  <c r="K335" i="1"/>
  <c r="O335" i="1" s="1"/>
  <c r="L335" i="1"/>
  <c r="P335" i="1" s="1"/>
  <c r="M335" i="1"/>
  <c r="N335" i="1" s="1"/>
  <c r="K336" i="1"/>
  <c r="O336" i="1" s="1"/>
  <c r="L336" i="1"/>
  <c r="P336" i="1" s="1"/>
  <c r="M336" i="1"/>
  <c r="N336" i="1" s="1"/>
  <c r="K337" i="1"/>
  <c r="O337" i="1" s="1"/>
  <c r="L337" i="1"/>
  <c r="P337" i="1" s="1"/>
  <c r="M337" i="1"/>
  <c r="N337" i="1" s="1"/>
  <c r="K338" i="1"/>
  <c r="O338" i="1" s="1"/>
  <c r="L338" i="1"/>
  <c r="P338" i="1" s="1"/>
  <c r="M338" i="1"/>
  <c r="N338" i="1" s="1"/>
  <c r="K339" i="1"/>
  <c r="O339" i="1" s="1"/>
  <c r="L339" i="1"/>
  <c r="P339" i="1" s="1"/>
  <c r="M339" i="1"/>
  <c r="N339" i="1" s="1"/>
  <c r="K340" i="1"/>
  <c r="O340" i="1" s="1"/>
  <c r="L340" i="1"/>
  <c r="P340" i="1" s="1"/>
  <c r="M340" i="1"/>
  <c r="N340" i="1" s="1"/>
  <c r="K341" i="1"/>
  <c r="O341" i="1" s="1"/>
  <c r="L341" i="1"/>
  <c r="P341" i="1" s="1"/>
  <c r="M341" i="1"/>
  <c r="N341" i="1" s="1"/>
  <c r="K342" i="1"/>
  <c r="O342" i="1" s="1"/>
  <c r="L342" i="1"/>
  <c r="P342" i="1" s="1"/>
  <c r="M342" i="1"/>
  <c r="N342" i="1" s="1"/>
  <c r="K343" i="1"/>
  <c r="O343" i="1" s="1"/>
  <c r="L343" i="1"/>
  <c r="P343" i="1" s="1"/>
  <c r="M343" i="1"/>
  <c r="N343" i="1" s="1"/>
  <c r="K344" i="1"/>
  <c r="O344" i="1" s="1"/>
  <c r="L344" i="1"/>
  <c r="P344" i="1" s="1"/>
  <c r="M344" i="1"/>
  <c r="N344" i="1" s="1"/>
  <c r="K345" i="1"/>
  <c r="O345" i="1" s="1"/>
  <c r="L345" i="1"/>
  <c r="P345" i="1" s="1"/>
  <c r="M345" i="1"/>
  <c r="N345" i="1" s="1"/>
  <c r="K346" i="1"/>
  <c r="O346" i="1" s="1"/>
  <c r="L346" i="1"/>
  <c r="P346" i="1" s="1"/>
  <c r="M346" i="1"/>
  <c r="N346" i="1" s="1"/>
  <c r="K347" i="1"/>
  <c r="O347" i="1" s="1"/>
  <c r="L347" i="1"/>
  <c r="P347" i="1" s="1"/>
  <c r="M347" i="1"/>
  <c r="N347" i="1" s="1"/>
  <c r="K348" i="1"/>
  <c r="O348" i="1" s="1"/>
  <c r="L348" i="1"/>
  <c r="P348" i="1" s="1"/>
  <c r="M348" i="1"/>
  <c r="N348" i="1" s="1"/>
  <c r="K349" i="1"/>
  <c r="O349" i="1" s="1"/>
  <c r="L349" i="1"/>
  <c r="P349" i="1" s="1"/>
  <c r="M349" i="1"/>
  <c r="N349" i="1" s="1"/>
  <c r="K350" i="1"/>
  <c r="O350" i="1" s="1"/>
  <c r="L350" i="1"/>
  <c r="P350" i="1" s="1"/>
  <c r="M350" i="1"/>
  <c r="N350" i="1" s="1"/>
  <c r="K351" i="1"/>
  <c r="O351" i="1" s="1"/>
  <c r="L351" i="1"/>
  <c r="P351" i="1" s="1"/>
  <c r="M351" i="1"/>
  <c r="N351" i="1" s="1"/>
  <c r="K352" i="1"/>
  <c r="O352" i="1" s="1"/>
  <c r="L352" i="1"/>
  <c r="P352" i="1" s="1"/>
  <c r="M352" i="1"/>
  <c r="N352" i="1" s="1"/>
  <c r="K353" i="1"/>
  <c r="O353" i="1" s="1"/>
  <c r="L353" i="1"/>
  <c r="P353" i="1" s="1"/>
  <c r="M353" i="1"/>
  <c r="N353" i="1" s="1"/>
  <c r="K354" i="1"/>
  <c r="O354" i="1" s="1"/>
  <c r="L354" i="1"/>
  <c r="P354" i="1" s="1"/>
  <c r="M354" i="1"/>
  <c r="N354" i="1" s="1"/>
  <c r="K355" i="1"/>
  <c r="O355" i="1" s="1"/>
  <c r="L355" i="1"/>
  <c r="P355" i="1" s="1"/>
  <c r="M355" i="1"/>
  <c r="N355" i="1" s="1"/>
  <c r="K356" i="1"/>
  <c r="O356" i="1" s="1"/>
  <c r="L356" i="1"/>
  <c r="P356" i="1" s="1"/>
  <c r="M356" i="1"/>
  <c r="N356" i="1" s="1"/>
  <c r="K357" i="1"/>
  <c r="O357" i="1" s="1"/>
  <c r="L357" i="1"/>
  <c r="P357" i="1" s="1"/>
  <c r="M357" i="1"/>
  <c r="N357" i="1" s="1"/>
  <c r="K358" i="1"/>
  <c r="O358" i="1" s="1"/>
  <c r="L358" i="1"/>
  <c r="P358" i="1" s="1"/>
  <c r="M358" i="1"/>
  <c r="N358" i="1" s="1"/>
  <c r="K359" i="1"/>
  <c r="O359" i="1" s="1"/>
  <c r="L359" i="1"/>
  <c r="P359" i="1" s="1"/>
  <c r="M359" i="1"/>
  <c r="N359" i="1" s="1"/>
  <c r="K360" i="1"/>
  <c r="O360" i="1" s="1"/>
  <c r="L360" i="1"/>
  <c r="P360" i="1" s="1"/>
  <c r="M360" i="1"/>
  <c r="N360" i="1" s="1"/>
  <c r="K361" i="1"/>
  <c r="O361" i="1" s="1"/>
  <c r="L361" i="1"/>
  <c r="P361" i="1" s="1"/>
  <c r="M361" i="1"/>
  <c r="N361" i="1" s="1"/>
  <c r="K362" i="1"/>
  <c r="O362" i="1" s="1"/>
  <c r="L362" i="1"/>
  <c r="P362" i="1" s="1"/>
  <c r="M362" i="1"/>
  <c r="N362" i="1" s="1"/>
  <c r="K363" i="1"/>
  <c r="O363" i="1" s="1"/>
  <c r="L363" i="1"/>
  <c r="P363" i="1" s="1"/>
  <c r="M363" i="1"/>
  <c r="N363" i="1" s="1"/>
  <c r="K364" i="1"/>
  <c r="O364" i="1" s="1"/>
  <c r="L364" i="1"/>
  <c r="P364" i="1" s="1"/>
  <c r="M364" i="1"/>
  <c r="N364" i="1" s="1"/>
  <c r="K365" i="1"/>
  <c r="O365" i="1" s="1"/>
  <c r="L365" i="1"/>
  <c r="P365" i="1" s="1"/>
  <c r="M365" i="1"/>
  <c r="N365" i="1" s="1"/>
  <c r="K366" i="1"/>
  <c r="O366" i="1" s="1"/>
  <c r="L366" i="1"/>
  <c r="P366" i="1" s="1"/>
  <c r="M366" i="1"/>
  <c r="N366" i="1" s="1"/>
  <c r="K367" i="1"/>
  <c r="O367" i="1" s="1"/>
  <c r="L367" i="1"/>
  <c r="P367" i="1" s="1"/>
  <c r="M367" i="1"/>
  <c r="N367" i="1" s="1"/>
  <c r="K368" i="1"/>
  <c r="O368" i="1" s="1"/>
  <c r="L368" i="1"/>
  <c r="P368" i="1" s="1"/>
  <c r="M368" i="1"/>
  <c r="N368" i="1" s="1"/>
  <c r="K369" i="1"/>
  <c r="O369" i="1" s="1"/>
  <c r="L369" i="1"/>
  <c r="P369" i="1" s="1"/>
  <c r="M369" i="1"/>
  <c r="N369" i="1" s="1"/>
  <c r="K370" i="1"/>
  <c r="O370" i="1" s="1"/>
  <c r="L370" i="1"/>
  <c r="P370" i="1" s="1"/>
  <c r="M370" i="1"/>
  <c r="N370" i="1" s="1"/>
  <c r="K371" i="1"/>
  <c r="O371" i="1" s="1"/>
  <c r="L371" i="1"/>
  <c r="P371" i="1" s="1"/>
  <c r="M371" i="1"/>
  <c r="N371" i="1" s="1"/>
  <c r="K372" i="1"/>
  <c r="O372" i="1" s="1"/>
  <c r="L372" i="1"/>
  <c r="P372" i="1" s="1"/>
  <c r="M372" i="1"/>
  <c r="N372" i="1" s="1"/>
  <c r="K373" i="1"/>
  <c r="O373" i="1" s="1"/>
  <c r="L373" i="1"/>
  <c r="P373" i="1" s="1"/>
  <c r="M373" i="1"/>
  <c r="N373" i="1" s="1"/>
  <c r="K374" i="1"/>
  <c r="O374" i="1" s="1"/>
  <c r="L374" i="1"/>
  <c r="P374" i="1" s="1"/>
  <c r="M374" i="1"/>
  <c r="N374" i="1" s="1"/>
  <c r="K375" i="1"/>
  <c r="O375" i="1" s="1"/>
  <c r="L375" i="1"/>
  <c r="P375" i="1" s="1"/>
  <c r="M375" i="1"/>
  <c r="N375" i="1" s="1"/>
  <c r="K376" i="1"/>
  <c r="O376" i="1" s="1"/>
  <c r="L376" i="1"/>
  <c r="P376" i="1" s="1"/>
  <c r="M376" i="1"/>
  <c r="N376" i="1" s="1"/>
  <c r="K377" i="1"/>
  <c r="O377" i="1" s="1"/>
  <c r="L377" i="1"/>
  <c r="P377" i="1" s="1"/>
  <c r="M377" i="1"/>
  <c r="N377" i="1" s="1"/>
  <c r="K378" i="1"/>
  <c r="O378" i="1" s="1"/>
  <c r="L378" i="1"/>
  <c r="P378" i="1" s="1"/>
  <c r="M378" i="1"/>
  <c r="N378" i="1" s="1"/>
  <c r="K379" i="1"/>
  <c r="O379" i="1" s="1"/>
  <c r="L379" i="1"/>
  <c r="P379" i="1" s="1"/>
  <c r="M379" i="1"/>
  <c r="N379" i="1" s="1"/>
  <c r="K380" i="1"/>
  <c r="O380" i="1" s="1"/>
  <c r="L380" i="1"/>
  <c r="P380" i="1" s="1"/>
  <c r="M380" i="1"/>
  <c r="N380" i="1" s="1"/>
  <c r="K381" i="1"/>
  <c r="O381" i="1" s="1"/>
  <c r="L381" i="1"/>
  <c r="P381" i="1" s="1"/>
  <c r="M381" i="1"/>
  <c r="N381" i="1" s="1"/>
  <c r="K382" i="1"/>
  <c r="O382" i="1" s="1"/>
  <c r="L382" i="1"/>
  <c r="P382" i="1" s="1"/>
  <c r="M382" i="1"/>
  <c r="N382" i="1" s="1"/>
  <c r="K383" i="1"/>
  <c r="O383" i="1" s="1"/>
  <c r="L383" i="1"/>
  <c r="P383" i="1" s="1"/>
  <c r="M383" i="1"/>
  <c r="N383" i="1" s="1"/>
  <c r="K384" i="1"/>
  <c r="O384" i="1" s="1"/>
  <c r="L384" i="1"/>
  <c r="P384" i="1" s="1"/>
  <c r="M384" i="1"/>
  <c r="N384" i="1" s="1"/>
  <c r="K385" i="1"/>
  <c r="O385" i="1" s="1"/>
  <c r="L385" i="1"/>
  <c r="P385" i="1" s="1"/>
  <c r="M385" i="1"/>
  <c r="N385" i="1" s="1"/>
  <c r="K386" i="1"/>
  <c r="O386" i="1" s="1"/>
  <c r="L386" i="1"/>
  <c r="P386" i="1" s="1"/>
  <c r="M386" i="1"/>
  <c r="N386" i="1" s="1"/>
  <c r="K387" i="1"/>
  <c r="O387" i="1" s="1"/>
  <c r="L387" i="1"/>
  <c r="P387" i="1" s="1"/>
  <c r="M387" i="1"/>
  <c r="N387" i="1" s="1"/>
  <c r="K388" i="1"/>
  <c r="O388" i="1" s="1"/>
  <c r="L388" i="1"/>
  <c r="P388" i="1" s="1"/>
  <c r="M388" i="1"/>
  <c r="N388" i="1" s="1"/>
  <c r="K389" i="1"/>
  <c r="O389" i="1" s="1"/>
  <c r="L389" i="1"/>
  <c r="P389" i="1" s="1"/>
  <c r="M389" i="1"/>
  <c r="N389" i="1" s="1"/>
  <c r="K390" i="1"/>
  <c r="O390" i="1" s="1"/>
  <c r="L390" i="1"/>
  <c r="P390" i="1" s="1"/>
  <c r="M390" i="1"/>
  <c r="N390" i="1" s="1"/>
  <c r="K391" i="1"/>
  <c r="O391" i="1" s="1"/>
  <c r="L391" i="1"/>
  <c r="P391" i="1" s="1"/>
  <c r="M391" i="1"/>
  <c r="N391" i="1" s="1"/>
  <c r="K392" i="1"/>
  <c r="O392" i="1" s="1"/>
  <c r="L392" i="1"/>
  <c r="P392" i="1" s="1"/>
  <c r="M392" i="1"/>
  <c r="N392" i="1" s="1"/>
  <c r="K393" i="1"/>
  <c r="O393" i="1" s="1"/>
  <c r="L393" i="1"/>
  <c r="P393" i="1" s="1"/>
  <c r="M393" i="1"/>
  <c r="N393" i="1" s="1"/>
  <c r="L2" i="1"/>
  <c r="P2" i="1" s="1"/>
  <c r="M2" i="1"/>
  <c r="N2" i="1" s="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Q74" i="1" s="1"/>
  <c r="R74" i="1" s="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Q122" i="1" s="1"/>
  <c r="R122" i="1" s="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Q209" i="1" s="1"/>
  <c r="R209" i="1" s="1"/>
  <c r="J210" i="1"/>
  <c r="J211" i="1"/>
  <c r="J212" i="1"/>
  <c r="J213" i="1"/>
  <c r="J214" i="1"/>
  <c r="J215" i="1"/>
  <c r="J216" i="1"/>
  <c r="J217" i="1"/>
  <c r="Q217" i="1" s="1"/>
  <c r="R217" i="1" s="1"/>
  <c r="J218" i="1"/>
  <c r="J219" i="1"/>
  <c r="J220" i="1"/>
  <c r="J221" i="1"/>
  <c r="J222" i="1"/>
  <c r="J223" i="1"/>
  <c r="J224" i="1"/>
  <c r="J225" i="1"/>
  <c r="J226" i="1"/>
  <c r="J227" i="1"/>
  <c r="J228" i="1"/>
  <c r="J229" i="1"/>
  <c r="J230" i="1"/>
  <c r="J231" i="1"/>
  <c r="J232" i="1"/>
  <c r="J233" i="1"/>
  <c r="Q233" i="1" s="1"/>
  <c r="R233" i="1" s="1"/>
  <c r="J234" i="1"/>
  <c r="J235" i="1"/>
  <c r="J236" i="1"/>
  <c r="J237" i="1"/>
  <c r="J238" i="1"/>
  <c r="J239" i="1"/>
  <c r="J240" i="1"/>
  <c r="J241" i="1"/>
  <c r="Q241" i="1" s="1"/>
  <c r="R241" i="1" s="1"/>
  <c r="J242" i="1"/>
  <c r="J243" i="1"/>
  <c r="J244" i="1"/>
  <c r="J245" i="1"/>
  <c r="J246" i="1"/>
  <c r="J247" i="1"/>
  <c r="J248" i="1"/>
  <c r="J249" i="1"/>
  <c r="J250" i="1"/>
  <c r="J251" i="1"/>
  <c r="J252" i="1"/>
  <c r="J253" i="1"/>
  <c r="J254" i="1"/>
  <c r="J255" i="1"/>
  <c r="J256" i="1"/>
  <c r="J257" i="1"/>
  <c r="Q257" i="1" s="1"/>
  <c r="R257" i="1" s="1"/>
  <c r="J258" i="1"/>
  <c r="J259" i="1"/>
  <c r="J260" i="1"/>
  <c r="J261" i="1"/>
  <c r="J262" i="1"/>
  <c r="J263" i="1"/>
  <c r="J264" i="1"/>
  <c r="J265" i="1"/>
  <c r="Q265" i="1" s="1"/>
  <c r="R265" i="1" s="1"/>
  <c r="J266" i="1"/>
  <c r="J267" i="1"/>
  <c r="J268" i="1"/>
  <c r="J269" i="1"/>
  <c r="J270" i="1"/>
  <c r="J271" i="1"/>
  <c r="J272" i="1"/>
  <c r="J273" i="1"/>
  <c r="J274" i="1"/>
  <c r="J275" i="1"/>
  <c r="J276" i="1"/>
  <c r="J277" i="1"/>
  <c r="J278" i="1"/>
  <c r="J279" i="1"/>
  <c r="J280" i="1"/>
  <c r="J281" i="1"/>
  <c r="Q281" i="1" s="1"/>
  <c r="R281" i="1" s="1"/>
  <c r="J282" i="1"/>
  <c r="J283" i="1"/>
  <c r="J284" i="1"/>
  <c r="J285" i="1"/>
  <c r="J286" i="1"/>
  <c r="J287" i="1"/>
  <c r="J288" i="1"/>
  <c r="J289" i="1"/>
  <c r="Q289" i="1" s="1"/>
  <c r="R289" i="1" s="1"/>
  <c r="J290" i="1"/>
  <c r="J291" i="1"/>
  <c r="J292" i="1"/>
  <c r="J293" i="1"/>
  <c r="J294" i="1"/>
  <c r="J295" i="1"/>
  <c r="J296" i="1"/>
  <c r="J297" i="1"/>
  <c r="J298" i="1"/>
  <c r="J299" i="1"/>
  <c r="J300" i="1"/>
  <c r="J301" i="1"/>
  <c r="J302" i="1"/>
  <c r="J303" i="1"/>
  <c r="J304" i="1"/>
  <c r="J305" i="1"/>
  <c r="Q305" i="1" s="1"/>
  <c r="R305" i="1" s="1"/>
  <c r="J306" i="1"/>
  <c r="J307" i="1"/>
  <c r="J308" i="1"/>
  <c r="J309" i="1"/>
  <c r="J310" i="1"/>
  <c r="J311" i="1"/>
  <c r="J312" i="1"/>
  <c r="J313" i="1"/>
  <c r="Q313" i="1" s="1"/>
  <c r="R313" i="1" s="1"/>
  <c r="J314" i="1"/>
  <c r="J315" i="1"/>
  <c r="J316" i="1"/>
  <c r="J317" i="1"/>
  <c r="J318" i="1"/>
  <c r="J319" i="1"/>
  <c r="J320" i="1"/>
  <c r="J321" i="1"/>
  <c r="J322" i="1"/>
  <c r="J323" i="1"/>
  <c r="J324" i="1"/>
  <c r="J325" i="1"/>
  <c r="J326" i="1"/>
  <c r="J327" i="1"/>
  <c r="J328" i="1"/>
  <c r="J329" i="1"/>
  <c r="Q329" i="1" s="1"/>
  <c r="R329" i="1" s="1"/>
  <c r="J330" i="1"/>
  <c r="J331" i="1"/>
  <c r="J332" i="1"/>
  <c r="J333" i="1"/>
  <c r="J334" i="1"/>
  <c r="J335" i="1"/>
  <c r="J336" i="1"/>
  <c r="J337" i="1"/>
  <c r="Q337" i="1" s="1"/>
  <c r="R337" i="1" s="1"/>
  <c r="J338" i="1"/>
  <c r="J339" i="1"/>
  <c r="J340" i="1"/>
  <c r="J341" i="1"/>
  <c r="J342" i="1"/>
  <c r="J343" i="1"/>
  <c r="J344" i="1"/>
  <c r="J345" i="1"/>
  <c r="J346" i="1"/>
  <c r="J347" i="1"/>
  <c r="J348" i="1"/>
  <c r="J349" i="1"/>
  <c r="J350" i="1"/>
  <c r="J351" i="1"/>
  <c r="J352" i="1"/>
  <c r="J353" i="1"/>
  <c r="Q353" i="1" s="1"/>
  <c r="R353" i="1" s="1"/>
  <c r="J354" i="1"/>
  <c r="J355" i="1"/>
  <c r="J356" i="1"/>
  <c r="J357" i="1"/>
  <c r="J358" i="1"/>
  <c r="J359" i="1"/>
  <c r="J360" i="1"/>
  <c r="J361" i="1"/>
  <c r="Q361" i="1" s="1"/>
  <c r="R361" i="1" s="1"/>
  <c r="J362" i="1"/>
  <c r="J363" i="1"/>
  <c r="J364" i="1"/>
  <c r="J365" i="1"/>
  <c r="J366" i="1"/>
  <c r="J367" i="1"/>
  <c r="J368" i="1"/>
  <c r="J369" i="1"/>
  <c r="J370" i="1"/>
  <c r="J371" i="1"/>
  <c r="J372" i="1"/>
  <c r="J373" i="1"/>
  <c r="J374" i="1"/>
  <c r="J375" i="1"/>
  <c r="J376" i="1"/>
  <c r="J377" i="1"/>
  <c r="J378" i="1"/>
  <c r="J379" i="1"/>
  <c r="J380" i="1"/>
  <c r="J381" i="1"/>
  <c r="J382" i="1"/>
  <c r="J383" i="1"/>
  <c r="J384" i="1"/>
  <c r="J385" i="1"/>
  <c r="Q385" i="1" s="1"/>
  <c r="R385" i="1" s="1"/>
  <c r="J386" i="1"/>
  <c r="J387" i="1"/>
  <c r="J388" i="1"/>
  <c r="J389" i="1"/>
  <c r="J390" i="1"/>
  <c r="J391" i="1"/>
  <c r="J392" i="1"/>
  <c r="J393" i="1"/>
  <c r="J2" i="1"/>
  <c r="D2" i="5"/>
  <c r="I2" i="5" s="1"/>
  <c r="C2" i="5"/>
  <c r="H2" i="5" s="1"/>
  <c r="B2" i="5"/>
  <c r="A3" i="5"/>
  <c r="C3" i="5" s="1"/>
  <c r="H3" i="5" s="1"/>
  <c r="E2" i="5"/>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2" i="1"/>
  <c r="F3" i="1"/>
  <c r="G3" i="1"/>
  <c r="H3" i="1"/>
  <c r="F4" i="1"/>
  <c r="G4" i="1"/>
  <c r="H4" i="1"/>
  <c r="F5" i="1"/>
  <c r="G5" i="1"/>
  <c r="H5" i="1"/>
  <c r="F6" i="1"/>
  <c r="G6" i="1"/>
  <c r="H6" i="1"/>
  <c r="F7" i="1"/>
  <c r="G7" i="1"/>
  <c r="H7" i="1"/>
  <c r="F8" i="1"/>
  <c r="G8" i="1"/>
  <c r="H8" i="1"/>
  <c r="F9" i="1"/>
  <c r="G9" i="1"/>
  <c r="H9" i="1"/>
  <c r="F10" i="1"/>
  <c r="G10" i="1"/>
  <c r="H10" i="1"/>
  <c r="F11" i="1"/>
  <c r="G11" i="1"/>
  <c r="H11" i="1"/>
  <c r="F12" i="1"/>
  <c r="G12" i="1"/>
  <c r="H12" i="1"/>
  <c r="F13" i="1"/>
  <c r="G13" i="1"/>
  <c r="H13" i="1"/>
  <c r="F14" i="1"/>
  <c r="G14" i="1"/>
  <c r="H14" i="1"/>
  <c r="F15" i="1"/>
  <c r="G15" i="1"/>
  <c r="H15" i="1"/>
  <c r="F16" i="1"/>
  <c r="G16" i="1"/>
  <c r="H16" i="1"/>
  <c r="F17" i="1"/>
  <c r="G17" i="1"/>
  <c r="H17" i="1"/>
  <c r="F18" i="1"/>
  <c r="G18" i="1"/>
  <c r="H18" i="1"/>
  <c r="F19" i="1"/>
  <c r="G19" i="1"/>
  <c r="H19" i="1"/>
  <c r="F20" i="1"/>
  <c r="G20" i="1"/>
  <c r="H20" i="1"/>
  <c r="F21" i="1"/>
  <c r="G21" i="1"/>
  <c r="H21" i="1"/>
  <c r="F22" i="1"/>
  <c r="G22" i="1"/>
  <c r="H22" i="1"/>
  <c r="F23" i="1"/>
  <c r="G23" i="1"/>
  <c r="H23" i="1"/>
  <c r="F24" i="1"/>
  <c r="G24" i="1"/>
  <c r="H24" i="1"/>
  <c r="F25" i="1"/>
  <c r="G25" i="1"/>
  <c r="H25" i="1"/>
  <c r="F26" i="1"/>
  <c r="G26" i="1"/>
  <c r="H26" i="1"/>
  <c r="F27" i="1"/>
  <c r="G27" i="1"/>
  <c r="H27" i="1"/>
  <c r="F28" i="1"/>
  <c r="G28" i="1"/>
  <c r="H28" i="1"/>
  <c r="F29" i="1"/>
  <c r="G29" i="1"/>
  <c r="H29" i="1"/>
  <c r="F30" i="1"/>
  <c r="G30" i="1"/>
  <c r="H30" i="1"/>
  <c r="F31" i="1"/>
  <c r="G31" i="1"/>
  <c r="H31" i="1"/>
  <c r="F32" i="1"/>
  <c r="G32" i="1"/>
  <c r="H32" i="1"/>
  <c r="F33" i="1"/>
  <c r="G33" i="1"/>
  <c r="H33" i="1"/>
  <c r="F34" i="1"/>
  <c r="G34" i="1"/>
  <c r="H34" i="1"/>
  <c r="F35" i="1"/>
  <c r="G35" i="1"/>
  <c r="H35" i="1"/>
  <c r="F36" i="1"/>
  <c r="G36" i="1"/>
  <c r="H36" i="1"/>
  <c r="F37" i="1"/>
  <c r="G37" i="1"/>
  <c r="H37" i="1"/>
  <c r="F38" i="1"/>
  <c r="G38" i="1"/>
  <c r="H38" i="1"/>
  <c r="F39" i="1"/>
  <c r="G39" i="1"/>
  <c r="H39" i="1"/>
  <c r="F40" i="1"/>
  <c r="G40" i="1"/>
  <c r="H40" i="1"/>
  <c r="F41" i="1"/>
  <c r="G41" i="1"/>
  <c r="H41" i="1"/>
  <c r="F42" i="1"/>
  <c r="G42" i="1"/>
  <c r="H42" i="1"/>
  <c r="F43" i="1"/>
  <c r="G43" i="1"/>
  <c r="H43" i="1"/>
  <c r="F44" i="1"/>
  <c r="G44" i="1"/>
  <c r="H44" i="1"/>
  <c r="F45" i="1"/>
  <c r="G45" i="1"/>
  <c r="H45" i="1"/>
  <c r="F46" i="1"/>
  <c r="G46" i="1"/>
  <c r="H46" i="1"/>
  <c r="F47" i="1"/>
  <c r="G47" i="1"/>
  <c r="H47" i="1"/>
  <c r="F48" i="1"/>
  <c r="G48" i="1"/>
  <c r="H48" i="1"/>
  <c r="F49" i="1"/>
  <c r="G49" i="1"/>
  <c r="H49" i="1"/>
  <c r="F50" i="1"/>
  <c r="G50" i="1"/>
  <c r="H50" i="1"/>
  <c r="F51" i="1"/>
  <c r="G51" i="1"/>
  <c r="H51" i="1"/>
  <c r="F52" i="1"/>
  <c r="G52" i="1"/>
  <c r="H52" i="1"/>
  <c r="F53" i="1"/>
  <c r="G53" i="1"/>
  <c r="H53" i="1"/>
  <c r="F54" i="1"/>
  <c r="G54" i="1"/>
  <c r="H54" i="1"/>
  <c r="F55" i="1"/>
  <c r="G55" i="1"/>
  <c r="H55" i="1"/>
  <c r="F56" i="1"/>
  <c r="G56" i="1"/>
  <c r="H56" i="1"/>
  <c r="F57" i="1"/>
  <c r="G57" i="1"/>
  <c r="H57" i="1"/>
  <c r="F58" i="1"/>
  <c r="G58" i="1"/>
  <c r="H58" i="1"/>
  <c r="F59" i="1"/>
  <c r="G59" i="1"/>
  <c r="H59" i="1"/>
  <c r="F60" i="1"/>
  <c r="G60" i="1"/>
  <c r="H60" i="1"/>
  <c r="F61" i="1"/>
  <c r="G61" i="1"/>
  <c r="H61" i="1"/>
  <c r="F62" i="1"/>
  <c r="G62" i="1"/>
  <c r="H62" i="1"/>
  <c r="F63" i="1"/>
  <c r="G63" i="1"/>
  <c r="H63" i="1"/>
  <c r="F64" i="1"/>
  <c r="G64" i="1"/>
  <c r="H64" i="1"/>
  <c r="F65" i="1"/>
  <c r="G65" i="1"/>
  <c r="H65" i="1"/>
  <c r="F66" i="1"/>
  <c r="G66" i="1"/>
  <c r="H66" i="1"/>
  <c r="F67" i="1"/>
  <c r="G67" i="1"/>
  <c r="H67" i="1"/>
  <c r="F68" i="1"/>
  <c r="G68" i="1"/>
  <c r="H68" i="1"/>
  <c r="F69" i="1"/>
  <c r="G69" i="1"/>
  <c r="H69" i="1"/>
  <c r="F70" i="1"/>
  <c r="G70" i="1"/>
  <c r="H70" i="1"/>
  <c r="F71" i="1"/>
  <c r="G71" i="1"/>
  <c r="H71" i="1"/>
  <c r="F72" i="1"/>
  <c r="G72" i="1"/>
  <c r="H72" i="1"/>
  <c r="F73" i="1"/>
  <c r="G73" i="1"/>
  <c r="H73" i="1"/>
  <c r="F74" i="1"/>
  <c r="G74" i="1"/>
  <c r="H74" i="1"/>
  <c r="F75" i="1"/>
  <c r="G75" i="1"/>
  <c r="H75" i="1"/>
  <c r="F76" i="1"/>
  <c r="G76" i="1"/>
  <c r="H76" i="1"/>
  <c r="F77" i="1"/>
  <c r="G77" i="1"/>
  <c r="H77" i="1"/>
  <c r="F78" i="1"/>
  <c r="G78" i="1"/>
  <c r="H78" i="1"/>
  <c r="F79" i="1"/>
  <c r="G79" i="1"/>
  <c r="H79" i="1"/>
  <c r="F80" i="1"/>
  <c r="G80" i="1"/>
  <c r="H80" i="1"/>
  <c r="F81" i="1"/>
  <c r="G81" i="1"/>
  <c r="H81" i="1"/>
  <c r="F82" i="1"/>
  <c r="G82" i="1"/>
  <c r="H82" i="1"/>
  <c r="F83" i="1"/>
  <c r="G83" i="1"/>
  <c r="H83" i="1"/>
  <c r="F84" i="1"/>
  <c r="G84" i="1"/>
  <c r="H84" i="1"/>
  <c r="F85" i="1"/>
  <c r="G85" i="1"/>
  <c r="H85" i="1"/>
  <c r="F86" i="1"/>
  <c r="G86" i="1"/>
  <c r="H86" i="1"/>
  <c r="F87" i="1"/>
  <c r="G87" i="1"/>
  <c r="H87" i="1"/>
  <c r="F88" i="1"/>
  <c r="G88" i="1"/>
  <c r="H88" i="1"/>
  <c r="F89" i="1"/>
  <c r="G89" i="1"/>
  <c r="H89" i="1"/>
  <c r="F90" i="1"/>
  <c r="G90" i="1"/>
  <c r="H90" i="1"/>
  <c r="F91" i="1"/>
  <c r="G91" i="1"/>
  <c r="H91" i="1"/>
  <c r="F92" i="1"/>
  <c r="G92" i="1"/>
  <c r="H92" i="1"/>
  <c r="F93" i="1"/>
  <c r="G93" i="1"/>
  <c r="H93" i="1"/>
  <c r="F94" i="1"/>
  <c r="G94" i="1"/>
  <c r="H94" i="1"/>
  <c r="F95" i="1"/>
  <c r="G95" i="1"/>
  <c r="H95" i="1"/>
  <c r="F96" i="1"/>
  <c r="G96" i="1"/>
  <c r="H96" i="1"/>
  <c r="F97" i="1"/>
  <c r="G97" i="1"/>
  <c r="H97" i="1"/>
  <c r="F98" i="1"/>
  <c r="G98" i="1"/>
  <c r="H98" i="1"/>
  <c r="F99" i="1"/>
  <c r="G99" i="1"/>
  <c r="H99" i="1"/>
  <c r="F100" i="1"/>
  <c r="G100" i="1"/>
  <c r="H100" i="1"/>
  <c r="F101" i="1"/>
  <c r="G101" i="1"/>
  <c r="H101" i="1"/>
  <c r="F102" i="1"/>
  <c r="G102" i="1"/>
  <c r="H102" i="1"/>
  <c r="F103" i="1"/>
  <c r="G103" i="1"/>
  <c r="H103" i="1"/>
  <c r="F104" i="1"/>
  <c r="G104" i="1"/>
  <c r="H104" i="1"/>
  <c r="F105" i="1"/>
  <c r="G105" i="1"/>
  <c r="H105" i="1"/>
  <c r="F106" i="1"/>
  <c r="G106" i="1"/>
  <c r="H106" i="1"/>
  <c r="F107" i="1"/>
  <c r="G107" i="1"/>
  <c r="H107" i="1"/>
  <c r="F108" i="1"/>
  <c r="G108" i="1"/>
  <c r="H108" i="1"/>
  <c r="F109" i="1"/>
  <c r="G109" i="1"/>
  <c r="H109" i="1"/>
  <c r="F110" i="1"/>
  <c r="G110" i="1"/>
  <c r="H110" i="1"/>
  <c r="F111" i="1"/>
  <c r="G111" i="1"/>
  <c r="H111" i="1"/>
  <c r="F112" i="1"/>
  <c r="G112" i="1"/>
  <c r="H112" i="1"/>
  <c r="F113" i="1"/>
  <c r="G113" i="1"/>
  <c r="H113" i="1"/>
  <c r="F114" i="1"/>
  <c r="G114" i="1"/>
  <c r="H114" i="1"/>
  <c r="F115" i="1"/>
  <c r="G115" i="1"/>
  <c r="H115" i="1"/>
  <c r="F116" i="1"/>
  <c r="G116" i="1"/>
  <c r="H116" i="1"/>
  <c r="F117" i="1"/>
  <c r="G117" i="1"/>
  <c r="H117" i="1"/>
  <c r="F118" i="1"/>
  <c r="G118" i="1"/>
  <c r="H118" i="1"/>
  <c r="F119" i="1"/>
  <c r="G119" i="1"/>
  <c r="H119" i="1"/>
  <c r="F120" i="1"/>
  <c r="G120" i="1"/>
  <c r="H120" i="1"/>
  <c r="F121" i="1"/>
  <c r="G121" i="1"/>
  <c r="H121" i="1"/>
  <c r="F122" i="1"/>
  <c r="G122" i="1"/>
  <c r="H122" i="1"/>
  <c r="F123" i="1"/>
  <c r="G123" i="1"/>
  <c r="H123" i="1"/>
  <c r="F124" i="1"/>
  <c r="G124" i="1"/>
  <c r="H124" i="1"/>
  <c r="F125" i="1"/>
  <c r="G125" i="1"/>
  <c r="H125" i="1"/>
  <c r="F126" i="1"/>
  <c r="G126" i="1"/>
  <c r="H126" i="1"/>
  <c r="F127" i="1"/>
  <c r="G127" i="1"/>
  <c r="H127" i="1"/>
  <c r="F128" i="1"/>
  <c r="G128" i="1"/>
  <c r="H128" i="1"/>
  <c r="F129" i="1"/>
  <c r="G129" i="1"/>
  <c r="H129" i="1"/>
  <c r="F130" i="1"/>
  <c r="G130" i="1"/>
  <c r="H130" i="1"/>
  <c r="F131" i="1"/>
  <c r="G131" i="1"/>
  <c r="H131" i="1"/>
  <c r="F132" i="1"/>
  <c r="G132" i="1"/>
  <c r="H132" i="1"/>
  <c r="F133" i="1"/>
  <c r="G133" i="1"/>
  <c r="H133" i="1"/>
  <c r="F134" i="1"/>
  <c r="G134" i="1"/>
  <c r="H134" i="1"/>
  <c r="F135" i="1"/>
  <c r="G135" i="1"/>
  <c r="H135" i="1"/>
  <c r="F136" i="1"/>
  <c r="G136" i="1"/>
  <c r="H136" i="1"/>
  <c r="F137" i="1"/>
  <c r="G137" i="1"/>
  <c r="H137" i="1"/>
  <c r="F138" i="1"/>
  <c r="G138" i="1"/>
  <c r="H138" i="1"/>
  <c r="F139" i="1"/>
  <c r="G139" i="1"/>
  <c r="H139" i="1"/>
  <c r="F140" i="1"/>
  <c r="G140" i="1"/>
  <c r="H140" i="1"/>
  <c r="F141" i="1"/>
  <c r="G141" i="1"/>
  <c r="H141" i="1"/>
  <c r="F142" i="1"/>
  <c r="G142" i="1"/>
  <c r="H142" i="1"/>
  <c r="F143" i="1"/>
  <c r="G143" i="1"/>
  <c r="H143" i="1"/>
  <c r="F144" i="1"/>
  <c r="G144" i="1"/>
  <c r="H144" i="1"/>
  <c r="F145" i="1"/>
  <c r="G145" i="1"/>
  <c r="H145" i="1"/>
  <c r="F146" i="1"/>
  <c r="G146" i="1"/>
  <c r="H146" i="1"/>
  <c r="F147" i="1"/>
  <c r="G147" i="1"/>
  <c r="H147" i="1"/>
  <c r="F148" i="1"/>
  <c r="G148" i="1"/>
  <c r="H148" i="1"/>
  <c r="F149" i="1"/>
  <c r="G149" i="1"/>
  <c r="H149" i="1"/>
  <c r="F150" i="1"/>
  <c r="G150" i="1"/>
  <c r="H150" i="1"/>
  <c r="F151" i="1"/>
  <c r="G151" i="1"/>
  <c r="H151" i="1"/>
  <c r="F152" i="1"/>
  <c r="G152" i="1"/>
  <c r="H152" i="1"/>
  <c r="F153" i="1"/>
  <c r="G153" i="1"/>
  <c r="H153" i="1"/>
  <c r="F154" i="1"/>
  <c r="G154" i="1"/>
  <c r="H154" i="1"/>
  <c r="F155" i="1"/>
  <c r="G155" i="1"/>
  <c r="H155" i="1"/>
  <c r="F156" i="1"/>
  <c r="G156" i="1"/>
  <c r="H156" i="1"/>
  <c r="F157" i="1"/>
  <c r="G157" i="1"/>
  <c r="H157" i="1"/>
  <c r="F158" i="1"/>
  <c r="G158" i="1"/>
  <c r="H158" i="1"/>
  <c r="F159" i="1"/>
  <c r="G159" i="1"/>
  <c r="H159" i="1"/>
  <c r="F160" i="1"/>
  <c r="G160" i="1"/>
  <c r="H160" i="1"/>
  <c r="F161" i="1"/>
  <c r="G161" i="1"/>
  <c r="H161" i="1"/>
  <c r="F162" i="1"/>
  <c r="G162" i="1"/>
  <c r="H162" i="1"/>
  <c r="F163" i="1"/>
  <c r="G163" i="1"/>
  <c r="H163" i="1"/>
  <c r="F164" i="1"/>
  <c r="G164" i="1"/>
  <c r="H164" i="1"/>
  <c r="F165" i="1"/>
  <c r="G165" i="1"/>
  <c r="H165" i="1"/>
  <c r="F166" i="1"/>
  <c r="G166" i="1"/>
  <c r="H166" i="1"/>
  <c r="F167" i="1"/>
  <c r="G167" i="1"/>
  <c r="H167" i="1"/>
  <c r="F168" i="1"/>
  <c r="G168" i="1"/>
  <c r="H168" i="1"/>
  <c r="F169" i="1"/>
  <c r="G169" i="1"/>
  <c r="H169" i="1"/>
  <c r="F170" i="1"/>
  <c r="G170" i="1"/>
  <c r="H170" i="1"/>
  <c r="F171" i="1"/>
  <c r="G171" i="1"/>
  <c r="H171" i="1"/>
  <c r="F172" i="1"/>
  <c r="G172" i="1"/>
  <c r="H172" i="1"/>
  <c r="F173" i="1"/>
  <c r="G173" i="1"/>
  <c r="H173" i="1"/>
  <c r="F174" i="1"/>
  <c r="G174" i="1"/>
  <c r="H174" i="1"/>
  <c r="F175" i="1"/>
  <c r="G175" i="1"/>
  <c r="H175" i="1"/>
  <c r="F176" i="1"/>
  <c r="G176" i="1"/>
  <c r="H176" i="1"/>
  <c r="F177" i="1"/>
  <c r="G177" i="1"/>
  <c r="H177" i="1"/>
  <c r="F178" i="1"/>
  <c r="G178" i="1"/>
  <c r="H178" i="1"/>
  <c r="F179" i="1"/>
  <c r="G179" i="1"/>
  <c r="H179" i="1"/>
  <c r="F180" i="1"/>
  <c r="G180" i="1"/>
  <c r="H180" i="1"/>
  <c r="F181" i="1"/>
  <c r="G181" i="1"/>
  <c r="H181" i="1"/>
  <c r="F182" i="1"/>
  <c r="G182" i="1"/>
  <c r="H182" i="1"/>
  <c r="F183" i="1"/>
  <c r="G183" i="1"/>
  <c r="H183" i="1"/>
  <c r="F184" i="1"/>
  <c r="G184" i="1"/>
  <c r="H184" i="1"/>
  <c r="F185" i="1"/>
  <c r="G185" i="1"/>
  <c r="H185" i="1"/>
  <c r="F186" i="1"/>
  <c r="G186" i="1"/>
  <c r="H186" i="1"/>
  <c r="F187" i="1"/>
  <c r="G187" i="1"/>
  <c r="H187" i="1"/>
  <c r="F188" i="1"/>
  <c r="G188" i="1"/>
  <c r="H188" i="1"/>
  <c r="F189" i="1"/>
  <c r="G189" i="1"/>
  <c r="H189" i="1"/>
  <c r="F190" i="1"/>
  <c r="G190" i="1"/>
  <c r="H190" i="1"/>
  <c r="F191" i="1"/>
  <c r="G191" i="1"/>
  <c r="H191" i="1"/>
  <c r="F192" i="1"/>
  <c r="G192" i="1"/>
  <c r="H192" i="1"/>
  <c r="F193" i="1"/>
  <c r="G193" i="1"/>
  <c r="H193" i="1"/>
  <c r="F194" i="1"/>
  <c r="G194" i="1"/>
  <c r="H194" i="1"/>
  <c r="F195" i="1"/>
  <c r="G195" i="1"/>
  <c r="H195" i="1"/>
  <c r="F196" i="1"/>
  <c r="G196" i="1"/>
  <c r="H196" i="1"/>
  <c r="F197" i="1"/>
  <c r="G197" i="1"/>
  <c r="H197" i="1"/>
  <c r="F198" i="1"/>
  <c r="G198" i="1"/>
  <c r="H198" i="1"/>
  <c r="F199" i="1"/>
  <c r="G199" i="1"/>
  <c r="H199" i="1"/>
  <c r="F200" i="1"/>
  <c r="G200" i="1"/>
  <c r="H200" i="1"/>
  <c r="F201" i="1"/>
  <c r="G201" i="1"/>
  <c r="H201" i="1"/>
  <c r="F202" i="1"/>
  <c r="G202" i="1"/>
  <c r="H202" i="1"/>
  <c r="F203" i="1"/>
  <c r="G203" i="1"/>
  <c r="H203" i="1"/>
  <c r="F204" i="1"/>
  <c r="G204" i="1"/>
  <c r="H204" i="1"/>
  <c r="F205" i="1"/>
  <c r="G205" i="1"/>
  <c r="H205" i="1"/>
  <c r="F206" i="1"/>
  <c r="G206" i="1"/>
  <c r="H206" i="1"/>
  <c r="F207" i="1"/>
  <c r="G207" i="1"/>
  <c r="H207" i="1"/>
  <c r="F208" i="1"/>
  <c r="G208" i="1"/>
  <c r="H208" i="1"/>
  <c r="F209" i="1"/>
  <c r="G209" i="1"/>
  <c r="H209" i="1"/>
  <c r="F210" i="1"/>
  <c r="G210" i="1"/>
  <c r="H210" i="1"/>
  <c r="F211" i="1"/>
  <c r="G211" i="1"/>
  <c r="H211" i="1"/>
  <c r="F212" i="1"/>
  <c r="G212" i="1"/>
  <c r="H212" i="1"/>
  <c r="F213" i="1"/>
  <c r="G213" i="1"/>
  <c r="H213" i="1"/>
  <c r="F214" i="1"/>
  <c r="G214" i="1"/>
  <c r="H214" i="1"/>
  <c r="F215" i="1"/>
  <c r="G215" i="1"/>
  <c r="H215" i="1"/>
  <c r="F216" i="1"/>
  <c r="G216" i="1"/>
  <c r="H216" i="1"/>
  <c r="F217" i="1"/>
  <c r="G217" i="1"/>
  <c r="H217" i="1"/>
  <c r="F218" i="1"/>
  <c r="G218" i="1"/>
  <c r="H218" i="1"/>
  <c r="F219" i="1"/>
  <c r="G219" i="1"/>
  <c r="H219" i="1"/>
  <c r="F220" i="1"/>
  <c r="G220" i="1"/>
  <c r="H220" i="1"/>
  <c r="F221" i="1"/>
  <c r="G221" i="1"/>
  <c r="H221" i="1"/>
  <c r="F222" i="1"/>
  <c r="G222" i="1"/>
  <c r="H222" i="1"/>
  <c r="F223" i="1"/>
  <c r="G223" i="1"/>
  <c r="H223" i="1"/>
  <c r="F224" i="1"/>
  <c r="G224" i="1"/>
  <c r="H224" i="1"/>
  <c r="F225" i="1"/>
  <c r="G225" i="1"/>
  <c r="H225" i="1"/>
  <c r="F226" i="1"/>
  <c r="G226" i="1"/>
  <c r="H226" i="1"/>
  <c r="F227" i="1"/>
  <c r="G227" i="1"/>
  <c r="H227" i="1"/>
  <c r="F228" i="1"/>
  <c r="G228" i="1"/>
  <c r="H228" i="1"/>
  <c r="F229" i="1"/>
  <c r="G229" i="1"/>
  <c r="H229" i="1"/>
  <c r="F230" i="1"/>
  <c r="G230" i="1"/>
  <c r="H230" i="1"/>
  <c r="F231" i="1"/>
  <c r="G231" i="1"/>
  <c r="H231" i="1"/>
  <c r="F232" i="1"/>
  <c r="G232" i="1"/>
  <c r="H232" i="1"/>
  <c r="F233" i="1"/>
  <c r="G233" i="1"/>
  <c r="H233" i="1"/>
  <c r="F234" i="1"/>
  <c r="G234" i="1"/>
  <c r="H234" i="1"/>
  <c r="F235" i="1"/>
  <c r="G235" i="1"/>
  <c r="H235" i="1"/>
  <c r="F236" i="1"/>
  <c r="G236" i="1"/>
  <c r="H236" i="1"/>
  <c r="F237" i="1"/>
  <c r="G237" i="1"/>
  <c r="H237" i="1"/>
  <c r="F238" i="1"/>
  <c r="G238" i="1"/>
  <c r="H238" i="1"/>
  <c r="F239" i="1"/>
  <c r="G239" i="1"/>
  <c r="H239" i="1"/>
  <c r="F240" i="1"/>
  <c r="G240" i="1"/>
  <c r="H240" i="1"/>
  <c r="F241" i="1"/>
  <c r="G241" i="1"/>
  <c r="H241" i="1"/>
  <c r="F242" i="1"/>
  <c r="G242" i="1"/>
  <c r="H242" i="1"/>
  <c r="F243" i="1"/>
  <c r="G243" i="1"/>
  <c r="H243" i="1"/>
  <c r="F244" i="1"/>
  <c r="G244" i="1"/>
  <c r="H244" i="1"/>
  <c r="F245" i="1"/>
  <c r="G245" i="1"/>
  <c r="H245" i="1"/>
  <c r="F246" i="1"/>
  <c r="G246" i="1"/>
  <c r="H246" i="1"/>
  <c r="F247" i="1"/>
  <c r="G247" i="1"/>
  <c r="H247" i="1"/>
  <c r="F248" i="1"/>
  <c r="G248" i="1"/>
  <c r="H248" i="1"/>
  <c r="F249" i="1"/>
  <c r="G249" i="1"/>
  <c r="H249" i="1"/>
  <c r="F250" i="1"/>
  <c r="G250" i="1"/>
  <c r="H250" i="1"/>
  <c r="F251" i="1"/>
  <c r="G251" i="1"/>
  <c r="H251" i="1"/>
  <c r="F252" i="1"/>
  <c r="G252" i="1"/>
  <c r="H252" i="1"/>
  <c r="F253" i="1"/>
  <c r="G253" i="1"/>
  <c r="H253" i="1"/>
  <c r="F254" i="1"/>
  <c r="G254" i="1"/>
  <c r="H254" i="1"/>
  <c r="F255" i="1"/>
  <c r="G255" i="1"/>
  <c r="H255" i="1"/>
  <c r="F256" i="1"/>
  <c r="G256" i="1"/>
  <c r="H256" i="1"/>
  <c r="F257" i="1"/>
  <c r="G257" i="1"/>
  <c r="H257" i="1"/>
  <c r="F258" i="1"/>
  <c r="G258" i="1"/>
  <c r="H258" i="1"/>
  <c r="F259" i="1"/>
  <c r="G259" i="1"/>
  <c r="H259" i="1"/>
  <c r="F260" i="1"/>
  <c r="G260" i="1"/>
  <c r="H260" i="1"/>
  <c r="F261" i="1"/>
  <c r="G261" i="1"/>
  <c r="H261" i="1"/>
  <c r="F262" i="1"/>
  <c r="G262" i="1"/>
  <c r="H262" i="1"/>
  <c r="F263" i="1"/>
  <c r="G263" i="1"/>
  <c r="H263" i="1"/>
  <c r="F264" i="1"/>
  <c r="G264" i="1"/>
  <c r="H264" i="1"/>
  <c r="F265" i="1"/>
  <c r="G265" i="1"/>
  <c r="H265" i="1"/>
  <c r="F266" i="1"/>
  <c r="G266" i="1"/>
  <c r="H266" i="1"/>
  <c r="F267" i="1"/>
  <c r="G267" i="1"/>
  <c r="H267" i="1"/>
  <c r="F268" i="1"/>
  <c r="G268" i="1"/>
  <c r="H268" i="1"/>
  <c r="F269" i="1"/>
  <c r="G269" i="1"/>
  <c r="H269" i="1"/>
  <c r="F270" i="1"/>
  <c r="G270" i="1"/>
  <c r="H270" i="1"/>
  <c r="F271" i="1"/>
  <c r="G271" i="1"/>
  <c r="H271" i="1"/>
  <c r="F272" i="1"/>
  <c r="G272" i="1"/>
  <c r="H272" i="1"/>
  <c r="F273" i="1"/>
  <c r="G273" i="1"/>
  <c r="H273" i="1"/>
  <c r="F274" i="1"/>
  <c r="G274" i="1"/>
  <c r="H274" i="1"/>
  <c r="F275" i="1"/>
  <c r="G275" i="1"/>
  <c r="H275" i="1"/>
  <c r="F276" i="1"/>
  <c r="G276" i="1"/>
  <c r="H276" i="1"/>
  <c r="F277" i="1"/>
  <c r="G277" i="1"/>
  <c r="H277" i="1"/>
  <c r="F278" i="1"/>
  <c r="G278" i="1"/>
  <c r="H278" i="1"/>
  <c r="F279" i="1"/>
  <c r="G279" i="1"/>
  <c r="H279" i="1"/>
  <c r="F280" i="1"/>
  <c r="G280" i="1"/>
  <c r="H280" i="1"/>
  <c r="F281" i="1"/>
  <c r="G281" i="1"/>
  <c r="H281" i="1"/>
  <c r="F282" i="1"/>
  <c r="G282" i="1"/>
  <c r="H282" i="1"/>
  <c r="F283" i="1"/>
  <c r="G283" i="1"/>
  <c r="H283" i="1"/>
  <c r="F284" i="1"/>
  <c r="G284" i="1"/>
  <c r="H284" i="1"/>
  <c r="F285" i="1"/>
  <c r="G285" i="1"/>
  <c r="H285" i="1"/>
  <c r="F286" i="1"/>
  <c r="G286" i="1"/>
  <c r="H286" i="1"/>
  <c r="F287" i="1"/>
  <c r="G287" i="1"/>
  <c r="H287" i="1"/>
  <c r="F288" i="1"/>
  <c r="G288" i="1"/>
  <c r="H288" i="1"/>
  <c r="F289" i="1"/>
  <c r="G289" i="1"/>
  <c r="H289" i="1"/>
  <c r="F290" i="1"/>
  <c r="G290" i="1"/>
  <c r="H290" i="1"/>
  <c r="F291" i="1"/>
  <c r="G291" i="1"/>
  <c r="H291" i="1"/>
  <c r="F292" i="1"/>
  <c r="G292" i="1"/>
  <c r="H292" i="1"/>
  <c r="F293" i="1"/>
  <c r="G293" i="1"/>
  <c r="H293" i="1"/>
  <c r="F294" i="1"/>
  <c r="G294" i="1"/>
  <c r="H294" i="1"/>
  <c r="F295" i="1"/>
  <c r="G295" i="1"/>
  <c r="H295" i="1"/>
  <c r="F296" i="1"/>
  <c r="G296" i="1"/>
  <c r="H296" i="1"/>
  <c r="F297" i="1"/>
  <c r="G297" i="1"/>
  <c r="H297" i="1"/>
  <c r="F298" i="1"/>
  <c r="G298" i="1"/>
  <c r="H298" i="1"/>
  <c r="F299" i="1"/>
  <c r="G299" i="1"/>
  <c r="H299" i="1"/>
  <c r="F300" i="1"/>
  <c r="G300" i="1"/>
  <c r="H300" i="1"/>
  <c r="F301" i="1"/>
  <c r="G301" i="1"/>
  <c r="H301" i="1"/>
  <c r="F302" i="1"/>
  <c r="G302" i="1"/>
  <c r="H302" i="1"/>
  <c r="F303" i="1"/>
  <c r="G303" i="1"/>
  <c r="H303" i="1"/>
  <c r="F304" i="1"/>
  <c r="G304" i="1"/>
  <c r="H304" i="1"/>
  <c r="F305" i="1"/>
  <c r="G305" i="1"/>
  <c r="H305" i="1"/>
  <c r="F306" i="1"/>
  <c r="G306" i="1"/>
  <c r="H306" i="1"/>
  <c r="F307" i="1"/>
  <c r="G307" i="1"/>
  <c r="H307" i="1"/>
  <c r="F308" i="1"/>
  <c r="G308" i="1"/>
  <c r="H308" i="1"/>
  <c r="F309" i="1"/>
  <c r="G309" i="1"/>
  <c r="H309" i="1"/>
  <c r="F310" i="1"/>
  <c r="G310" i="1"/>
  <c r="H310" i="1"/>
  <c r="F311" i="1"/>
  <c r="G311" i="1"/>
  <c r="H311" i="1"/>
  <c r="F312" i="1"/>
  <c r="G312" i="1"/>
  <c r="H312" i="1"/>
  <c r="F313" i="1"/>
  <c r="G313" i="1"/>
  <c r="H313" i="1"/>
  <c r="F314" i="1"/>
  <c r="G314" i="1"/>
  <c r="H314" i="1"/>
  <c r="F315" i="1"/>
  <c r="G315" i="1"/>
  <c r="H315" i="1"/>
  <c r="F316" i="1"/>
  <c r="G316" i="1"/>
  <c r="H316" i="1"/>
  <c r="F317" i="1"/>
  <c r="G317" i="1"/>
  <c r="H317" i="1"/>
  <c r="F318" i="1"/>
  <c r="G318" i="1"/>
  <c r="H318" i="1"/>
  <c r="F319" i="1"/>
  <c r="G319" i="1"/>
  <c r="H319" i="1"/>
  <c r="F320" i="1"/>
  <c r="G320" i="1"/>
  <c r="H320" i="1"/>
  <c r="F321" i="1"/>
  <c r="G321" i="1"/>
  <c r="H321" i="1"/>
  <c r="F322" i="1"/>
  <c r="G322" i="1"/>
  <c r="H322" i="1"/>
  <c r="F323" i="1"/>
  <c r="G323" i="1"/>
  <c r="H323" i="1"/>
  <c r="F324" i="1"/>
  <c r="G324" i="1"/>
  <c r="H324" i="1"/>
  <c r="F325" i="1"/>
  <c r="G325" i="1"/>
  <c r="H325" i="1"/>
  <c r="F326" i="1"/>
  <c r="G326" i="1"/>
  <c r="H326" i="1"/>
  <c r="F327" i="1"/>
  <c r="G327" i="1"/>
  <c r="H327" i="1"/>
  <c r="F328" i="1"/>
  <c r="G328" i="1"/>
  <c r="H328" i="1"/>
  <c r="F329" i="1"/>
  <c r="G329" i="1"/>
  <c r="H329" i="1"/>
  <c r="F330" i="1"/>
  <c r="G330" i="1"/>
  <c r="H330" i="1"/>
  <c r="F331" i="1"/>
  <c r="G331" i="1"/>
  <c r="H331" i="1"/>
  <c r="F332" i="1"/>
  <c r="G332" i="1"/>
  <c r="H332" i="1"/>
  <c r="F333" i="1"/>
  <c r="G333" i="1"/>
  <c r="H333" i="1"/>
  <c r="F334" i="1"/>
  <c r="G334" i="1"/>
  <c r="H334" i="1"/>
  <c r="F335" i="1"/>
  <c r="G335" i="1"/>
  <c r="H335" i="1"/>
  <c r="F336" i="1"/>
  <c r="G336" i="1"/>
  <c r="H336" i="1"/>
  <c r="F337" i="1"/>
  <c r="G337" i="1"/>
  <c r="H337" i="1"/>
  <c r="F338" i="1"/>
  <c r="G338" i="1"/>
  <c r="H338" i="1"/>
  <c r="F339" i="1"/>
  <c r="G339" i="1"/>
  <c r="H339" i="1"/>
  <c r="F340" i="1"/>
  <c r="G340" i="1"/>
  <c r="H340" i="1"/>
  <c r="F341" i="1"/>
  <c r="G341" i="1"/>
  <c r="H341" i="1"/>
  <c r="F342" i="1"/>
  <c r="G342" i="1"/>
  <c r="H342" i="1"/>
  <c r="F343" i="1"/>
  <c r="G343" i="1"/>
  <c r="H343" i="1"/>
  <c r="F344" i="1"/>
  <c r="G344" i="1"/>
  <c r="H344" i="1"/>
  <c r="F345" i="1"/>
  <c r="G345" i="1"/>
  <c r="H345" i="1"/>
  <c r="F346" i="1"/>
  <c r="G346" i="1"/>
  <c r="H346" i="1"/>
  <c r="F347" i="1"/>
  <c r="G347" i="1"/>
  <c r="H347" i="1"/>
  <c r="F348" i="1"/>
  <c r="G348" i="1"/>
  <c r="H348" i="1"/>
  <c r="F349" i="1"/>
  <c r="G349" i="1"/>
  <c r="H349" i="1"/>
  <c r="F350" i="1"/>
  <c r="G350" i="1"/>
  <c r="H350" i="1"/>
  <c r="F351" i="1"/>
  <c r="G351" i="1"/>
  <c r="H351" i="1"/>
  <c r="F352" i="1"/>
  <c r="G352" i="1"/>
  <c r="H352" i="1"/>
  <c r="F353" i="1"/>
  <c r="G353" i="1"/>
  <c r="H353" i="1"/>
  <c r="F354" i="1"/>
  <c r="G354" i="1"/>
  <c r="H354" i="1"/>
  <c r="F355" i="1"/>
  <c r="G355" i="1"/>
  <c r="H355" i="1"/>
  <c r="F356" i="1"/>
  <c r="G356" i="1"/>
  <c r="H356" i="1"/>
  <c r="F357" i="1"/>
  <c r="G357" i="1"/>
  <c r="H357" i="1"/>
  <c r="F358" i="1"/>
  <c r="G358" i="1"/>
  <c r="H358" i="1"/>
  <c r="F359" i="1"/>
  <c r="G359" i="1"/>
  <c r="H359" i="1"/>
  <c r="F360" i="1"/>
  <c r="G360" i="1"/>
  <c r="H360" i="1"/>
  <c r="F361" i="1"/>
  <c r="G361" i="1"/>
  <c r="H361" i="1"/>
  <c r="F362" i="1"/>
  <c r="G362" i="1"/>
  <c r="H362" i="1"/>
  <c r="F363" i="1"/>
  <c r="G363" i="1"/>
  <c r="H363" i="1"/>
  <c r="F364" i="1"/>
  <c r="G364" i="1"/>
  <c r="H364" i="1"/>
  <c r="F365" i="1"/>
  <c r="G365" i="1"/>
  <c r="H365" i="1"/>
  <c r="F366" i="1"/>
  <c r="G366" i="1"/>
  <c r="H366" i="1"/>
  <c r="F367" i="1"/>
  <c r="G367" i="1"/>
  <c r="H367" i="1"/>
  <c r="F368" i="1"/>
  <c r="G368" i="1"/>
  <c r="H368" i="1"/>
  <c r="F369" i="1"/>
  <c r="G369" i="1"/>
  <c r="H369" i="1"/>
  <c r="F370" i="1"/>
  <c r="G370" i="1"/>
  <c r="H370" i="1"/>
  <c r="F371" i="1"/>
  <c r="G371" i="1"/>
  <c r="H371" i="1"/>
  <c r="F372" i="1"/>
  <c r="G372" i="1"/>
  <c r="H372" i="1"/>
  <c r="F373" i="1"/>
  <c r="G373" i="1"/>
  <c r="H373" i="1"/>
  <c r="F374" i="1"/>
  <c r="G374" i="1"/>
  <c r="H374" i="1"/>
  <c r="F375" i="1"/>
  <c r="G375" i="1"/>
  <c r="H375" i="1"/>
  <c r="F376" i="1"/>
  <c r="G376" i="1"/>
  <c r="H376" i="1"/>
  <c r="F377" i="1"/>
  <c r="G377" i="1"/>
  <c r="H377" i="1"/>
  <c r="F378" i="1"/>
  <c r="G378" i="1"/>
  <c r="H378" i="1"/>
  <c r="F379" i="1"/>
  <c r="G379" i="1"/>
  <c r="H379" i="1"/>
  <c r="F380" i="1"/>
  <c r="G380" i="1"/>
  <c r="H380" i="1"/>
  <c r="F381" i="1"/>
  <c r="G381" i="1"/>
  <c r="H381" i="1"/>
  <c r="F382" i="1"/>
  <c r="G382" i="1"/>
  <c r="H382" i="1"/>
  <c r="F383" i="1"/>
  <c r="G383" i="1"/>
  <c r="H383" i="1"/>
  <c r="F384" i="1"/>
  <c r="G384" i="1"/>
  <c r="H384" i="1"/>
  <c r="F385" i="1"/>
  <c r="G385" i="1"/>
  <c r="H385" i="1"/>
  <c r="F386" i="1"/>
  <c r="G386" i="1"/>
  <c r="H386" i="1"/>
  <c r="F387" i="1"/>
  <c r="G387" i="1"/>
  <c r="H387" i="1"/>
  <c r="F388" i="1"/>
  <c r="G388" i="1"/>
  <c r="H388" i="1"/>
  <c r="F389" i="1"/>
  <c r="G389" i="1"/>
  <c r="H389" i="1"/>
  <c r="F390" i="1"/>
  <c r="G390" i="1"/>
  <c r="H390" i="1"/>
  <c r="F391" i="1"/>
  <c r="G391" i="1"/>
  <c r="H391" i="1"/>
  <c r="F392" i="1"/>
  <c r="G392" i="1"/>
  <c r="H392" i="1"/>
  <c r="F393" i="1"/>
  <c r="G393" i="1"/>
  <c r="H393" i="1"/>
  <c r="G2" i="1"/>
  <c r="H2" i="1"/>
  <c r="F2" i="1"/>
  <c r="A3" i="3"/>
  <c r="B3" i="3"/>
  <c r="A4" i="3"/>
  <c r="B4" i="3"/>
  <c r="A5" i="3"/>
  <c r="B5" i="3"/>
  <c r="A6" i="3"/>
  <c r="B6" i="3"/>
  <c r="A7" i="3"/>
  <c r="B7" i="3"/>
  <c r="A8" i="3"/>
  <c r="B8" i="3"/>
  <c r="A9" i="3"/>
  <c r="B9" i="3"/>
  <c r="A10" i="3"/>
  <c r="B10" i="3"/>
  <c r="A11" i="3"/>
  <c r="B11" i="3"/>
  <c r="A12" i="3"/>
  <c r="B12" i="3"/>
  <c r="A13" i="3"/>
  <c r="B13" i="3"/>
  <c r="A14" i="3"/>
  <c r="B14" i="3"/>
  <c r="A15" i="3"/>
  <c r="B15" i="3"/>
  <c r="A16" i="3"/>
  <c r="B16" i="3"/>
  <c r="A17" i="3"/>
  <c r="B17" i="3"/>
  <c r="A18" i="3"/>
  <c r="B18" i="3"/>
  <c r="A19" i="3"/>
  <c r="B19" i="3"/>
  <c r="A20" i="3"/>
  <c r="B20" i="3"/>
  <c r="A21" i="3"/>
  <c r="B21" i="3"/>
  <c r="A22" i="3"/>
  <c r="B22" i="3"/>
  <c r="A23" i="3"/>
  <c r="B23" i="3"/>
  <c r="A24" i="3"/>
  <c r="B24" i="3"/>
  <c r="A25" i="3"/>
  <c r="B25" i="3"/>
  <c r="A26" i="3"/>
  <c r="B26" i="3"/>
  <c r="A27" i="3"/>
  <c r="B27" i="3"/>
  <c r="A28" i="3"/>
  <c r="B28" i="3"/>
  <c r="A29" i="3"/>
  <c r="B29" i="3"/>
  <c r="A30" i="3"/>
  <c r="B30" i="3"/>
  <c r="A31" i="3"/>
  <c r="B31" i="3"/>
  <c r="A32" i="3"/>
  <c r="B32" i="3"/>
  <c r="A33" i="3"/>
  <c r="B33" i="3"/>
  <c r="A34" i="3"/>
  <c r="B34" i="3"/>
  <c r="A35" i="3"/>
  <c r="B35" i="3"/>
  <c r="A36" i="3"/>
  <c r="B36" i="3"/>
  <c r="A37" i="3"/>
  <c r="B37" i="3"/>
  <c r="A38" i="3"/>
  <c r="B38" i="3"/>
  <c r="A39" i="3"/>
  <c r="B39" i="3"/>
  <c r="A40" i="3"/>
  <c r="B40" i="3"/>
  <c r="A41" i="3"/>
  <c r="B41" i="3"/>
  <c r="A42" i="3"/>
  <c r="B42" i="3"/>
  <c r="A43" i="3"/>
  <c r="B43" i="3"/>
  <c r="A44" i="3"/>
  <c r="B44" i="3"/>
  <c r="A45" i="3"/>
  <c r="B45" i="3"/>
  <c r="A46" i="3"/>
  <c r="B46" i="3"/>
  <c r="A47" i="3"/>
  <c r="B47" i="3"/>
  <c r="A48" i="3"/>
  <c r="B48" i="3"/>
  <c r="A49" i="3"/>
  <c r="B49" i="3"/>
  <c r="A50" i="3"/>
  <c r="B50" i="3"/>
  <c r="A51" i="3"/>
  <c r="B51" i="3"/>
  <c r="A52" i="3"/>
  <c r="B52" i="3"/>
  <c r="A53" i="3"/>
  <c r="B53" i="3"/>
  <c r="A54" i="3"/>
  <c r="B54" i="3"/>
  <c r="A55" i="3"/>
  <c r="B55" i="3"/>
  <c r="A56" i="3"/>
  <c r="B56" i="3"/>
  <c r="A57" i="3"/>
  <c r="B57" i="3"/>
  <c r="A58" i="3"/>
  <c r="B58" i="3"/>
  <c r="A59" i="3"/>
  <c r="B59" i="3"/>
  <c r="A60" i="3"/>
  <c r="B60" i="3"/>
  <c r="A61" i="3"/>
  <c r="B61" i="3"/>
  <c r="A62" i="3"/>
  <c r="B62" i="3"/>
  <c r="A63" i="3"/>
  <c r="B63" i="3"/>
  <c r="A64" i="3"/>
  <c r="B64" i="3"/>
  <c r="A65" i="3"/>
  <c r="B65" i="3"/>
  <c r="A66" i="3"/>
  <c r="B66" i="3"/>
  <c r="A67" i="3"/>
  <c r="B67" i="3"/>
  <c r="A68" i="3"/>
  <c r="B68" i="3"/>
  <c r="A69" i="3"/>
  <c r="B69" i="3"/>
  <c r="A70" i="3"/>
  <c r="B70" i="3"/>
  <c r="A71" i="3"/>
  <c r="B71" i="3"/>
  <c r="A72" i="3"/>
  <c r="B72" i="3"/>
  <c r="A73" i="3"/>
  <c r="B73" i="3"/>
  <c r="A74" i="3"/>
  <c r="B74" i="3"/>
  <c r="A75" i="3"/>
  <c r="B75" i="3"/>
  <c r="A76" i="3"/>
  <c r="B76" i="3"/>
  <c r="A77" i="3"/>
  <c r="B77" i="3"/>
  <c r="A78" i="3"/>
  <c r="B78" i="3"/>
  <c r="A79" i="3"/>
  <c r="B79" i="3"/>
  <c r="A80" i="3"/>
  <c r="B80" i="3"/>
  <c r="A81" i="3"/>
  <c r="B81" i="3"/>
  <c r="A82" i="3"/>
  <c r="B82" i="3"/>
  <c r="A83" i="3"/>
  <c r="B83" i="3"/>
  <c r="A84" i="3"/>
  <c r="B84" i="3"/>
  <c r="A85" i="3"/>
  <c r="B85" i="3"/>
  <c r="A86" i="3"/>
  <c r="B86" i="3"/>
  <c r="A87" i="3"/>
  <c r="B87" i="3"/>
  <c r="A88" i="3"/>
  <c r="B88" i="3"/>
  <c r="A89" i="3"/>
  <c r="B89" i="3"/>
  <c r="A90" i="3"/>
  <c r="B90" i="3"/>
  <c r="A91" i="3"/>
  <c r="B91" i="3"/>
  <c r="A92" i="3"/>
  <c r="B92" i="3"/>
  <c r="A93" i="3"/>
  <c r="B93" i="3"/>
  <c r="A94" i="3"/>
  <c r="B94" i="3"/>
  <c r="A95" i="3"/>
  <c r="B95" i="3"/>
  <c r="A96" i="3"/>
  <c r="B96" i="3"/>
  <c r="A97" i="3"/>
  <c r="B97" i="3"/>
  <c r="A98" i="3"/>
  <c r="B98" i="3"/>
  <c r="A99" i="3"/>
  <c r="B99" i="3"/>
  <c r="A100" i="3"/>
  <c r="B100" i="3"/>
  <c r="A101" i="3"/>
  <c r="B101" i="3"/>
  <c r="A102" i="3"/>
  <c r="B102" i="3"/>
  <c r="A103" i="3"/>
  <c r="B103" i="3"/>
  <c r="A104" i="3"/>
  <c r="B104" i="3"/>
  <c r="A105" i="3"/>
  <c r="B105" i="3"/>
  <c r="A106" i="3"/>
  <c r="B106" i="3"/>
  <c r="A107" i="3"/>
  <c r="B107" i="3"/>
  <c r="A108" i="3"/>
  <c r="B108" i="3"/>
  <c r="A109" i="3"/>
  <c r="B109" i="3"/>
  <c r="A110" i="3"/>
  <c r="B110" i="3"/>
  <c r="A111" i="3"/>
  <c r="B111" i="3"/>
  <c r="A112" i="3"/>
  <c r="B112" i="3"/>
  <c r="A113" i="3"/>
  <c r="B113" i="3"/>
  <c r="A114" i="3"/>
  <c r="B114" i="3"/>
  <c r="A115" i="3"/>
  <c r="B115" i="3"/>
  <c r="A116" i="3"/>
  <c r="B116" i="3"/>
  <c r="A117" i="3"/>
  <c r="B117" i="3"/>
  <c r="A118" i="3"/>
  <c r="B118" i="3"/>
  <c r="A119" i="3"/>
  <c r="B119" i="3"/>
  <c r="A120" i="3"/>
  <c r="B120" i="3"/>
  <c r="A121" i="3"/>
  <c r="B121" i="3"/>
  <c r="A122" i="3"/>
  <c r="B122" i="3"/>
  <c r="A123" i="3"/>
  <c r="B123" i="3"/>
  <c r="A124" i="3"/>
  <c r="B124" i="3"/>
  <c r="A125" i="3"/>
  <c r="B125" i="3"/>
  <c r="A126" i="3"/>
  <c r="B126" i="3"/>
  <c r="A127" i="3"/>
  <c r="B127" i="3"/>
  <c r="A128" i="3"/>
  <c r="B128" i="3"/>
  <c r="A129" i="3"/>
  <c r="B129" i="3"/>
  <c r="A130" i="3"/>
  <c r="B130" i="3"/>
  <c r="A131" i="3"/>
  <c r="B131" i="3"/>
  <c r="A132" i="3"/>
  <c r="B132" i="3"/>
  <c r="A133" i="3"/>
  <c r="B133" i="3"/>
  <c r="A134" i="3"/>
  <c r="B134" i="3"/>
  <c r="A135" i="3"/>
  <c r="B135" i="3"/>
  <c r="A136" i="3"/>
  <c r="B136" i="3"/>
  <c r="A137" i="3"/>
  <c r="B137" i="3"/>
  <c r="A138" i="3"/>
  <c r="B138" i="3"/>
  <c r="A139" i="3"/>
  <c r="B139" i="3"/>
  <c r="A140" i="3"/>
  <c r="B140" i="3"/>
  <c r="A141" i="3"/>
  <c r="B141" i="3"/>
  <c r="A142" i="3"/>
  <c r="B142" i="3"/>
  <c r="A143" i="3"/>
  <c r="B143" i="3"/>
  <c r="A144" i="3"/>
  <c r="B144" i="3"/>
  <c r="A145" i="3"/>
  <c r="B145" i="3"/>
  <c r="A146" i="3"/>
  <c r="B146" i="3"/>
  <c r="A147" i="3"/>
  <c r="B147" i="3"/>
  <c r="A148" i="3"/>
  <c r="B148" i="3"/>
  <c r="A149" i="3"/>
  <c r="B149" i="3"/>
  <c r="A150" i="3"/>
  <c r="B150" i="3"/>
  <c r="A151" i="3"/>
  <c r="B151" i="3"/>
  <c r="A152" i="3"/>
  <c r="B152" i="3"/>
  <c r="A153" i="3"/>
  <c r="B153" i="3"/>
  <c r="A154" i="3"/>
  <c r="B154" i="3"/>
  <c r="A155" i="3"/>
  <c r="B155" i="3"/>
  <c r="A156" i="3"/>
  <c r="B156" i="3"/>
  <c r="A157" i="3"/>
  <c r="B157" i="3"/>
  <c r="A158" i="3"/>
  <c r="B158" i="3"/>
  <c r="A159" i="3"/>
  <c r="B159" i="3"/>
  <c r="A160" i="3"/>
  <c r="B160" i="3"/>
  <c r="A161" i="3"/>
  <c r="B161" i="3"/>
  <c r="A162" i="3"/>
  <c r="B162" i="3"/>
  <c r="A163" i="3"/>
  <c r="B163" i="3"/>
  <c r="A164" i="3"/>
  <c r="B164" i="3"/>
  <c r="A165" i="3"/>
  <c r="B165" i="3"/>
  <c r="A166" i="3"/>
  <c r="B166" i="3"/>
  <c r="A167" i="3"/>
  <c r="B167" i="3"/>
  <c r="A168" i="3"/>
  <c r="B168" i="3"/>
  <c r="A169" i="3"/>
  <c r="B169" i="3"/>
  <c r="A170" i="3"/>
  <c r="B170" i="3"/>
  <c r="A171" i="3"/>
  <c r="B171" i="3"/>
  <c r="A172" i="3"/>
  <c r="B172" i="3"/>
  <c r="A173" i="3"/>
  <c r="B173" i="3"/>
  <c r="A174" i="3"/>
  <c r="B174" i="3"/>
  <c r="A175" i="3"/>
  <c r="B175" i="3"/>
  <c r="A176" i="3"/>
  <c r="B176" i="3"/>
  <c r="A177" i="3"/>
  <c r="B177" i="3"/>
  <c r="A178" i="3"/>
  <c r="B178" i="3"/>
  <c r="A179" i="3"/>
  <c r="B179" i="3"/>
  <c r="A180" i="3"/>
  <c r="B180" i="3"/>
  <c r="A181" i="3"/>
  <c r="B181" i="3"/>
  <c r="A182" i="3"/>
  <c r="B182" i="3"/>
  <c r="A183" i="3"/>
  <c r="B183" i="3"/>
  <c r="A184" i="3"/>
  <c r="B184" i="3"/>
  <c r="A185" i="3"/>
  <c r="B185" i="3"/>
  <c r="A186" i="3"/>
  <c r="B186" i="3"/>
  <c r="A187" i="3"/>
  <c r="B187" i="3"/>
  <c r="A188" i="3"/>
  <c r="B188" i="3"/>
  <c r="A189" i="3"/>
  <c r="B189" i="3"/>
  <c r="A190" i="3"/>
  <c r="B190" i="3"/>
  <c r="A191" i="3"/>
  <c r="B191" i="3"/>
  <c r="A192" i="3"/>
  <c r="B192" i="3"/>
  <c r="A193" i="3"/>
  <c r="B193" i="3"/>
  <c r="A194" i="3"/>
  <c r="B194" i="3"/>
  <c r="A195" i="3"/>
  <c r="B195" i="3"/>
  <c r="A196" i="3"/>
  <c r="B196" i="3"/>
  <c r="A197" i="3"/>
  <c r="B197" i="3"/>
  <c r="A198" i="3"/>
  <c r="B198" i="3"/>
  <c r="A199" i="3"/>
  <c r="B199" i="3"/>
  <c r="A200" i="3"/>
  <c r="B200" i="3"/>
  <c r="A201" i="3"/>
  <c r="B201" i="3"/>
  <c r="A202" i="3"/>
  <c r="B202" i="3"/>
  <c r="A203" i="3"/>
  <c r="B203" i="3"/>
  <c r="A204" i="3"/>
  <c r="B204" i="3"/>
  <c r="A205" i="3"/>
  <c r="B205" i="3"/>
  <c r="A206" i="3"/>
  <c r="B206" i="3"/>
  <c r="A207" i="3"/>
  <c r="B207" i="3"/>
  <c r="A208" i="3"/>
  <c r="B208" i="3"/>
  <c r="A209" i="3"/>
  <c r="B209" i="3"/>
  <c r="A210" i="3"/>
  <c r="B210" i="3"/>
  <c r="A211" i="3"/>
  <c r="B211" i="3"/>
  <c r="A212" i="3"/>
  <c r="B212" i="3"/>
  <c r="A213" i="3"/>
  <c r="B213" i="3"/>
  <c r="A214" i="3"/>
  <c r="B214" i="3"/>
  <c r="A215" i="3"/>
  <c r="B215" i="3"/>
  <c r="A216" i="3"/>
  <c r="B216" i="3"/>
  <c r="A217" i="3"/>
  <c r="B217" i="3"/>
  <c r="A218" i="3"/>
  <c r="B218" i="3"/>
  <c r="A219" i="3"/>
  <c r="B219" i="3"/>
  <c r="A220" i="3"/>
  <c r="B220" i="3"/>
  <c r="A221" i="3"/>
  <c r="B221" i="3"/>
  <c r="A222" i="3"/>
  <c r="B222" i="3"/>
  <c r="A223" i="3"/>
  <c r="B223" i="3"/>
  <c r="A224" i="3"/>
  <c r="B224" i="3"/>
  <c r="A225" i="3"/>
  <c r="B225" i="3"/>
  <c r="A226" i="3"/>
  <c r="B226" i="3"/>
  <c r="A227" i="3"/>
  <c r="B227" i="3"/>
  <c r="A228" i="3"/>
  <c r="B228" i="3"/>
  <c r="A229" i="3"/>
  <c r="B229" i="3"/>
  <c r="A230" i="3"/>
  <c r="B230" i="3"/>
  <c r="A231" i="3"/>
  <c r="B231" i="3"/>
  <c r="A232" i="3"/>
  <c r="B232" i="3"/>
  <c r="A233" i="3"/>
  <c r="B233" i="3"/>
  <c r="A234" i="3"/>
  <c r="B234" i="3"/>
  <c r="A235" i="3"/>
  <c r="B235" i="3"/>
  <c r="A236" i="3"/>
  <c r="B236" i="3"/>
  <c r="A237" i="3"/>
  <c r="B237" i="3"/>
  <c r="A238" i="3"/>
  <c r="B238" i="3"/>
  <c r="A239" i="3"/>
  <c r="B239" i="3"/>
  <c r="A240" i="3"/>
  <c r="B240" i="3"/>
  <c r="A241" i="3"/>
  <c r="B241" i="3"/>
  <c r="A242" i="3"/>
  <c r="B242" i="3"/>
  <c r="A243" i="3"/>
  <c r="B243" i="3"/>
  <c r="A244" i="3"/>
  <c r="B244" i="3"/>
  <c r="A245" i="3"/>
  <c r="B245" i="3"/>
  <c r="A246" i="3"/>
  <c r="B246" i="3"/>
  <c r="A247" i="3"/>
  <c r="B247" i="3"/>
  <c r="A248" i="3"/>
  <c r="B248" i="3"/>
  <c r="A249" i="3"/>
  <c r="B249" i="3"/>
  <c r="A250" i="3"/>
  <c r="B250" i="3"/>
  <c r="A251" i="3"/>
  <c r="B251" i="3"/>
  <c r="A252" i="3"/>
  <c r="B252" i="3"/>
  <c r="A253" i="3"/>
  <c r="B253" i="3"/>
  <c r="A254" i="3"/>
  <c r="B254" i="3"/>
  <c r="A255" i="3"/>
  <c r="B255" i="3"/>
  <c r="A256" i="3"/>
  <c r="B256" i="3"/>
  <c r="A257" i="3"/>
  <c r="B257" i="3"/>
  <c r="A258" i="3"/>
  <c r="B258" i="3"/>
  <c r="A259" i="3"/>
  <c r="B259" i="3"/>
  <c r="A260" i="3"/>
  <c r="B260" i="3"/>
  <c r="A261" i="3"/>
  <c r="B261" i="3"/>
  <c r="A262" i="3"/>
  <c r="B262" i="3"/>
  <c r="A263" i="3"/>
  <c r="B263" i="3"/>
  <c r="A264" i="3"/>
  <c r="B264" i="3"/>
  <c r="A265" i="3"/>
  <c r="B265" i="3"/>
  <c r="A266" i="3"/>
  <c r="B266" i="3"/>
  <c r="A267" i="3"/>
  <c r="B267" i="3"/>
  <c r="A268" i="3"/>
  <c r="B268" i="3"/>
  <c r="A269" i="3"/>
  <c r="B269" i="3"/>
  <c r="A270" i="3"/>
  <c r="B270" i="3"/>
  <c r="A271" i="3"/>
  <c r="B271" i="3"/>
  <c r="A272" i="3"/>
  <c r="B272" i="3"/>
  <c r="A273" i="3"/>
  <c r="B273" i="3"/>
  <c r="A274" i="3"/>
  <c r="B274" i="3"/>
  <c r="A275" i="3"/>
  <c r="B275" i="3"/>
  <c r="A276" i="3"/>
  <c r="B276" i="3"/>
  <c r="A277" i="3"/>
  <c r="B277" i="3"/>
  <c r="A278" i="3"/>
  <c r="B278" i="3"/>
  <c r="A279" i="3"/>
  <c r="B279" i="3"/>
  <c r="A280" i="3"/>
  <c r="B280" i="3"/>
  <c r="A281" i="3"/>
  <c r="B281" i="3"/>
  <c r="A282" i="3"/>
  <c r="B282" i="3"/>
  <c r="A283" i="3"/>
  <c r="B283" i="3"/>
  <c r="A284" i="3"/>
  <c r="B284" i="3"/>
  <c r="A285" i="3"/>
  <c r="B285" i="3"/>
  <c r="A286" i="3"/>
  <c r="B286" i="3"/>
  <c r="A287" i="3"/>
  <c r="B287" i="3"/>
  <c r="A288" i="3"/>
  <c r="B288" i="3"/>
  <c r="A289" i="3"/>
  <c r="B289" i="3"/>
  <c r="A290" i="3"/>
  <c r="B290" i="3"/>
  <c r="A291" i="3"/>
  <c r="B291" i="3"/>
  <c r="A292" i="3"/>
  <c r="B292" i="3"/>
  <c r="A293" i="3"/>
  <c r="B293" i="3"/>
  <c r="A294" i="3"/>
  <c r="B294" i="3"/>
  <c r="A295" i="3"/>
  <c r="B295" i="3"/>
  <c r="A296" i="3"/>
  <c r="B296" i="3"/>
  <c r="A297" i="3"/>
  <c r="B297" i="3"/>
  <c r="A298" i="3"/>
  <c r="B298" i="3"/>
  <c r="A299" i="3"/>
  <c r="B299" i="3"/>
  <c r="A300" i="3"/>
  <c r="B300" i="3"/>
  <c r="A301" i="3"/>
  <c r="B301" i="3"/>
  <c r="A302" i="3"/>
  <c r="B302" i="3"/>
  <c r="A303" i="3"/>
  <c r="B303" i="3"/>
  <c r="A304" i="3"/>
  <c r="B304" i="3"/>
  <c r="A305" i="3"/>
  <c r="B305" i="3"/>
  <c r="A306" i="3"/>
  <c r="B306" i="3"/>
  <c r="A307" i="3"/>
  <c r="B307" i="3"/>
  <c r="A308" i="3"/>
  <c r="B308" i="3"/>
  <c r="A309" i="3"/>
  <c r="B309" i="3"/>
  <c r="A310" i="3"/>
  <c r="B310" i="3"/>
  <c r="A311" i="3"/>
  <c r="B311" i="3"/>
  <c r="A312" i="3"/>
  <c r="B312" i="3"/>
  <c r="A313" i="3"/>
  <c r="B313" i="3"/>
  <c r="A314" i="3"/>
  <c r="B314" i="3"/>
  <c r="A315" i="3"/>
  <c r="B315" i="3"/>
  <c r="A316" i="3"/>
  <c r="B316" i="3"/>
  <c r="A317" i="3"/>
  <c r="B317" i="3"/>
  <c r="A318" i="3"/>
  <c r="B318" i="3"/>
  <c r="A319" i="3"/>
  <c r="B319" i="3"/>
  <c r="A320" i="3"/>
  <c r="B320" i="3"/>
  <c r="A321" i="3"/>
  <c r="B321" i="3"/>
  <c r="A322" i="3"/>
  <c r="B322" i="3"/>
  <c r="A323" i="3"/>
  <c r="B323" i="3"/>
  <c r="A324" i="3"/>
  <c r="B324" i="3"/>
  <c r="A325" i="3"/>
  <c r="B325" i="3"/>
  <c r="A326" i="3"/>
  <c r="B326" i="3"/>
  <c r="A327" i="3"/>
  <c r="B327" i="3"/>
  <c r="A328" i="3"/>
  <c r="B328" i="3"/>
  <c r="A329" i="3"/>
  <c r="B329" i="3"/>
  <c r="A330" i="3"/>
  <c r="B330" i="3"/>
  <c r="A331" i="3"/>
  <c r="B331" i="3"/>
  <c r="A332" i="3"/>
  <c r="B332" i="3"/>
  <c r="A333" i="3"/>
  <c r="B333" i="3"/>
  <c r="A334" i="3"/>
  <c r="B334" i="3"/>
  <c r="A335" i="3"/>
  <c r="B335" i="3"/>
  <c r="A336" i="3"/>
  <c r="B336" i="3"/>
  <c r="A337" i="3"/>
  <c r="B337" i="3"/>
  <c r="A338" i="3"/>
  <c r="B338" i="3"/>
  <c r="A339" i="3"/>
  <c r="B339" i="3"/>
  <c r="A340" i="3"/>
  <c r="B340" i="3"/>
  <c r="A341" i="3"/>
  <c r="B341" i="3"/>
  <c r="A342" i="3"/>
  <c r="B342" i="3"/>
  <c r="A343" i="3"/>
  <c r="B343" i="3"/>
  <c r="A344" i="3"/>
  <c r="B344" i="3"/>
  <c r="A345" i="3"/>
  <c r="B345" i="3"/>
  <c r="A346" i="3"/>
  <c r="B346" i="3"/>
  <c r="A347" i="3"/>
  <c r="B347" i="3"/>
  <c r="A348" i="3"/>
  <c r="B348" i="3"/>
  <c r="A349" i="3"/>
  <c r="B349" i="3"/>
  <c r="A350" i="3"/>
  <c r="B350" i="3"/>
  <c r="A351" i="3"/>
  <c r="B351" i="3"/>
  <c r="A352" i="3"/>
  <c r="B352" i="3"/>
  <c r="A353" i="3"/>
  <c r="B353" i="3"/>
  <c r="A354" i="3"/>
  <c r="B354" i="3"/>
  <c r="A355" i="3"/>
  <c r="B355" i="3"/>
  <c r="A356" i="3"/>
  <c r="B356" i="3"/>
  <c r="A357" i="3"/>
  <c r="B357" i="3"/>
  <c r="A358" i="3"/>
  <c r="B358" i="3"/>
  <c r="A359" i="3"/>
  <c r="B359" i="3"/>
  <c r="A360" i="3"/>
  <c r="B360" i="3"/>
  <c r="A361" i="3"/>
  <c r="B361" i="3"/>
  <c r="A362" i="3"/>
  <c r="B362" i="3"/>
  <c r="A363" i="3"/>
  <c r="B363" i="3"/>
  <c r="A364" i="3"/>
  <c r="B364" i="3"/>
  <c r="A365" i="3"/>
  <c r="B365" i="3"/>
  <c r="A366" i="3"/>
  <c r="B366" i="3"/>
  <c r="A367" i="3"/>
  <c r="B367" i="3"/>
  <c r="A368" i="3"/>
  <c r="B368" i="3"/>
  <c r="A369" i="3"/>
  <c r="B369" i="3"/>
  <c r="A370" i="3"/>
  <c r="B370" i="3"/>
  <c r="A371" i="3"/>
  <c r="B371" i="3"/>
  <c r="A372" i="3"/>
  <c r="B372" i="3"/>
  <c r="A373" i="3"/>
  <c r="B373" i="3"/>
  <c r="A374" i="3"/>
  <c r="B374" i="3"/>
  <c r="A375" i="3"/>
  <c r="B375" i="3"/>
  <c r="A376" i="3"/>
  <c r="B376" i="3"/>
  <c r="A377" i="3"/>
  <c r="B377" i="3"/>
  <c r="A378" i="3"/>
  <c r="B378" i="3"/>
  <c r="A379" i="3"/>
  <c r="B379" i="3"/>
  <c r="A380" i="3"/>
  <c r="B380" i="3"/>
  <c r="A381" i="3"/>
  <c r="B381" i="3"/>
  <c r="A382" i="3"/>
  <c r="B382" i="3"/>
  <c r="A383" i="3"/>
  <c r="B383" i="3"/>
  <c r="A384" i="3"/>
  <c r="B384" i="3"/>
  <c r="A385" i="3"/>
  <c r="B385" i="3"/>
  <c r="A386" i="3"/>
  <c r="B386" i="3"/>
  <c r="A387" i="3"/>
  <c r="B387" i="3"/>
  <c r="A388" i="3"/>
  <c r="B388" i="3"/>
  <c r="A389" i="3"/>
  <c r="B389" i="3"/>
  <c r="A390" i="3"/>
  <c r="B390" i="3"/>
  <c r="A391" i="3"/>
  <c r="B391" i="3"/>
  <c r="A392" i="3"/>
  <c r="B392" i="3"/>
  <c r="A393" i="3"/>
  <c r="B393" i="3"/>
  <c r="A394" i="3"/>
  <c r="B394" i="3"/>
  <c r="A395" i="3"/>
  <c r="B395" i="3"/>
  <c r="A396" i="3"/>
  <c r="B396" i="3"/>
  <c r="A397" i="3"/>
  <c r="B397" i="3"/>
  <c r="A398" i="3"/>
  <c r="B398" i="3"/>
  <c r="A399" i="3"/>
  <c r="B399" i="3"/>
  <c r="A400" i="3"/>
  <c r="B400" i="3"/>
  <c r="A401" i="3"/>
  <c r="B401" i="3"/>
  <c r="A402" i="3"/>
  <c r="B402" i="3"/>
  <c r="A403" i="3"/>
  <c r="B403" i="3"/>
  <c r="A404" i="3"/>
  <c r="B404" i="3"/>
  <c r="A405" i="3"/>
  <c r="B405" i="3"/>
  <c r="A406" i="3"/>
  <c r="B406" i="3"/>
  <c r="A407" i="3"/>
  <c r="B407" i="3"/>
  <c r="A408" i="3"/>
  <c r="B408" i="3"/>
  <c r="A409" i="3"/>
  <c r="B409" i="3"/>
  <c r="A410" i="3"/>
  <c r="B410" i="3"/>
  <c r="A411" i="3"/>
  <c r="B411" i="3"/>
  <c r="A412" i="3"/>
  <c r="B412" i="3"/>
  <c r="A413" i="3"/>
  <c r="B413" i="3"/>
  <c r="A414" i="3"/>
  <c r="B414" i="3"/>
  <c r="A415" i="3"/>
  <c r="B415" i="3"/>
  <c r="A416" i="3"/>
  <c r="B416" i="3"/>
  <c r="A417" i="3"/>
  <c r="B417" i="3"/>
  <c r="A418" i="3"/>
  <c r="B418" i="3"/>
  <c r="A419" i="3"/>
  <c r="B419" i="3"/>
  <c r="A420" i="3"/>
  <c r="B420" i="3"/>
  <c r="A421" i="3"/>
  <c r="B421" i="3"/>
  <c r="A422" i="3"/>
  <c r="B422" i="3"/>
  <c r="A423" i="3"/>
  <c r="B423" i="3"/>
  <c r="A424" i="3"/>
  <c r="B424" i="3"/>
  <c r="A425" i="3"/>
  <c r="B425" i="3"/>
  <c r="A426" i="3"/>
  <c r="B426" i="3"/>
  <c r="A427" i="3"/>
  <c r="B427" i="3"/>
  <c r="A428" i="3"/>
  <c r="B428" i="3"/>
  <c r="A429" i="3"/>
  <c r="B429" i="3"/>
  <c r="A430" i="3"/>
  <c r="B430" i="3"/>
  <c r="A431" i="3"/>
  <c r="B431" i="3"/>
  <c r="A432" i="3"/>
  <c r="B432" i="3"/>
  <c r="A433" i="3"/>
  <c r="B433" i="3"/>
  <c r="A434" i="3"/>
  <c r="B434" i="3"/>
  <c r="A435" i="3"/>
  <c r="B435" i="3"/>
  <c r="A436" i="3"/>
  <c r="B436" i="3"/>
  <c r="A437" i="3"/>
  <c r="B437" i="3"/>
  <c r="A438" i="3"/>
  <c r="B438" i="3"/>
  <c r="A439" i="3"/>
  <c r="B439" i="3"/>
  <c r="A440" i="3"/>
  <c r="B440" i="3"/>
  <c r="A441" i="3"/>
  <c r="B441" i="3"/>
  <c r="A442" i="3"/>
  <c r="B442" i="3"/>
  <c r="A443" i="3"/>
  <c r="B443" i="3"/>
  <c r="A444" i="3"/>
  <c r="B444" i="3"/>
  <c r="A445" i="3"/>
  <c r="B445" i="3"/>
  <c r="A446" i="3"/>
  <c r="B446" i="3"/>
  <c r="A447" i="3"/>
  <c r="B447" i="3"/>
  <c r="A448" i="3"/>
  <c r="B448" i="3"/>
  <c r="A449" i="3"/>
  <c r="B449" i="3"/>
  <c r="A450" i="3"/>
  <c r="B450" i="3"/>
  <c r="A451" i="3"/>
  <c r="B451" i="3"/>
  <c r="A452" i="3"/>
  <c r="B452" i="3"/>
  <c r="A453" i="3"/>
  <c r="B453" i="3"/>
  <c r="A454" i="3"/>
  <c r="B454" i="3"/>
  <c r="A455" i="3"/>
  <c r="B455" i="3"/>
  <c r="A456" i="3"/>
  <c r="B456" i="3"/>
  <c r="A457" i="3"/>
  <c r="B457" i="3"/>
  <c r="A458" i="3"/>
  <c r="B458" i="3"/>
  <c r="A459" i="3"/>
  <c r="B459" i="3"/>
  <c r="A460" i="3"/>
  <c r="B460" i="3"/>
  <c r="A461" i="3"/>
  <c r="B461" i="3"/>
  <c r="A462" i="3"/>
  <c r="B462" i="3"/>
  <c r="A463" i="3"/>
  <c r="B463" i="3"/>
  <c r="A464" i="3"/>
  <c r="B464" i="3"/>
  <c r="A465" i="3"/>
  <c r="B465" i="3"/>
  <c r="A466" i="3"/>
  <c r="B466" i="3"/>
  <c r="A467" i="3"/>
  <c r="B467" i="3"/>
  <c r="A468" i="3"/>
  <c r="B468" i="3"/>
  <c r="A469" i="3"/>
  <c r="B469" i="3"/>
  <c r="A470" i="3"/>
  <c r="B470" i="3"/>
  <c r="A471" i="3"/>
  <c r="B471" i="3"/>
  <c r="A472" i="3"/>
  <c r="B472" i="3"/>
  <c r="A473" i="3"/>
  <c r="B473" i="3"/>
  <c r="A474" i="3"/>
  <c r="B474" i="3"/>
  <c r="A475" i="3"/>
  <c r="B475" i="3"/>
  <c r="A476" i="3"/>
  <c r="B476" i="3"/>
  <c r="A477" i="3"/>
  <c r="B477" i="3"/>
  <c r="A478" i="3"/>
  <c r="B478" i="3"/>
  <c r="A479" i="3"/>
  <c r="B479" i="3"/>
  <c r="A480" i="3"/>
  <c r="B480" i="3"/>
  <c r="A481" i="3"/>
  <c r="B481" i="3"/>
  <c r="A482" i="3"/>
  <c r="B482" i="3"/>
  <c r="A483" i="3"/>
  <c r="B483" i="3"/>
  <c r="A484" i="3"/>
  <c r="B484" i="3"/>
  <c r="A485" i="3"/>
  <c r="B485" i="3"/>
  <c r="A486" i="3"/>
  <c r="B486" i="3"/>
  <c r="A487" i="3"/>
  <c r="B487" i="3"/>
  <c r="A488" i="3"/>
  <c r="B488" i="3"/>
  <c r="A489" i="3"/>
  <c r="B489" i="3"/>
  <c r="A490" i="3"/>
  <c r="B490" i="3"/>
  <c r="A491" i="3"/>
  <c r="B491" i="3"/>
  <c r="A492" i="3"/>
  <c r="B492" i="3"/>
  <c r="A493" i="3"/>
  <c r="B493" i="3"/>
  <c r="A494" i="3"/>
  <c r="B494" i="3"/>
  <c r="A495" i="3"/>
  <c r="B495" i="3"/>
  <c r="A496" i="3"/>
  <c r="B496" i="3"/>
  <c r="A497" i="3"/>
  <c r="B497" i="3"/>
  <c r="A498" i="3"/>
  <c r="B498" i="3"/>
  <c r="A499" i="3"/>
  <c r="B499" i="3"/>
  <c r="A500" i="3"/>
  <c r="B500" i="3"/>
  <c r="A501" i="3"/>
  <c r="B501" i="3"/>
  <c r="A502" i="3"/>
  <c r="B502" i="3"/>
  <c r="A503" i="3"/>
  <c r="B503" i="3"/>
  <c r="A504" i="3"/>
  <c r="B504" i="3"/>
  <c r="A505" i="3"/>
  <c r="B505" i="3"/>
  <c r="A506" i="3"/>
  <c r="B506" i="3"/>
  <c r="A507" i="3"/>
  <c r="B507" i="3"/>
  <c r="A508" i="3"/>
  <c r="B508" i="3"/>
  <c r="A509" i="3"/>
  <c r="B509" i="3"/>
  <c r="A510" i="3"/>
  <c r="B510" i="3"/>
  <c r="A511" i="3"/>
  <c r="B511" i="3"/>
  <c r="A512" i="3"/>
  <c r="B512" i="3"/>
  <c r="A513" i="3"/>
  <c r="B513" i="3"/>
  <c r="A514" i="3"/>
  <c r="B514" i="3"/>
  <c r="A515" i="3"/>
  <c r="B515" i="3"/>
  <c r="A516" i="3"/>
  <c r="B516" i="3"/>
  <c r="A517" i="3"/>
  <c r="B517" i="3"/>
  <c r="A518" i="3"/>
  <c r="B518" i="3"/>
  <c r="A519" i="3"/>
  <c r="B519" i="3"/>
  <c r="A520" i="3"/>
  <c r="B520" i="3"/>
  <c r="A521" i="3"/>
  <c r="B521" i="3"/>
  <c r="A522" i="3"/>
  <c r="B522" i="3"/>
  <c r="A523" i="3"/>
  <c r="B523" i="3"/>
  <c r="A524" i="3"/>
  <c r="B524" i="3"/>
  <c r="A525" i="3"/>
  <c r="B525" i="3"/>
  <c r="A526" i="3"/>
  <c r="B526" i="3"/>
  <c r="A527" i="3"/>
  <c r="B527" i="3"/>
  <c r="A528" i="3"/>
  <c r="B528" i="3"/>
  <c r="A529" i="3"/>
  <c r="B529" i="3"/>
  <c r="A530" i="3"/>
  <c r="B530" i="3"/>
  <c r="A531" i="3"/>
  <c r="B531" i="3"/>
  <c r="A532" i="3"/>
  <c r="B532" i="3"/>
  <c r="A533" i="3"/>
  <c r="B533" i="3"/>
  <c r="A534" i="3"/>
  <c r="B534" i="3"/>
  <c r="A535" i="3"/>
  <c r="B535" i="3"/>
  <c r="A536" i="3"/>
  <c r="B536" i="3"/>
  <c r="A537" i="3"/>
  <c r="B537" i="3"/>
  <c r="A538" i="3"/>
  <c r="B538" i="3"/>
  <c r="A539" i="3"/>
  <c r="B539" i="3"/>
  <c r="A540" i="3"/>
  <c r="B540" i="3"/>
  <c r="A541" i="3"/>
  <c r="B541" i="3"/>
  <c r="A542" i="3"/>
  <c r="B542" i="3"/>
  <c r="A543" i="3"/>
  <c r="B543" i="3"/>
  <c r="A544" i="3"/>
  <c r="B544" i="3"/>
  <c r="A545" i="3"/>
  <c r="B545" i="3"/>
  <c r="A546" i="3"/>
  <c r="B546" i="3"/>
  <c r="A547" i="3"/>
  <c r="B547" i="3"/>
  <c r="A548" i="3"/>
  <c r="B548" i="3"/>
  <c r="A549" i="3"/>
  <c r="B549" i="3"/>
  <c r="A550" i="3"/>
  <c r="B550" i="3"/>
  <c r="A551" i="3"/>
  <c r="B551" i="3"/>
  <c r="A552" i="3"/>
  <c r="B552" i="3"/>
  <c r="A553" i="3"/>
  <c r="B553" i="3"/>
  <c r="A554" i="3"/>
  <c r="B554" i="3"/>
  <c r="A555" i="3"/>
  <c r="B555" i="3"/>
  <c r="A556" i="3"/>
  <c r="B556" i="3"/>
  <c r="A557" i="3"/>
  <c r="B557" i="3"/>
  <c r="A558" i="3"/>
  <c r="B558" i="3"/>
  <c r="A559" i="3"/>
  <c r="B559" i="3"/>
  <c r="A560" i="3"/>
  <c r="B560" i="3"/>
  <c r="A561" i="3"/>
  <c r="B561" i="3"/>
  <c r="A562" i="3"/>
  <c r="B562" i="3"/>
  <c r="A563" i="3"/>
  <c r="B563" i="3"/>
  <c r="A564" i="3"/>
  <c r="B564" i="3"/>
  <c r="A565" i="3"/>
  <c r="B565" i="3"/>
  <c r="A566" i="3"/>
  <c r="B566" i="3"/>
  <c r="A567" i="3"/>
  <c r="B567" i="3"/>
  <c r="A568" i="3"/>
  <c r="B568" i="3"/>
  <c r="A569" i="3"/>
  <c r="B569" i="3"/>
  <c r="A570" i="3"/>
  <c r="B570" i="3"/>
  <c r="A571" i="3"/>
  <c r="B571" i="3"/>
  <c r="A572" i="3"/>
  <c r="B572" i="3"/>
  <c r="A573" i="3"/>
  <c r="B573" i="3"/>
  <c r="A574" i="3"/>
  <c r="B574" i="3"/>
  <c r="A575" i="3"/>
  <c r="B575" i="3"/>
  <c r="A576" i="3"/>
  <c r="B576" i="3"/>
  <c r="A577" i="3"/>
  <c r="B577" i="3"/>
  <c r="A578" i="3"/>
  <c r="B578" i="3"/>
  <c r="A579" i="3"/>
  <c r="B579" i="3"/>
  <c r="A580" i="3"/>
  <c r="B580" i="3"/>
  <c r="A581" i="3"/>
  <c r="B581" i="3"/>
  <c r="A582" i="3"/>
  <c r="B582" i="3"/>
  <c r="A583" i="3"/>
  <c r="B583" i="3"/>
  <c r="A584" i="3"/>
  <c r="B584" i="3"/>
  <c r="A585" i="3"/>
  <c r="B585" i="3"/>
  <c r="A586" i="3"/>
  <c r="B586" i="3"/>
  <c r="A587" i="3"/>
  <c r="B587" i="3"/>
  <c r="A588" i="3"/>
  <c r="B588" i="3"/>
  <c r="A589" i="3"/>
  <c r="B589" i="3"/>
  <c r="A590" i="3"/>
  <c r="B590" i="3"/>
  <c r="A591" i="3"/>
  <c r="B591" i="3"/>
  <c r="A592" i="3"/>
  <c r="B592" i="3"/>
  <c r="A593" i="3"/>
  <c r="B593" i="3"/>
  <c r="A594" i="3"/>
  <c r="B594" i="3"/>
  <c r="A595" i="3"/>
  <c r="B595" i="3"/>
  <c r="A596" i="3"/>
  <c r="B596" i="3"/>
  <c r="A597" i="3"/>
  <c r="B597" i="3"/>
  <c r="A598" i="3"/>
  <c r="B598" i="3"/>
  <c r="A599" i="3"/>
  <c r="B599" i="3"/>
  <c r="A600" i="3"/>
  <c r="B600" i="3"/>
  <c r="A601" i="3"/>
  <c r="B601" i="3"/>
  <c r="A602" i="3"/>
  <c r="B602" i="3"/>
  <c r="A603" i="3"/>
  <c r="B603" i="3"/>
  <c r="A604" i="3"/>
  <c r="B604" i="3"/>
  <c r="A605" i="3"/>
  <c r="B605" i="3"/>
  <c r="A606" i="3"/>
  <c r="B606" i="3"/>
  <c r="A607" i="3"/>
  <c r="B607" i="3"/>
  <c r="A608" i="3"/>
  <c r="B608" i="3"/>
  <c r="A609" i="3"/>
  <c r="B609" i="3"/>
  <c r="A610" i="3"/>
  <c r="B610" i="3"/>
  <c r="A611" i="3"/>
  <c r="B611" i="3"/>
  <c r="A612" i="3"/>
  <c r="B612" i="3"/>
  <c r="A613" i="3"/>
  <c r="B613" i="3"/>
  <c r="A614" i="3"/>
  <c r="B614" i="3"/>
  <c r="A615" i="3"/>
  <c r="B615" i="3"/>
  <c r="A616" i="3"/>
  <c r="B616" i="3"/>
  <c r="A617" i="3"/>
  <c r="B617" i="3"/>
  <c r="A618" i="3"/>
  <c r="B618" i="3"/>
  <c r="A619" i="3"/>
  <c r="B619" i="3"/>
  <c r="A620" i="3"/>
  <c r="B620" i="3"/>
  <c r="A621" i="3"/>
  <c r="B621" i="3"/>
  <c r="A622" i="3"/>
  <c r="B622" i="3"/>
  <c r="A623" i="3"/>
  <c r="B623" i="3"/>
  <c r="A624" i="3"/>
  <c r="B624" i="3"/>
  <c r="A625" i="3"/>
  <c r="B625" i="3"/>
  <c r="A626" i="3"/>
  <c r="B626" i="3"/>
  <c r="A627" i="3"/>
  <c r="B627" i="3"/>
  <c r="A628" i="3"/>
  <c r="B628" i="3"/>
  <c r="A629" i="3"/>
  <c r="B629" i="3"/>
  <c r="A630" i="3"/>
  <c r="B630" i="3"/>
  <c r="A631" i="3"/>
  <c r="B631" i="3"/>
  <c r="A632" i="3"/>
  <c r="B632" i="3"/>
  <c r="A633" i="3"/>
  <c r="B633" i="3"/>
  <c r="A634" i="3"/>
  <c r="B634" i="3"/>
  <c r="A635" i="3"/>
  <c r="B635" i="3"/>
  <c r="A636" i="3"/>
  <c r="B636" i="3"/>
  <c r="A637" i="3"/>
  <c r="B637" i="3"/>
  <c r="A638" i="3"/>
  <c r="B638" i="3"/>
  <c r="A639" i="3"/>
  <c r="B639" i="3"/>
  <c r="A640" i="3"/>
  <c r="B640" i="3"/>
  <c r="A641" i="3"/>
  <c r="B641" i="3"/>
  <c r="A642" i="3"/>
  <c r="B642" i="3"/>
  <c r="A643" i="3"/>
  <c r="B643" i="3"/>
  <c r="A644" i="3"/>
  <c r="B644" i="3"/>
  <c r="A645" i="3"/>
  <c r="B645" i="3"/>
  <c r="A646" i="3"/>
  <c r="B646" i="3"/>
  <c r="A647" i="3"/>
  <c r="B647" i="3"/>
  <c r="A648" i="3"/>
  <c r="B648" i="3"/>
  <c r="A649" i="3"/>
  <c r="B649" i="3"/>
  <c r="A650" i="3"/>
  <c r="B650" i="3"/>
  <c r="A651" i="3"/>
  <c r="B651" i="3"/>
  <c r="A652" i="3"/>
  <c r="B652" i="3"/>
  <c r="A653" i="3"/>
  <c r="B653" i="3"/>
  <c r="A654" i="3"/>
  <c r="B654" i="3"/>
  <c r="A655" i="3"/>
  <c r="B655" i="3"/>
  <c r="A656" i="3"/>
  <c r="B656" i="3"/>
  <c r="A657" i="3"/>
  <c r="B657" i="3"/>
  <c r="A658" i="3"/>
  <c r="B658" i="3"/>
  <c r="A659" i="3"/>
  <c r="B659" i="3"/>
  <c r="A660" i="3"/>
  <c r="B660" i="3"/>
  <c r="A661" i="3"/>
  <c r="B661" i="3"/>
  <c r="A662" i="3"/>
  <c r="B662" i="3"/>
  <c r="A663" i="3"/>
  <c r="B663" i="3"/>
  <c r="A664" i="3"/>
  <c r="B664" i="3"/>
  <c r="A665" i="3"/>
  <c r="B665" i="3"/>
  <c r="A666" i="3"/>
  <c r="B666" i="3"/>
  <c r="A667" i="3"/>
  <c r="B667" i="3"/>
  <c r="A668" i="3"/>
  <c r="B668" i="3"/>
  <c r="A669" i="3"/>
  <c r="B669" i="3"/>
  <c r="A670" i="3"/>
  <c r="B670" i="3"/>
  <c r="A671" i="3"/>
  <c r="B671" i="3"/>
  <c r="A672" i="3"/>
  <c r="B672" i="3"/>
  <c r="A673" i="3"/>
  <c r="B673" i="3"/>
  <c r="A674" i="3"/>
  <c r="B674" i="3"/>
  <c r="A675" i="3"/>
  <c r="B675" i="3"/>
  <c r="A676" i="3"/>
  <c r="B676" i="3"/>
  <c r="A677" i="3"/>
  <c r="B677" i="3"/>
  <c r="A678" i="3"/>
  <c r="B678" i="3"/>
  <c r="A679" i="3"/>
  <c r="B679" i="3"/>
  <c r="A680" i="3"/>
  <c r="B680" i="3"/>
  <c r="A681" i="3"/>
  <c r="B681" i="3"/>
  <c r="A682" i="3"/>
  <c r="B682" i="3"/>
  <c r="A683" i="3"/>
  <c r="B683" i="3"/>
  <c r="A684" i="3"/>
  <c r="B684" i="3"/>
  <c r="A685" i="3"/>
  <c r="B685" i="3"/>
  <c r="A686" i="3"/>
  <c r="B686" i="3"/>
  <c r="A687" i="3"/>
  <c r="B687" i="3"/>
  <c r="A688" i="3"/>
  <c r="B688" i="3"/>
  <c r="A689" i="3"/>
  <c r="B689" i="3"/>
  <c r="A690" i="3"/>
  <c r="B690" i="3"/>
  <c r="A691" i="3"/>
  <c r="B691" i="3"/>
  <c r="A692" i="3"/>
  <c r="B692" i="3"/>
  <c r="A693" i="3"/>
  <c r="B693" i="3"/>
  <c r="A694" i="3"/>
  <c r="B694" i="3"/>
  <c r="A695" i="3"/>
  <c r="B695" i="3"/>
  <c r="A696" i="3"/>
  <c r="B696" i="3"/>
  <c r="A697" i="3"/>
  <c r="B697" i="3"/>
  <c r="A698" i="3"/>
  <c r="B698" i="3"/>
  <c r="A699" i="3"/>
  <c r="B699" i="3"/>
  <c r="A700" i="3"/>
  <c r="B700" i="3"/>
  <c r="A701" i="3"/>
  <c r="B701" i="3"/>
  <c r="A702" i="3"/>
  <c r="B702" i="3"/>
  <c r="A703" i="3"/>
  <c r="B703" i="3"/>
  <c r="A704" i="3"/>
  <c r="B704" i="3"/>
  <c r="A705" i="3"/>
  <c r="B705" i="3"/>
  <c r="A706" i="3"/>
  <c r="B706" i="3"/>
  <c r="A707" i="3"/>
  <c r="B707" i="3"/>
  <c r="A708" i="3"/>
  <c r="B708" i="3"/>
  <c r="A709" i="3"/>
  <c r="B709" i="3"/>
  <c r="A710" i="3"/>
  <c r="B710" i="3"/>
  <c r="A711" i="3"/>
  <c r="B711" i="3"/>
  <c r="A712" i="3"/>
  <c r="B712" i="3"/>
  <c r="A713" i="3"/>
  <c r="B713" i="3"/>
  <c r="A714" i="3"/>
  <c r="B714" i="3"/>
  <c r="A715" i="3"/>
  <c r="B715" i="3"/>
  <c r="A716" i="3"/>
  <c r="B716" i="3"/>
  <c r="A717" i="3"/>
  <c r="B717" i="3"/>
  <c r="A718" i="3"/>
  <c r="B718" i="3"/>
  <c r="A719" i="3"/>
  <c r="B719" i="3"/>
  <c r="A720" i="3"/>
  <c r="B720" i="3"/>
  <c r="A721" i="3"/>
  <c r="B721" i="3"/>
  <c r="A722" i="3"/>
  <c r="B722" i="3"/>
  <c r="A723" i="3"/>
  <c r="B723" i="3"/>
  <c r="A724" i="3"/>
  <c r="B724" i="3"/>
  <c r="A725" i="3"/>
  <c r="B725" i="3"/>
  <c r="A726" i="3"/>
  <c r="B726" i="3"/>
  <c r="A727" i="3"/>
  <c r="B727" i="3"/>
  <c r="A728" i="3"/>
  <c r="B728" i="3"/>
  <c r="A729" i="3"/>
  <c r="B729" i="3"/>
  <c r="A730" i="3"/>
  <c r="B730" i="3"/>
  <c r="A731" i="3"/>
  <c r="B731" i="3"/>
  <c r="A732" i="3"/>
  <c r="B732" i="3"/>
  <c r="A733" i="3"/>
  <c r="B733" i="3"/>
  <c r="A734" i="3"/>
  <c r="B734" i="3"/>
  <c r="A735" i="3"/>
  <c r="B735" i="3"/>
  <c r="A736" i="3"/>
  <c r="B736" i="3"/>
  <c r="A737" i="3"/>
  <c r="B737" i="3"/>
  <c r="A738" i="3"/>
  <c r="B738" i="3"/>
  <c r="A739" i="3"/>
  <c r="B739" i="3"/>
  <c r="A740" i="3"/>
  <c r="B740" i="3"/>
  <c r="A741" i="3"/>
  <c r="B741" i="3"/>
  <c r="A742" i="3"/>
  <c r="B742" i="3"/>
  <c r="A743" i="3"/>
  <c r="B743" i="3"/>
  <c r="A744" i="3"/>
  <c r="B744" i="3"/>
  <c r="A745" i="3"/>
  <c r="B745" i="3"/>
  <c r="A746" i="3"/>
  <c r="B746" i="3"/>
  <c r="A747" i="3"/>
  <c r="B747" i="3"/>
  <c r="A748" i="3"/>
  <c r="B748" i="3"/>
  <c r="A749" i="3"/>
  <c r="B749" i="3"/>
  <c r="A750" i="3"/>
  <c r="B750" i="3"/>
  <c r="A751" i="3"/>
  <c r="B751" i="3"/>
  <c r="A752" i="3"/>
  <c r="B752" i="3"/>
  <c r="A753" i="3"/>
  <c r="B753" i="3"/>
  <c r="A754" i="3"/>
  <c r="B754" i="3"/>
  <c r="A755" i="3"/>
  <c r="B755" i="3"/>
  <c r="A756" i="3"/>
  <c r="B756" i="3"/>
  <c r="A757" i="3"/>
  <c r="B757" i="3"/>
  <c r="A758" i="3"/>
  <c r="B758" i="3"/>
  <c r="A759" i="3"/>
  <c r="B759" i="3"/>
  <c r="A760" i="3"/>
  <c r="B760" i="3"/>
  <c r="A761" i="3"/>
  <c r="B761" i="3"/>
  <c r="A762" i="3"/>
  <c r="B762" i="3"/>
  <c r="A763" i="3"/>
  <c r="B763" i="3"/>
  <c r="A764" i="3"/>
  <c r="B764" i="3"/>
  <c r="A765" i="3"/>
  <c r="B765" i="3"/>
  <c r="A766" i="3"/>
  <c r="B766" i="3"/>
  <c r="A767" i="3"/>
  <c r="B767" i="3"/>
  <c r="A768" i="3"/>
  <c r="B768" i="3"/>
  <c r="A769" i="3"/>
  <c r="B769" i="3"/>
  <c r="A770" i="3"/>
  <c r="B770" i="3"/>
  <c r="A771" i="3"/>
  <c r="B771" i="3"/>
  <c r="A772" i="3"/>
  <c r="B772" i="3"/>
  <c r="A773" i="3"/>
  <c r="B773" i="3"/>
  <c r="A774" i="3"/>
  <c r="B774" i="3"/>
  <c r="A775" i="3"/>
  <c r="B775" i="3"/>
  <c r="A776" i="3"/>
  <c r="B776" i="3"/>
  <c r="A777" i="3"/>
  <c r="B777" i="3"/>
  <c r="A778" i="3"/>
  <c r="B778" i="3"/>
  <c r="A779" i="3"/>
  <c r="B779" i="3"/>
  <c r="A780" i="3"/>
  <c r="B780" i="3"/>
  <c r="A781" i="3"/>
  <c r="B781" i="3"/>
  <c r="A782" i="3"/>
  <c r="B782" i="3"/>
  <c r="A783" i="3"/>
  <c r="B783" i="3"/>
  <c r="A784" i="3"/>
  <c r="B784" i="3"/>
  <c r="A785" i="3"/>
  <c r="B785" i="3"/>
  <c r="A786" i="3"/>
  <c r="B786" i="3"/>
  <c r="A787" i="3"/>
  <c r="B787" i="3"/>
  <c r="A788" i="3"/>
  <c r="B788" i="3"/>
  <c r="A789" i="3"/>
  <c r="B789" i="3"/>
  <c r="A790" i="3"/>
  <c r="B790" i="3"/>
  <c r="A791" i="3"/>
  <c r="B791" i="3"/>
  <c r="A792" i="3"/>
  <c r="B792" i="3"/>
  <c r="A793" i="3"/>
  <c r="B793" i="3"/>
  <c r="A794" i="3"/>
  <c r="B794" i="3"/>
  <c r="A795" i="3"/>
  <c r="B795" i="3"/>
  <c r="A796" i="3"/>
  <c r="B796" i="3"/>
  <c r="A797" i="3"/>
  <c r="B797" i="3"/>
  <c r="A798" i="3"/>
  <c r="B798" i="3"/>
  <c r="A799" i="3"/>
  <c r="B799" i="3"/>
  <c r="A800" i="3"/>
  <c r="B800" i="3"/>
  <c r="A801" i="3"/>
  <c r="B801" i="3"/>
  <c r="A802" i="3"/>
  <c r="B802" i="3"/>
  <c r="A803" i="3"/>
  <c r="B803" i="3"/>
  <c r="A804" i="3"/>
  <c r="B804" i="3"/>
  <c r="A805" i="3"/>
  <c r="B805" i="3"/>
  <c r="A806" i="3"/>
  <c r="B806" i="3"/>
  <c r="A807" i="3"/>
  <c r="B807" i="3"/>
  <c r="A808" i="3"/>
  <c r="B808" i="3"/>
  <c r="A809" i="3"/>
  <c r="B809" i="3"/>
  <c r="A810" i="3"/>
  <c r="B810" i="3"/>
  <c r="A811" i="3"/>
  <c r="B811" i="3"/>
  <c r="A812" i="3"/>
  <c r="B812" i="3"/>
  <c r="A813" i="3"/>
  <c r="B813" i="3"/>
  <c r="A814" i="3"/>
  <c r="B814" i="3"/>
  <c r="A815" i="3"/>
  <c r="B815" i="3"/>
  <c r="A816" i="3"/>
  <c r="B816" i="3"/>
  <c r="A817" i="3"/>
  <c r="B817" i="3"/>
  <c r="A818" i="3"/>
  <c r="B818" i="3"/>
  <c r="A819" i="3"/>
  <c r="B819" i="3"/>
  <c r="A820" i="3"/>
  <c r="B820" i="3"/>
  <c r="A821" i="3"/>
  <c r="B821" i="3"/>
  <c r="A822" i="3"/>
  <c r="B822" i="3"/>
  <c r="A823" i="3"/>
  <c r="B823" i="3"/>
  <c r="A824" i="3"/>
  <c r="B824" i="3"/>
  <c r="A825" i="3"/>
  <c r="B825" i="3"/>
  <c r="A826" i="3"/>
  <c r="B826" i="3"/>
  <c r="A827" i="3"/>
  <c r="B827" i="3"/>
  <c r="A828" i="3"/>
  <c r="B828" i="3"/>
  <c r="A829" i="3"/>
  <c r="B829" i="3"/>
  <c r="A830" i="3"/>
  <c r="B830" i="3"/>
  <c r="A831" i="3"/>
  <c r="B831" i="3"/>
  <c r="A832" i="3"/>
  <c r="B832" i="3"/>
  <c r="A833" i="3"/>
  <c r="B833" i="3"/>
  <c r="A834" i="3"/>
  <c r="B834" i="3"/>
  <c r="A835" i="3"/>
  <c r="B835" i="3"/>
  <c r="A836" i="3"/>
  <c r="B836" i="3"/>
  <c r="A837" i="3"/>
  <c r="B837" i="3"/>
  <c r="A838" i="3"/>
  <c r="B838" i="3"/>
  <c r="A839" i="3"/>
  <c r="B839" i="3"/>
  <c r="A840" i="3"/>
  <c r="B840" i="3"/>
  <c r="A841" i="3"/>
  <c r="B841" i="3"/>
  <c r="A842" i="3"/>
  <c r="B842" i="3"/>
  <c r="A843" i="3"/>
  <c r="B843" i="3"/>
  <c r="A844" i="3"/>
  <c r="B844" i="3"/>
  <c r="A845" i="3"/>
  <c r="B845" i="3"/>
  <c r="A846" i="3"/>
  <c r="B846" i="3"/>
  <c r="A847" i="3"/>
  <c r="B847" i="3"/>
  <c r="A848" i="3"/>
  <c r="B848" i="3"/>
  <c r="A849" i="3"/>
  <c r="B849" i="3"/>
  <c r="A850" i="3"/>
  <c r="B850" i="3"/>
  <c r="A851" i="3"/>
  <c r="B851" i="3"/>
  <c r="A852" i="3"/>
  <c r="B852" i="3"/>
  <c r="A853" i="3"/>
  <c r="B853" i="3"/>
  <c r="A854" i="3"/>
  <c r="B854" i="3"/>
  <c r="A855" i="3"/>
  <c r="B855" i="3"/>
  <c r="A856" i="3"/>
  <c r="B856" i="3"/>
  <c r="A857" i="3"/>
  <c r="B857" i="3"/>
  <c r="A858" i="3"/>
  <c r="B858" i="3"/>
  <c r="A859" i="3"/>
  <c r="B859" i="3"/>
  <c r="A860" i="3"/>
  <c r="B860" i="3"/>
  <c r="A861" i="3"/>
  <c r="B861" i="3"/>
  <c r="A862" i="3"/>
  <c r="B862" i="3"/>
  <c r="A863" i="3"/>
  <c r="B863" i="3"/>
  <c r="A864" i="3"/>
  <c r="B864" i="3"/>
  <c r="A865" i="3"/>
  <c r="B865" i="3"/>
  <c r="A866" i="3"/>
  <c r="B866" i="3"/>
  <c r="A867" i="3"/>
  <c r="B867" i="3"/>
  <c r="A868" i="3"/>
  <c r="B868" i="3"/>
  <c r="A869" i="3"/>
  <c r="B869" i="3"/>
  <c r="A870" i="3"/>
  <c r="B870" i="3"/>
  <c r="A871" i="3"/>
  <c r="B871" i="3"/>
  <c r="A872" i="3"/>
  <c r="B872" i="3"/>
  <c r="A873" i="3"/>
  <c r="B873" i="3"/>
  <c r="A874" i="3"/>
  <c r="B874" i="3"/>
  <c r="A875" i="3"/>
  <c r="B875" i="3"/>
  <c r="A876" i="3"/>
  <c r="B876" i="3"/>
  <c r="A877" i="3"/>
  <c r="B877" i="3"/>
  <c r="A878" i="3"/>
  <c r="B878" i="3"/>
  <c r="A879" i="3"/>
  <c r="B879" i="3"/>
  <c r="A880" i="3"/>
  <c r="B880" i="3"/>
  <c r="A881" i="3"/>
  <c r="B881" i="3"/>
  <c r="A882" i="3"/>
  <c r="B882" i="3"/>
  <c r="A883" i="3"/>
  <c r="B883" i="3"/>
  <c r="A884" i="3"/>
  <c r="B884" i="3"/>
  <c r="A885" i="3"/>
  <c r="B885" i="3"/>
  <c r="A886" i="3"/>
  <c r="B886" i="3"/>
  <c r="A887" i="3"/>
  <c r="B887" i="3"/>
  <c r="A888" i="3"/>
  <c r="B888" i="3"/>
  <c r="A889" i="3"/>
  <c r="B889" i="3"/>
  <c r="A890" i="3"/>
  <c r="B890" i="3"/>
  <c r="A891" i="3"/>
  <c r="B891" i="3"/>
  <c r="A892" i="3"/>
  <c r="B892" i="3"/>
  <c r="A893" i="3"/>
  <c r="B893" i="3"/>
  <c r="A894" i="3"/>
  <c r="B894" i="3"/>
  <c r="A895" i="3"/>
  <c r="B895" i="3"/>
  <c r="A896" i="3"/>
  <c r="B896" i="3"/>
  <c r="A897" i="3"/>
  <c r="B897" i="3"/>
  <c r="A898" i="3"/>
  <c r="B898" i="3"/>
  <c r="A899" i="3"/>
  <c r="B899" i="3"/>
  <c r="A900" i="3"/>
  <c r="B900" i="3"/>
  <c r="A901" i="3"/>
  <c r="B901" i="3"/>
  <c r="A902" i="3"/>
  <c r="B902" i="3"/>
  <c r="A903" i="3"/>
  <c r="B903" i="3"/>
  <c r="A904" i="3"/>
  <c r="B904" i="3"/>
  <c r="A905" i="3"/>
  <c r="B905" i="3"/>
  <c r="A906" i="3"/>
  <c r="B906" i="3"/>
  <c r="A907" i="3"/>
  <c r="B907" i="3"/>
  <c r="A908" i="3"/>
  <c r="B908" i="3"/>
  <c r="A909" i="3"/>
  <c r="B909" i="3"/>
  <c r="A910" i="3"/>
  <c r="B910" i="3"/>
  <c r="A911" i="3"/>
  <c r="B911" i="3"/>
  <c r="A912" i="3"/>
  <c r="B912" i="3"/>
  <c r="A913" i="3"/>
  <c r="B913" i="3"/>
  <c r="A914" i="3"/>
  <c r="B914" i="3"/>
  <c r="A915" i="3"/>
  <c r="B915" i="3"/>
  <c r="A916" i="3"/>
  <c r="B916" i="3"/>
  <c r="A917" i="3"/>
  <c r="B917" i="3"/>
  <c r="A918" i="3"/>
  <c r="B918" i="3"/>
  <c r="A919" i="3"/>
  <c r="B919" i="3"/>
  <c r="A920" i="3"/>
  <c r="B920" i="3"/>
  <c r="A921" i="3"/>
  <c r="B921" i="3"/>
  <c r="A922" i="3"/>
  <c r="B922" i="3"/>
  <c r="A923" i="3"/>
  <c r="B923" i="3"/>
  <c r="A924" i="3"/>
  <c r="B924" i="3"/>
  <c r="A925" i="3"/>
  <c r="B925" i="3"/>
  <c r="A926" i="3"/>
  <c r="B926" i="3"/>
  <c r="A927" i="3"/>
  <c r="B927" i="3"/>
  <c r="A928" i="3"/>
  <c r="B928" i="3"/>
  <c r="A929" i="3"/>
  <c r="B929" i="3"/>
  <c r="A930" i="3"/>
  <c r="B930" i="3"/>
  <c r="A931" i="3"/>
  <c r="B931" i="3"/>
  <c r="A932" i="3"/>
  <c r="B932" i="3"/>
  <c r="A933" i="3"/>
  <c r="B933" i="3"/>
  <c r="A934" i="3"/>
  <c r="B934" i="3"/>
  <c r="A935" i="3"/>
  <c r="B935" i="3"/>
  <c r="A936" i="3"/>
  <c r="B936" i="3"/>
  <c r="A937" i="3"/>
  <c r="B937" i="3"/>
  <c r="A938" i="3"/>
  <c r="B938" i="3"/>
  <c r="A939" i="3"/>
  <c r="B939" i="3"/>
  <c r="A940" i="3"/>
  <c r="B940" i="3"/>
  <c r="A941" i="3"/>
  <c r="B941" i="3"/>
  <c r="A942" i="3"/>
  <c r="B942" i="3"/>
  <c r="A943" i="3"/>
  <c r="B943" i="3"/>
  <c r="A944" i="3"/>
  <c r="B944" i="3"/>
  <c r="A945" i="3"/>
  <c r="B945" i="3"/>
  <c r="A946" i="3"/>
  <c r="B946" i="3"/>
  <c r="A947" i="3"/>
  <c r="B947" i="3"/>
  <c r="A948" i="3"/>
  <c r="B948" i="3"/>
  <c r="A949" i="3"/>
  <c r="B949" i="3"/>
  <c r="A950" i="3"/>
  <c r="B950" i="3"/>
  <c r="A951" i="3"/>
  <c r="B951" i="3"/>
  <c r="A952" i="3"/>
  <c r="B952" i="3"/>
  <c r="A953" i="3"/>
  <c r="B953" i="3"/>
  <c r="A954" i="3"/>
  <c r="B954" i="3"/>
  <c r="A955" i="3"/>
  <c r="B955" i="3"/>
  <c r="A956" i="3"/>
  <c r="B956" i="3"/>
  <c r="A957" i="3"/>
  <c r="B957" i="3"/>
  <c r="A958" i="3"/>
  <c r="B958" i="3"/>
  <c r="A959" i="3"/>
  <c r="B959" i="3"/>
  <c r="A960" i="3"/>
  <c r="B960" i="3"/>
  <c r="A961" i="3"/>
  <c r="B961" i="3"/>
  <c r="A962" i="3"/>
  <c r="B962" i="3"/>
  <c r="A963" i="3"/>
  <c r="B963" i="3"/>
  <c r="A964" i="3"/>
  <c r="B964" i="3"/>
  <c r="A965" i="3"/>
  <c r="B965" i="3"/>
  <c r="A966" i="3"/>
  <c r="B966" i="3"/>
  <c r="A967" i="3"/>
  <c r="B967" i="3"/>
  <c r="A968" i="3"/>
  <c r="B968" i="3"/>
  <c r="A969" i="3"/>
  <c r="B969" i="3"/>
  <c r="A970" i="3"/>
  <c r="B970" i="3"/>
  <c r="A971" i="3"/>
  <c r="B971" i="3"/>
  <c r="A972" i="3"/>
  <c r="B972" i="3"/>
  <c r="A973" i="3"/>
  <c r="B973" i="3"/>
  <c r="A974" i="3"/>
  <c r="B974" i="3"/>
  <c r="A975" i="3"/>
  <c r="B975" i="3"/>
  <c r="A976" i="3"/>
  <c r="B976" i="3"/>
  <c r="A977" i="3"/>
  <c r="B977" i="3"/>
  <c r="A978" i="3"/>
  <c r="B978" i="3"/>
  <c r="A979" i="3"/>
  <c r="B979" i="3"/>
  <c r="A980" i="3"/>
  <c r="B980" i="3"/>
  <c r="A981" i="3"/>
  <c r="B981" i="3"/>
  <c r="A982" i="3"/>
  <c r="B982" i="3"/>
  <c r="A983" i="3"/>
  <c r="B983" i="3"/>
  <c r="A984" i="3"/>
  <c r="B984" i="3"/>
  <c r="A985" i="3"/>
  <c r="B985" i="3"/>
  <c r="A986" i="3"/>
  <c r="B986" i="3"/>
  <c r="A987" i="3"/>
  <c r="B987" i="3"/>
  <c r="A988" i="3"/>
  <c r="B988" i="3"/>
  <c r="A989" i="3"/>
  <c r="B989" i="3"/>
  <c r="A990" i="3"/>
  <c r="B990" i="3"/>
  <c r="A991" i="3"/>
  <c r="B991" i="3"/>
  <c r="A992" i="3"/>
  <c r="B992" i="3"/>
  <c r="A993" i="3"/>
  <c r="B993" i="3"/>
  <c r="A994" i="3"/>
  <c r="B994" i="3"/>
  <c r="A995" i="3"/>
  <c r="B995" i="3"/>
  <c r="A996" i="3"/>
  <c r="B996" i="3"/>
  <c r="A997" i="3"/>
  <c r="B997" i="3"/>
  <c r="A998" i="3"/>
  <c r="B998" i="3"/>
  <c r="A999" i="3"/>
  <c r="B999" i="3"/>
  <c r="A1000" i="3"/>
  <c r="B1000" i="3"/>
  <c r="A1001" i="3"/>
  <c r="B1001" i="3"/>
  <c r="A1002" i="3"/>
  <c r="B1002" i="3"/>
  <c r="A1003" i="3"/>
  <c r="B1003" i="3"/>
  <c r="A1004" i="3"/>
  <c r="B1004" i="3"/>
  <c r="A1005" i="3"/>
  <c r="B1005" i="3"/>
  <c r="A1006" i="3"/>
  <c r="B1006" i="3"/>
  <c r="A1007" i="3"/>
  <c r="B1007" i="3"/>
  <c r="A1008" i="3"/>
  <c r="B1008" i="3"/>
  <c r="A1009" i="3"/>
  <c r="B1009" i="3"/>
  <c r="A1010" i="3"/>
  <c r="B1010" i="3"/>
  <c r="A1011" i="3"/>
  <c r="B1011" i="3"/>
  <c r="A1012" i="3"/>
  <c r="B1012" i="3"/>
  <c r="A1013" i="3"/>
  <c r="B1013" i="3"/>
  <c r="A1014" i="3"/>
  <c r="B1014" i="3"/>
  <c r="A1015" i="3"/>
  <c r="B1015" i="3"/>
  <c r="A1016" i="3"/>
  <c r="B1016" i="3"/>
  <c r="A1017" i="3"/>
  <c r="B1017" i="3"/>
  <c r="A1018" i="3"/>
  <c r="B1018" i="3"/>
  <c r="A1019" i="3"/>
  <c r="B1019" i="3"/>
  <c r="A1020" i="3"/>
  <c r="B1020" i="3"/>
  <c r="A1021" i="3"/>
  <c r="B1021" i="3"/>
  <c r="A1022" i="3"/>
  <c r="B1022" i="3"/>
  <c r="A1023" i="3"/>
  <c r="B1023" i="3"/>
  <c r="A1024" i="3"/>
  <c r="B1024" i="3"/>
  <c r="A1025" i="3"/>
  <c r="B1025" i="3"/>
  <c r="A1026" i="3"/>
  <c r="B1026" i="3"/>
  <c r="A1027" i="3"/>
  <c r="B1027" i="3"/>
  <c r="A1028" i="3"/>
  <c r="B1028" i="3"/>
  <c r="A1029" i="3"/>
  <c r="B1029" i="3"/>
  <c r="A1030" i="3"/>
  <c r="B1030" i="3"/>
  <c r="A1031" i="3"/>
  <c r="B1031" i="3"/>
  <c r="A1032" i="3"/>
  <c r="B1032" i="3"/>
  <c r="A1033" i="3"/>
  <c r="B1033" i="3"/>
  <c r="A1034" i="3"/>
  <c r="B1034" i="3"/>
  <c r="A1035" i="3"/>
  <c r="B1035" i="3"/>
  <c r="A1036" i="3"/>
  <c r="B1036" i="3"/>
  <c r="A1037" i="3"/>
  <c r="B1037" i="3"/>
  <c r="A1038" i="3"/>
  <c r="B1038" i="3"/>
  <c r="A1039" i="3"/>
  <c r="B1039" i="3"/>
  <c r="A1040" i="3"/>
  <c r="B1040" i="3"/>
  <c r="A1041" i="3"/>
  <c r="B1041" i="3"/>
  <c r="A1042" i="3"/>
  <c r="B1042" i="3"/>
  <c r="A1043" i="3"/>
  <c r="B1043" i="3"/>
  <c r="A1044" i="3"/>
  <c r="B1044" i="3"/>
  <c r="A1045" i="3"/>
  <c r="B1045" i="3"/>
  <c r="A1046" i="3"/>
  <c r="B1046" i="3"/>
  <c r="A1047" i="3"/>
  <c r="B1047" i="3"/>
  <c r="A1048" i="3"/>
  <c r="B1048" i="3"/>
  <c r="A1049" i="3"/>
  <c r="B1049" i="3"/>
  <c r="A1050" i="3"/>
  <c r="B1050" i="3"/>
  <c r="A1051" i="3"/>
  <c r="B1051" i="3"/>
  <c r="A1052" i="3"/>
  <c r="B1052" i="3"/>
  <c r="A1053" i="3"/>
  <c r="B1053" i="3"/>
  <c r="A1054" i="3"/>
  <c r="B1054" i="3"/>
  <c r="A1055" i="3"/>
  <c r="B1055" i="3"/>
  <c r="A1056" i="3"/>
  <c r="B1056" i="3"/>
  <c r="A1057" i="3"/>
  <c r="B1057" i="3"/>
  <c r="A1058" i="3"/>
  <c r="B1058" i="3"/>
  <c r="A1059" i="3"/>
  <c r="B1059" i="3"/>
  <c r="A1060" i="3"/>
  <c r="B1060" i="3"/>
  <c r="A1061" i="3"/>
  <c r="B1061" i="3"/>
  <c r="A1062" i="3"/>
  <c r="B1062" i="3"/>
  <c r="A1063" i="3"/>
  <c r="B1063" i="3"/>
  <c r="A1064" i="3"/>
  <c r="B1064" i="3"/>
  <c r="A1065" i="3"/>
  <c r="B1065" i="3"/>
  <c r="A1066" i="3"/>
  <c r="B1066" i="3"/>
  <c r="A1067" i="3"/>
  <c r="B1067" i="3"/>
  <c r="A1068" i="3"/>
  <c r="B1068" i="3"/>
  <c r="A1069" i="3"/>
  <c r="B1069" i="3"/>
  <c r="A1070" i="3"/>
  <c r="B1070" i="3"/>
  <c r="A1071" i="3"/>
  <c r="B1071" i="3"/>
  <c r="A1072" i="3"/>
  <c r="B1072" i="3"/>
  <c r="A1073" i="3"/>
  <c r="B1073" i="3"/>
  <c r="A1074" i="3"/>
  <c r="B1074" i="3"/>
  <c r="A1075" i="3"/>
  <c r="B1075" i="3"/>
  <c r="A1076" i="3"/>
  <c r="B1076" i="3"/>
  <c r="A1077" i="3"/>
  <c r="B1077" i="3"/>
  <c r="A1078" i="3"/>
  <c r="B1078" i="3"/>
  <c r="A1079" i="3"/>
  <c r="B1079" i="3"/>
  <c r="A1080" i="3"/>
  <c r="B1080" i="3"/>
  <c r="A1081" i="3"/>
  <c r="B1081" i="3"/>
  <c r="A1082" i="3"/>
  <c r="B1082" i="3"/>
  <c r="A1083" i="3"/>
  <c r="B1083" i="3"/>
  <c r="A1084" i="3"/>
  <c r="B1084" i="3"/>
  <c r="A1085" i="3"/>
  <c r="B1085" i="3"/>
  <c r="A1086" i="3"/>
  <c r="B1086" i="3"/>
  <c r="A1087" i="3"/>
  <c r="B1087" i="3"/>
  <c r="A1088" i="3"/>
  <c r="B1088" i="3"/>
  <c r="A1089" i="3"/>
  <c r="B1089" i="3"/>
  <c r="A1090" i="3"/>
  <c r="B1090" i="3"/>
  <c r="A1091" i="3"/>
  <c r="B1091" i="3"/>
  <c r="A1092" i="3"/>
  <c r="B1092" i="3"/>
  <c r="A1093" i="3"/>
  <c r="B1093" i="3"/>
  <c r="A1094" i="3"/>
  <c r="B1094" i="3"/>
  <c r="A1095" i="3"/>
  <c r="B1095" i="3"/>
  <c r="A1096" i="3"/>
  <c r="B1096" i="3"/>
  <c r="A1097" i="3"/>
  <c r="B1097" i="3"/>
  <c r="A1098" i="3"/>
  <c r="B1098" i="3"/>
  <c r="A1099" i="3"/>
  <c r="B1099" i="3"/>
  <c r="A1100" i="3"/>
  <c r="B1100" i="3"/>
  <c r="A1101" i="3"/>
  <c r="B1101" i="3"/>
  <c r="A1102" i="3"/>
  <c r="B1102" i="3"/>
  <c r="A1103" i="3"/>
  <c r="B1103" i="3"/>
  <c r="A1104" i="3"/>
  <c r="B1104" i="3"/>
  <c r="A1105" i="3"/>
  <c r="B1105" i="3"/>
  <c r="A1106" i="3"/>
  <c r="B1106" i="3"/>
  <c r="A1107" i="3"/>
  <c r="B1107" i="3"/>
  <c r="A1108" i="3"/>
  <c r="B1108" i="3"/>
  <c r="A1109" i="3"/>
  <c r="B1109" i="3"/>
  <c r="A1110" i="3"/>
  <c r="B1110" i="3"/>
  <c r="A1111" i="3"/>
  <c r="B1111" i="3"/>
  <c r="A1112" i="3"/>
  <c r="B1112" i="3"/>
  <c r="A1113" i="3"/>
  <c r="B1113" i="3"/>
  <c r="A1114" i="3"/>
  <c r="B1114" i="3"/>
  <c r="A1115" i="3"/>
  <c r="B1115" i="3"/>
  <c r="A1116" i="3"/>
  <c r="B1116" i="3"/>
  <c r="A1117" i="3"/>
  <c r="B1117" i="3"/>
  <c r="A1118" i="3"/>
  <c r="B1118" i="3"/>
  <c r="A1119" i="3"/>
  <c r="B1119" i="3"/>
  <c r="A1120" i="3"/>
  <c r="B1120" i="3"/>
  <c r="A1121" i="3"/>
  <c r="B1121" i="3"/>
  <c r="A1122" i="3"/>
  <c r="B1122" i="3"/>
  <c r="A1123" i="3"/>
  <c r="B1123" i="3"/>
  <c r="A1124" i="3"/>
  <c r="B1124" i="3"/>
  <c r="A1125" i="3"/>
  <c r="B1125" i="3"/>
  <c r="A1126" i="3"/>
  <c r="B1126" i="3"/>
  <c r="A1127" i="3"/>
  <c r="B1127" i="3"/>
  <c r="A1128" i="3"/>
  <c r="B1128" i="3"/>
  <c r="A1129" i="3"/>
  <c r="B1129" i="3"/>
  <c r="A1130" i="3"/>
  <c r="B1130" i="3"/>
  <c r="A1131" i="3"/>
  <c r="B1131" i="3"/>
  <c r="A1132" i="3"/>
  <c r="B1132" i="3"/>
  <c r="A1133" i="3"/>
  <c r="B1133" i="3"/>
  <c r="A1134" i="3"/>
  <c r="B1134" i="3"/>
  <c r="A1135" i="3"/>
  <c r="B1135" i="3"/>
  <c r="A1136" i="3"/>
  <c r="B1136" i="3"/>
  <c r="A1137" i="3"/>
  <c r="B1137" i="3"/>
  <c r="A1138" i="3"/>
  <c r="B1138" i="3"/>
  <c r="A1139" i="3"/>
  <c r="B1139" i="3"/>
  <c r="A1140" i="3"/>
  <c r="B1140" i="3"/>
  <c r="A1141" i="3"/>
  <c r="B1141" i="3"/>
  <c r="A1142" i="3"/>
  <c r="B1142" i="3"/>
  <c r="A1143" i="3"/>
  <c r="B1143" i="3"/>
  <c r="A1144" i="3"/>
  <c r="B1144" i="3"/>
  <c r="A1145" i="3"/>
  <c r="B1145" i="3"/>
  <c r="A1146" i="3"/>
  <c r="B1146" i="3"/>
  <c r="A1147" i="3"/>
  <c r="B1147" i="3"/>
  <c r="A1148" i="3"/>
  <c r="B1148" i="3"/>
  <c r="A1149" i="3"/>
  <c r="B1149" i="3"/>
  <c r="A1150" i="3"/>
  <c r="B1150" i="3"/>
  <c r="A1151" i="3"/>
  <c r="B1151" i="3"/>
  <c r="A1152" i="3"/>
  <c r="B1152" i="3"/>
  <c r="A1153" i="3"/>
  <c r="B1153" i="3"/>
  <c r="A1154" i="3"/>
  <c r="B1154" i="3"/>
  <c r="A1155" i="3"/>
  <c r="B1155" i="3"/>
  <c r="A1156" i="3"/>
  <c r="B1156" i="3"/>
  <c r="A1157" i="3"/>
  <c r="B1157" i="3"/>
  <c r="A1158" i="3"/>
  <c r="B1158" i="3"/>
  <c r="A1159" i="3"/>
  <c r="B1159" i="3"/>
  <c r="A1160" i="3"/>
  <c r="B1160" i="3"/>
  <c r="A1161" i="3"/>
  <c r="B1161" i="3"/>
  <c r="A1162" i="3"/>
  <c r="B1162" i="3"/>
  <c r="A1163" i="3"/>
  <c r="B1163" i="3"/>
  <c r="A1164" i="3"/>
  <c r="B1164" i="3"/>
  <c r="A1165" i="3"/>
  <c r="B1165" i="3"/>
  <c r="A1166" i="3"/>
  <c r="B1166" i="3"/>
  <c r="A1167" i="3"/>
  <c r="B1167" i="3"/>
  <c r="A1168" i="3"/>
  <c r="B1168" i="3"/>
  <c r="A1169" i="3"/>
  <c r="B1169" i="3"/>
  <c r="A1170" i="3"/>
  <c r="B1170" i="3"/>
  <c r="A1171" i="3"/>
  <c r="B1171" i="3"/>
  <c r="A1172" i="3"/>
  <c r="B1172" i="3"/>
  <c r="A1173" i="3"/>
  <c r="B1173" i="3"/>
  <c r="A1174" i="3"/>
  <c r="B1174" i="3"/>
  <c r="A1175" i="3"/>
  <c r="B1175" i="3"/>
  <c r="A1176" i="3"/>
  <c r="B1176" i="3"/>
  <c r="A1177" i="3"/>
  <c r="B1177" i="3"/>
  <c r="A1178" i="3"/>
  <c r="B1178" i="3"/>
  <c r="A1179" i="3"/>
  <c r="B1179" i="3"/>
  <c r="A1180" i="3"/>
  <c r="B1180" i="3"/>
  <c r="A1181" i="3"/>
  <c r="B1181" i="3"/>
  <c r="A1182" i="3"/>
  <c r="B1182" i="3"/>
  <c r="A1183" i="3"/>
  <c r="B1183" i="3"/>
  <c r="A1184" i="3"/>
  <c r="B1184" i="3"/>
  <c r="A1185" i="3"/>
  <c r="B1185" i="3"/>
  <c r="A1186" i="3"/>
  <c r="B1186" i="3"/>
  <c r="A1187" i="3"/>
  <c r="B1187" i="3"/>
  <c r="A1188" i="3"/>
  <c r="B1188" i="3"/>
  <c r="A1189" i="3"/>
  <c r="B1189" i="3"/>
  <c r="A1190" i="3"/>
  <c r="B1190" i="3"/>
  <c r="A1191" i="3"/>
  <c r="B1191" i="3"/>
  <c r="A1192" i="3"/>
  <c r="B1192" i="3"/>
  <c r="A1193" i="3"/>
  <c r="B1193" i="3"/>
  <c r="A1194" i="3"/>
  <c r="B1194" i="3"/>
  <c r="A1195" i="3"/>
  <c r="B1195" i="3"/>
  <c r="A1196" i="3"/>
  <c r="B1196" i="3"/>
  <c r="A1197" i="3"/>
  <c r="B1197" i="3"/>
  <c r="A1198" i="3"/>
  <c r="B1198" i="3"/>
  <c r="A1199" i="3"/>
  <c r="B1199" i="3"/>
  <c r="A1200" i="3"/>
  <c r="B1200" i="3"/>
  <c r="A1201" i="3"/>
  <c r="B1201" i="3"/>
  <c r="A1202" i="3"/>
  <c r="B1202" i="3"/>
  <c r="A1203" i="3"/>
  <c r="B1203" i="3"/>
  <c r="A1204" i="3"/>
  <c r="B1204" i="3"/>
  <c r="A1205" i="3"/>
  <c r="B1205" i="3"/>
  <c r="A1206" i="3"/>
  <c r="B1206" i="3"/>
  <c r="A1207" i="3"/>
  <c r="B1207" i="3"/>
  <c r="A1208" i="3"/>
  <c r="B1208" i="3"/>
  <c r="A1209" i="3"/>
  <c r="B1209" i="3"/>
  <c r="A1210" i="3"/>
  <c r="B1210" i="3"/>
  <c r="A1211" i="3"/>
  <c r="B1211" i="3"/>
  <c r="A1212" i="3"/>
  <c r="B1212" i="3"/>
  <c r="A1213" i="3"/>
  <c r="B1213" i="3"/>
  <c r="A1214" i="3"/>
  <c r="B1214" i="3"/>
  <c r="A1215" i="3"/>
  <c r="B1215" i="3"/>
  <c r="A1216" i="3"/>
  <c r="B1216" i="3"/>
  <c r="A1217" i="3"/>
  <c r="B1217" i="3"/>
  <c r="A1218" i="3"/>
  <c r="B1218" i="3"/>
  <c r="A1219" i="3"/>
  <c r="B1219" i="3"/>
  <c r="A1220" i="3"/>
  <c r="B1220" i="3"/>
  <c r="A1221" i="3"/>
  <c r="B1221" i="3"/>
  <c r="A1222" i="3"/>
  <c r="B1222" i="3"/>
  <c r="A1223" i="3"/>
  <c r="B1223" i="3"/>
  <c r="A1224" i="3"/>
  <c r="B1224" i="3"/>
  <c r="A1225" i="3"/>
  <c r="B1225" i="3"/>
  <c r="A1226" i="3"/>
  <c r="B1226" i="3"/>
  <c r="A1227" i="3"/>
  <c r="B1227" i="3"/>
  <c r="A1228" i="3"/>
  <c r="B1228" i="3"/>
  <c r="A1229" i="3"/>
  <c r="B1229" i="3"/>
  <c r="A1230" i="3"/>
  <c r="B1230" i="3"/>
  <c r="A1231" i="3"/>
  <c r="B1231" i="3"/>
  <c r="A1232" i="3"/>
  <c r="B1232" i="3"/>
  <c r="A1233" i="3"/>
  <c r="B1233" i="3"/>
  <c r="A1234" i="3"/>
  <c r="B1234" i="3"/>
  <c r="A1235" i="3"/>
  <c r="B1235" i="3"/>
  <c r="A1236" i="3"/>
  <c r="B1236" i="3"/>
  <c r="A1237" i="3"/>
  <c r="B1237" i="3"/>
  <c r="A1238" i="3"/>
  <c r="B1238" i="3"/>
  <c r="A1239" i="3"/>
  <c r="B1239" i="3"/>
  <c r="A1240" i="3"/>
  <c r="B1240" i="3"/>
  <c r="A1241" i="3"/>
  <c r="B1241" i="3"/>
  <c r="A1242" i="3"/>
  <c r="B1242" i="3"/>
  <c r="A1243" i="3"/>
  <c r="B1243" i="3"/>
  <c r="A1244" i="3"/>
  <c r="B1244" i="3"/>
  <c r="A1245" i="3"/>
  <c r="B1245" i="3"/>
  <c r="A1246" i="3"/>
  <c r="B1246" i="3"/>
  <c r="A1247" i="3"/>
  <c r="B1247" i="3"/>
  <c r="A1248" i="3"/>
  <c r="B1248" i="3"/>
  <c r="A1249" i="3"/>
  <c r="B1249" i="3"/>
  <c r="A1250" i="3"/>
  <c r="B1250" i="3"/>
  <c r="A1251" i="3"/>
  <c r="B1251" i="3"/>
  <c r="A1252" i="3"/>
  <c r="B1252" i="3"/>
  <c r="A1253" i="3"/>
  <c r="B1253" i="3"/>
  <c r="A1254" i="3"/>
  <c r="B1254" i="3"/>
  <c r="A1255" i="3"/>
  <c r="B1255" i="3"/>
  <c r="A1256" i="3"/>
  <c r="B1256" i="3"/>
  <c r="A1257" i="3"/>
  <c r="B1257" i="3"/>
  <c r="A1258" i="3"/>
  <c r="B1258" i="3"/>
  <c r="A1259" i="3"/>
  <c r="B1259" i="3"/>
  <c r="A1260" i="3"/>
  <c r="B1260" i="3"/>
  <c r="A1261" i="3"/>
  <c r="B1261" i="3"/>
  <c r="A1262" i="3"/>
  <c r="B1262" i="3"/>
  <c r="A1263" i="3"/>
  <c r="B1263" i="3"/>
  <c r="A1264" i="3"/>
  <c r="B1264" i="3"/>
  <c r="A1265" i="3"/>
  <c r="B1265" i="3"/>
  <c r="A1266" i="3"/>
  <c r="B1266" i="3"/>
  <c r="A1267" i="3"/>
  <c r="B1267" i="3"/>
  <c r="A1268" i="3"/>
  <c r="B1268" i="3"/>
  <c r="A1269" i="3"/>
  <c r="B1269" i="3"/>
  <c r="A1270" i="3"/>
  <c r="B1270" i="3"/>
  <c r="A1271" i="3"/>
  <c r="B1271" i="3"/>
  <c r="A1272" i="3"/>
  <c r="B1272" i="3"/>
  <c r="A1273" i="3"/>
  <c r="B1273" i="3"/>
  <c r="A1274" i="3"/>
  <c r="B1274" i="3"/>
  <c r="A1275" i="3"/>
  <c r="B1275" i="3"/>
  <c r="A1276" i="3"/>
  <c r="B1276" i="3"/>
  <c r="A1277" i="3"/>
  <c r="B1277" i="3"/>
  <c r="A1278" i="3"/>
  <c r="B1278" i="3"/>
  <c r="A1279" i="3"/>
  <c r="B1279" i="3"/>
  <c r="A1280" i="3"/>
  <c r="B1280" i="3"/>
  <c r="A1281" i="3"/>
  <c r="B1281" i="3"/>
  <c r="A1282" i="3"/>
  <c r="B1282" i="3"/>
  <c r="A1283" i="3"/>
  <c r="B1283" i="3"/>
  <c r="A1284" i="3"/>
  <c r="B1284" i="3"/>
  <c r="A1285" i="3"/>
  <c r="B1285" i="3"/>
  <c r="A1286" i="3"/>
  <c r="B1286" i="3"/>
  <c r="A1287" i="3"/>
  <c r="B1287" i="3"/>
  <c r="A1288" i="3"/>
  <c r="B1288" i="3"/>
  <c r="A1289" i="3"/>
  <c r="B1289" i="3"/>
  <c r="A1290" i="3"/>
  <c r="B1290" i="3"/>
  <c r="A1291" i="3"/>
  <c r="B1291" i="3"/>
  <c r="A1292" i="3"/>
  <c r="B1292" i="3"/>
  <c r="A1293" i="3"/>
  <c r="B1293" i="3"/>
  <c r="A1294" i="3"/>
  <c r="B1294" i="3"/>
  <c r="A1295" i="3"/>
  <c r="B1295" i="3"/>
  <c r="A1296" i="3"/>
  <c r="B1296" i="3"/>
  <c r="A1297" i="3"/>
  <c r="B1297" i="3"/>
  <c r="A1298" i="3"/>
  <c r="B1298" i="3"/>
  <c r="A1299" i="3"/>
  <c r="B1299" i="3"/>
  <c r="A1300" i="3"/>
  <c r="B1300" i="3"/>
  <c r="A1301" i="3"/>
  <c r="B1301" i="3"/>
  <c r="A1302" i="3"/>
  <c r="B1302" i="3"/>
  <c r="A1303" i="3"/>
  <c r="B1303" i="3"/>
  <c r="A1304" i="3"/>
  <c r="B1304" i="3"/>
  <c r="A1305" i="3"/>
  <c r="B1305" i="3"/>
  <c r="A1306" i="3"/>
  <c r="B1306" i="3"/>
  <c r="A1307" i="3"/>
  <c r="B1307" i="3"/>
  <c r="A1308" i="3"/>
  <c r="B1308" i="3"/>
  <c r="A1309" i="3"/>
  <c r="B1309" i="3"/>
  <c r="A1310" i="3"/>
  <c r="B1310" i="3"/>
  <c r="A1311" i="3"/>
  <c r="B1311" i="3"/>
  <c r="A1312" i="3"/>
  <c r="B1312" i="3"/>
  <c r="A1313" i="3"/>
  <c r="B1313" i="3"/>
  <c r="A1314" i="3"/>
  <c r="B1314" i="3"/>
  <c r="A1315" i="3"/>
  <c r="B1315" i="3"/>
  <c r="A1316" i="3"/>
  <c r="B1316" i="3"/>
  <c r="A1317" i="3"/>
  <c r="B1317" i="3"/>
  <c r="A1318" i="3"/>
  <c r="B1318" i="3"/>
  <c r="A1319" i="3"/>
  <c r="B1319" i="3"/>
  <c r="A1320" i="3"/>
  <c r="B1320" i="3"/>
  <c r="A1321" i="3"/>
  <c r="B1321" i="3"/>
  <c r="A1322" i="3"/>
  <c r="B1322" i="3"/>
  <c r="A1323" i="3"/>
  <c r="B1323" i="3"/>
  <c r="A1324" i="3"/>
  <c r="B1324" i="3"/>
  <c r="A1325" i="3"/>
  <c r="B1325" i="3"/>
  <c r="A1326" i="3"/>
  <c r="B1326" i="3"/>
  <c r="A1327" i="3"/>
  <c r="B1327" i="3"/>
  <c r="A1328" i="3"/>
  <c r="B1328" i="3"/>
  <c r="A1329" i="3"/>
  <c r="B1329" i="3"/>
  <c r="A1330" i="3"/>
  <c r="B1330" i="3"/>
  <c r="A1331" i="3"/>
  <c r="B1331" i="3"/>
  <c r="A1332" i="3"/>
  <c r="B1332" i="3"/>
  <c r="A1333" i="3"/>
  <c r="B1333" i="3"/>
  <c r="A1334" i="3"/>
  <c r="B1334" i="3"/>
  <c r="A1335" i="3"/>
  <c r="B1335" i="3"/>
  <c r="A1336" i="3"/>
  <c r="B1336" i="3"/>
  <c r="A1337" i="3"/>
  <c r="B1337" i="3"/>
  <c r="A1338" i="3"/>
  <c r="B1338" i="3"/>
  <c r="A1339" i="3"/>
  <c r="B1339" i="3"/>
  <c r="A1340" i="3"/>
  <c r="B1340" i="3"/>
  <c r="A1341" i="3"/>
  <c r="B1341" i="3"/>
  <c r="A1342" i="3"/>
  <c r="B1342" i="3"/>
  <c r="A1343" i="3"/>
  <c r="B1343" i="3"/>
  <c r="A1344" i="3"/>
  <c r="B1344" i="3"/>
  <c r="A1345" i="3"/>
  <c r="B1345" i="3"/>
  <c r="A1346" i="3"/>
  <c r="B1346" i="3"/>
  <c r="A1347" i="3"/>
  <c r="B1347" i="3"/>
  <c r="A1348" i="3"/>
  <c r="B1348" i="3"/>
  <c r="A1349" i="3"/>
  <c r="B1349" i="3"/>
  <c r="A1350" i="3"/>
  <c r="B1350" i="3"/>
  <c r="A1351" i="3"/>
  <c r="B1351" i="3"/>
  <c r="A1352" i="3"/>
  <c r="B1352" i="3"/>
  <c r="A1353" i="3"/>
  <c r="B1353" i="3"/>
  <c r="A1354" i="3"/>
  <c r="B1354" i="3"/>
  <c r="A1355" i="3"/>
  <c r="B1355" i="3"/>
  <c r="A1356" i="3"/>
  <c r="B1356" i="3"/>
  <c r="A1357" i="3"/>
  <c r="B1357" i="3"/>
  <c r="A1358" i="3"/>
  <c r="B1358" i="3"/>
  <c r="A1359" i="3"/>
  <c r="B1359" i="3"/>
  <c r="A1360" i="3"/>
  <c r="B1360" i="3"/>
  <c r="A1361" i="3"/>
  <c r="B1361" i="3"/>
  <c r="A1362" i="3"/>
  <c r="B1362" i="3"/>
  <c r="A1363" i="3"/>
  <c r="B1363" i="3"/>
  <c r="A1364" i="3"/>
  <c r="B1364" i="3"/>
  <c r="A1365" i="3"/>
  <c r="B1365" i="3"/>
  <c r="A1366" i="3"/>
  <c r="B1366" i="3"/>
  <c r="A1367" i="3"/>
  <c r="B1367" i="3"/>
  <c r="A1368" i="3"/>
  <c r="B1368" i="3"/>
  <c r="A1369" i="3"/>
  <c r="B1369" i="3"/>
  <c r="A1370" i="3"/>
  <c r="B1370" i="3"/>
  <c r="A1371" i="3"/>
  <c r="B1371" i="3"/>
  <c r="A1372" i="3"/>
  <c r="B1372" i="3"/>
  <c r="A1373" i="3"/>
  <c r="B1373" i="3"/>
  <c r="A1374" i="3"/>
  <c r="B1374" i="3"/>
  <c r="A1375" i="3"/>
  <c r="B1375" i="3"/>
  <c r="A1376" i="3"/>
  <c r="B1376" i="3"/>
  <c r="A1377" i="3"/>
  <c r="B1377" i="3"/>
  <c r="A1378" i="3"/>
  <c r="B1378" i="3"/>
  <c r="A1379" i="3"/>
  <c r="B1379" i="3"/>
  <c r="A1380" i="3"/>
  <c r="B1380" i="3"/>
  <c r="A1381" i="3"/>
  <c r="B1381" i="3"/>
  <c r="A1382" i="3"/>
  <c r="B1382" i="3"/>
  <c r="A1383" i="3"/>
  <c r="B1383" i="3"/>
  <c r="A1384" i="3"/>
  <c r="B1384" i="3"/>
  <c r="A1385" i="3"/>
  <c r="B1385" i="3"/>
  <c r="A1386" i="3"/>
  <c r="B1386" i="3"/>
  <c r="A1387" i="3"/>
  <c r="B1387" i="3"/>
  <c r="A1388" i="3"/>
  <c r="B1388" i="3"/>
  <c r="A1389" i="3"/>
  <c r="B1389" i="3"/>
  <c r="A1390" i="3"/>
  <c r="B1390" i="3"/>
  <c r="A1391" i="3"/>
  <c r="B1391" i="3"/>
  <c r="A1392" i="3"/>
  <c r="B1392" i="3"/>
  <c r="A1393" i="3"/>
  <c r="B1393" i="3"/>
  <c r="A1394" i="3"/>
  <c r="B1394" i="3"/>
  <c r="A1395" i="3"/>
  <c r="B1395" i="3"/>
  <c r="A1396" i="3"/>
  <c r="B1396" i="3"/>
  <c r="A1397" i="3"/>
  <c r="B1397" i="3"/>
  <c r="A1398" i="3"/>
  <c r="B1398" i="3"/>
  <c r="A1399" i="3"/>
  <c r="B1399" i="3"/>
  <c r="A1400" i="3"/>
  <c r="B1400" i="3"/>
  <c r="A1401" i="3"/>
  <c r="B1401" i="3"/>
  <c r="A1402" i="3"/>
  <c r="B1402" i="3"/>
  <c r="A1403" i="3"/>
  <c r="B1403" i="3"/>
  <c r="A1404" i="3"/>
  <c r="B1404" i="3"/>
  <c r="A1405" i="3"/>
  <c r="B1405" i="3"/>
  <c r="A1406" i="3"/>
  <c r="B1406" i="3"/>
  <c r="A1407" i="3"/>
  <c r="B1407" i="3"/>
  <c r="A1408" i="3"/>
  <c r="B1408" i="3"/>
  <c r="A1409" i="3"/>
  <c r="B1409" i="3"/>
  <c r="A1410" i="3"/>
  <c r="B1410" i="3"/>
  <c r="A1411" i="3"/>
  <c r="B1411" i="3"/>
  <c r="A1412" i="3"/>
  <c r="B1412" i="3"/>
  <c r="A1413" i="3"/>
  <c r="B1413" i="3"/>
  <c r="A1414" i="3"/>
  <c r="B1414" i="3"/>
  <c r="A1415" i="3"/>
  <c r="B1415" i="3"/>
  <c r="A1416" i="3"/>
  <c r="B1416" i="3"/>
  <c r="A1417" i="3"/>
  <c r="B1417" i="3"/>
  <c r="A1418" i="3"/>
  <c r="B1418" i="3"/>
  <c r="A1419" i="3"/>
  <c r="B1419" i="3"/>
  <c r="A1420" i="3"/>
  <c r="B1420" i="3"/>
  <c r="A1421" i="3"/>
  <c r="B1421" i="3"/>
  <c r="A1422" i="3"/>
  <c r="B1422" i="3"/>
  <c r="A1423" i="3"/>
  <c r="B1423" i="3"/>
  <c r="A1424" i="3"/>
  <c r="B1424" i="3"/>
  <c r="A1425" i="3"/>
  <c r="B1425" i="3"/>
  <c r="A1426" i="3"/>
  <c r="B1426" i="3"/>
  <c r="A1427" i="3"/>
  <c r="B1427" i="3"/>
  <c r="A1428" i="3"/>
  <c r="B1428" i="3"/>
  <c r="A1429" i="3"/>
  <c r="B1429" i="3"/>
  <c r="A1430" i="3"/>
  <c r="B1430" i="3"/>
  <c r="A1431" i="3"/>
  <c r="B1431" i="3"/>
  <c r="A1432" i="3"/>
  <c r="B1432" i="3"/>
  <c r="A1433" i="3"/>
  <c r="B1433" i="3"/>
  <c r="A1434" i="3"/>
  <c r="B1434" i="3"/>
  <c r="A1435" i="3"/>
  <c r="B1435" i="3"/>
  <c r="A1436" i="3"/>
  <c r="B1436" i="3"/>
  <c r="A1437" i="3"/>
  <c r="B1437" i="3"/>
  <c r="A1438" i="3"/>
  <c r="B1438" i="3"/>
  <c r="A1439" i="3"/>
  <c r="B1439" i="3"/>
  <c r="A1440" i="3"/>
  <c r="B1440" i="3"/>
  <c r="A1441" i="3"/>
  <c r="B1441" i="3"/>
  <c r="A1442" i="3"/>
  <c r="B1442" i="3"/>
  <c r="A1443" i="3"/>
  <c r="B1443" i="3"/>
  <c r="A1444" i="3"/>
  <c r="B1444" i="3"/>
  <c r="A1445" i="3"/>
  <c r="B1445" i="3"/>
  <c r="A1446" i="3"/>
  <c r="B1446" i="3"/>
  <c r="A1447" i="3"/>
  <c r="B1447" i="3"/>
  <c r="A1448" i="3"/>
  <c r="B1448" i="3"/>
  <c r="A1449" i="3"/>
  <c r="B1449" i="3"/>
  <c r="A1450" i="3"/>
  <c r="B1450" i="3"/>
  <c r="A1451" i="3"/>
  <c r="B1451" i="3"/>
  <c r="A1452" i="3"/>
  <c r="B1452" i="3"/>
  <c r="A1453" i="3"/>
  <c r="B1453" i="3"/>
  <c r="A1454" i="3"/>
  <c r="B1454" i="3"/>
  <c r="A1455" i="3"/>
  <c r="B1455" i="3"/>
  <c r="A1456" i="3"/>
  <c r="B1456" i="3"/>
  <c r="A1457" i="3"/>
  <c r="B1457" i="3"/>
  <c r="A1458" i="3"/>
  <c r="B1458" i="3"/>
  <c r="A1459" i="3"/>
  <c r="B1459" i="3"/>
  <c r="A1460" i="3"/>
  <c r="B1460" i="3"/>
  <c r="A1461" i="3"/>
  <c r="B1461" i="3"/>
  <c r="A1462" i="3"/>
  <c r="B1462" i="3"/>
  <c r="A1463" i="3"/>
  <c r="B1463" i="3"/>
  <c r="A1464" i="3"/>
  <c r="B1464" i="3"/>
  <c r="A1465" i="3"/>
  <c r="B1465" i="3"/>
  <c r="A1466" i="3"/>
  <c r="B1466" i="3"/>
  <c r="A1467" i="3"/>
  <c r="B1467" i="3"/>
  <c r="A1468" i="3"/>
  <c r="B1468" i="3"/>
  <c r="A1469" i="3"/>
  <c r="B1469" i="3"/>
  <c r="A1470" i="3"/>
  <c r="B1470" i="3"/>
  <c r="A1471" i="3"/>
  <c r="B1471" i="3"/>
  <c r="A1472" i="3"/>
  <c r="B1472" i="3"/>
  <c r="A1473" i="3"/>
  <c r="B1473" i="3"/>
  <c r="A1474" i="3"/>
  <c r="B1474" i="3"/>
  <c r="A1475" i="3"/>
  <c r="B1475" i="3"/>
  <c r="A1476" i="3"/>
  <c r="B1476" i="3"/>
  <c r="A1477" i="3"/>
  <c r="B1477" i="3"/>
  <c r="A1478" i="3"/>
  <c r="B1478" i="3"/>
  <c r="A1479" i="3"/>
  <c r="B1479" i="3"/>
  <c r="A1480" i="3"/>
  <c r="B1480" i="3"/>
  <c r="A1481" i="3"/>
  <c r="B1481" i="3"/>
  <c r="A1482" i="3"/>
  <c r="B1482" i="3"/>
  <c r="A1483" i="3"/>
  <c r="B1483" i="3"/>
  <c r="A1484" i="3"/>
  <c r="B1484" i="3"/>
  <c r="A1485" i="3"/>
  <c r="B1485" i="3"/>
  <c r="A1486" i="3"/>
  <c r="B1486" i="3"/>
  <c r="A1487" i="3"/>
  <c r="B1487" i="3"/>
  <c r="A1488" i="3"/>
  <c r="B1488" i="3"/>
  <c r="A1489" i="3"/>
  <c r="B1489" i="3"/>
  <c r="A1490" i="3"/>
  <c r="B1490" i="3"/>
  <c r="A1491" i="3"/>
  <c r="B1491" i="3"/>
  <c r="A1492" i="3"/>
  <c r="B1492" i="3"/>
  <c r="A1493" i="3"/>
  <c r="B1493" i="3"/>
  <c r="A1494" i="3"/>
  <c r="B1494" i="3"/>
  <c r="A1495" i="3"/>
  <c r="B1495" i="3"/>
  <c r="A1496" i="3"/>
  <c r="B1496" i="3"/>
  <c r="A1497" i="3"/>
  <c r="B1497" i="3"/>
  <c r="A1498" i="3"/>
  <c r="B1498" i="3"/>
  <c r="A1499" i="3"/>
  <c r="B1499" i="3"/>
  <c r="A1500" i="3"/>
  <c r="B1500" i="3"/>
  <c r="A1501" i="3"/>
  <c r="B1501" i="3"/>
  <c r="A1502" i="3"/>
  <c r="B1502" i="3"/>
  <c r="A1503" i="3"/>
  <c r="B1503" i="3"/>
  <c r="A1504" i="3"/>
  <c r="B1504" i="3"/>
  <c r="A1505" i="3"/>
  <c r="B1505" i="3"/>
  <c r="A1506" i="3"/>
  <c r="B1506" i="3"/>
  <c r="A1507" i="3"/>
  <c r="B1507" i="3"/>
  <c r="A1508" i="3"/>
  <c r="B1508" i="3"/>
  <c r="A1509" i="3"/>
  <c r="B1509" i="3"/>
  <c r="A1510" i="3"/>
  <c r="B1510" i="3"/>
  <c r="A1511" i="3"/>
  <c r="B1511" i="3"/>
  <c r="A1512" i="3"/>
  <c r="B1512" i="3"/>
  <c r="A1513" i="3"/>
  <c r="B1513" i="3"/>
  <c r="A1514" i="3"/>
  <c r="B1514" i="3"/>
  <c r="A1515" i="3"/>
  <c r="B1515" i="3"/>
  <c r="A1516" i="3"/>
  <c r="B1516" i="3"/>
  <c r="A1517" i="3"/>
  <c r="B1517" i="3"/>
  <c r="A1518" i="3"/>
  <c r="B1518" i="3"/>
  <c r="A1519" i="3"/>
  <c r="B1519" i="3"/>
  <c r="A1520" i="3"/>
  <c r="B1520" i="3"/>
  <c r="A1521" i="3"/>
  <c r="B1521" i="3"/>
  <c r="A1522" i="3"/>
  <c r="B1522" i="3"/>
  <c r="A1523" i="3"/>
  <c r="B1523" i="3"/>
  <c r="A1524" i="3"/>
  <c r="B1524" i="3"/>
  <c r="A1525" i="3"/>
  <c r="B1525" i="3"/>
  <c r="A1526" i="3"/>
  <c r="B1526" i="3"/>
  <c r="A1527" i="3"/>
  <c r="B1527" i="3"/>
  <c r="A1528" i="3"/>
  <c r="B1528" i="3"/>
  <c r="A1529" i="3"/>
  <c r="B1529" i="3"/>
  <c r="A1530" i="3"/>
  <c r="B1530" i="3"/>
  <c r="A1531" i="3"/>
  <c r="B1531" i="3"/>
  <c r="A1532" i="3"/>
  <c r="B1532" i="3"/>
  <c r="A1533" i="3"/>
  <c r="B1533" i="3"/>
  <c r="A1534" i="3"/>
  <c r="B1534" i="3"/>
  <c r="A1535" i="3"/>
  <c r="B1535" i="3"/>
  <c r="A1536" i="3"/>
  <c r="B1536" i="3"/>
  <c r="A1537" i="3"/>
  <c r="B1537" i="3"/>
  <c r="A1538" i="3"/>
  <c r="B1538" i="3"/>
  <c r="A1539" i="3"/>
  <c r="B1539" i="3"/>
  <c r="A1540" i="3"/>
  <c r="B1540" i="3"/>
  <c r="A1541" i="3"/>
  <c r="B1541" i="3"/>
  <c r="A1542" i="3"/>
  <c r="B1542" i="3"/>
  <c r="A1543" i="3"/>
  <c r="B1543" i="3"/>
  <c r="A1544" i="3"/>
  <c r="B1544" i="3"/>
  <c r="A1545" i="3"/>
  <c r="B1545" i="3"/>
  <c r="A1546" i="3"/>
  <c r="B1546" i="3"/>
  <c r="A1547" i="3"/>
  <c r="B1547" i="3"/>
  <c r="A1548" i="3"/>
  <c r="B1548" i="3"/>
  <c r="A1549" i="3"/>
  <c r="B1549" i="3"/>
  <c r="A1550" i="3"/>
  <c r="B1550" i="3"/>
  <c r="A1551" i="3"/>
  <c r="B1551" i="3"/>
  <c r="A1552" i="3"/>
  <c r="B1552" i="3"/>
  <c r="A1553" i="3"/>
  <c r="B1553" i="3"/>
  <c r="A1554" i="3"/>
  <c r="B1554" i="3"/>
  <c r="A1555" i="3"/>
  <c r="B1555" i="3"/>
  <c r="A1556" i="3"/>
  <c r="B1556" i="3"/>
  <c r="A1557" i="3"/>
  <c r="B1557" i="3"/>
  <c r="A1558" i="3"/>
  <c r="B1558" i="3"/>
  <c r="A1559" i="3"/>
  <c r="B1559" i="3"/>
  <c r="A1560" i="3"/>
  <c r="B1560" i="3"/>
  <c r="A1561" i="3"/>
  <c r="B1561" i="3"/>
  <c r="A1562" i="3"/>
  <c r="B1562" i="3"/>
  <c r="A1563" i="3"/>
  <c r="B1563" i="3"/>
  <c r="A1564" i="3"/>
  <c r="B1564" i="3"/>
  <c r="A1565" i="3"/>
  <c r="B1565" i="3"/>
  <c r="A1566" i="3"/>
  <c r="B1566" i="3"/>
  <c r="A1567" i="3"/>
  <c r="B1567" i="3"/>
  <c r="A1568" i="3"/>
  <c r="B1568" i="3"/>
  <c r="A1569" i="3"/>
  <c r="B1569" i="3"/>
  <c r="A1570" i="3"/>
  <c r="B1570" i="3"/>
  <c r="A1571" i="3"/>
  <c r="B1571" i="3"/>
  <c r="A1572" i="3"/>
  <c r="B1572" i="3"/>
  <c r="A1573" i="3"/>
  <c r="B1573" i="3"/>
  <c r="A1574" i="3"/>
  <c r="B1574" i="3"/>
  <c r="A1575" i="3"/>
  <c r="B1575" i="3"/>
  <c r="A1576" i="3"/>
  <c r="B1576" i="3"/>
  <c r="A1577" i="3"/>
  <c r="B1577" i="3"/>
  <c r="A1578" i="3"/>
  <c r="B1578" i="3"/>
  <c r="A1579" i="3"/>
  <c r="B1579" i="3"/>
  <c r="A1580" i="3"/>
  <c r="B1580" i="3"/>
  <c r="A1581" i="3"/>
  <c r="B1581" i="3"/>
  <c r="A1582" i="3"/>
  <c r="B1582" i="3"/>
  <c r="A1583" i="3"/>
  <c r="B1583" i="3"/>
  <c r="A1584" i="3"/>
  <c r="B1584" i="3"/>
  <c r="A1585" i="3"/>
  <c r="B1585" i="3"/>
  <c r="A1586" i="3"/>
  <c r="B1586" i="3"/>
  <c r="A1587" i="3"/>
  <c r="B1587" i="3"/>
  <c r="A1588" i="3"/>
  <c r="B1588" i="3"/>
  <c r="A1589" i="3"/>
  <c r="B1589" i="3"/>
  <c r="A1590" i="3"/>
  <c r="B1590" i="3"/>
  <c r="A1591" i="3"/>
  <c r="B1591" i="3"/>
  <c r="A1592" i="3"/>
  <c r="B1592" i="3"/>
  <c r="A1593" i="3"/>
  <c r="B1593" i="3"/>
  <c r="A1594" i="3"/>
  <c r="B1594" i="3"/>
  <c r="A1595" i="3"/>
  <c r="B1595" i="3"/>
  <c r="A1596" i="3"/>
  <c r="B1596" i="3"/>
  <c r="A1597" i="3"/>
  <c r="B1597" i="3"/>
  <c r="A1598" i="3"/>
  <c r="B1598" i="3"/>
  <c r="A1599" i="3"/>
  <c r="B1599" i="3"/>
  <c r="A1600" i="3"/>
  <c r="B1600" i="3"/>
  <c r="A1601" i="3"/>
  <c r="B1601" i="3"/>
  <c r="A1602" i="3"/>
  <c r="B1602" i="3"/>
  <c r="A1603" i="3"/>
  <c r="B1603" i="3"/>
  <c r="A1604" i="3"/>
  <c r="B1604" i="3"/>
  <c r="A1605" i="3"/>
  <c r="B1605" i="3"/>
  <c r="A1606" i="3"/>
  <c r="B1606" i="3"/>
  <c r="A1607" i="3"/>
  <c r="B1607" i="3"/>
  <c r="A1608" i="3"/>
  <c r="B1608" i="3"/>
  <c r="A1609" i="3"/>
  <c r="B1609" i="3"/>
  <c r="A1610" i="3"/>
  <c r="B1610" i="3"/>
  <c r="A1611" i="3"/>
  <c r="B1611" i="3"/>
  <c r="A1612" i="3"/>
  <c r="B1612" i="3"/>
  <c r="A1613" i="3"/>
  <c r="B1613" i="3"/>
  <c r="A1614" i="3"/>
  <c r="B1614" i="3"/>
  <c r="A1615" i="3"/>
  <c r="B1615" i="3"/>
  <c r="A1616" i="3"/>
  <c r="B1616" i="3"/>
  <c r="A1617" i="3"/>
  <c r="B1617" i="3"/>
  <c r="A1618" i="3"/>
  <c r="B1618" i="3"/>
  <c r="A1619" i="3"/>
  <c r="B1619" i="3"/>
  <c r="A1620" i="3"/>
  <c r="B1620" i="3"/>
  <c r="A1621" i="3"/>
  <c r="B1621" i="3"/>
  <c r="A1622" i="3"/>
  <c r="B1622" i="3"/>
  <c r="A1623" i="3"/>
  <c r="B1623" i="3"/>
  <c r="A1624" i="3"/>
  <c r="B1624" i="3"/>
  <c r="A1625" i="3"/>
  <c r="B1625" i="3"/>
  <c r="A1626" i="3"/>
  <c r="B1626" i="3"/>
  <c r="A1627" i="3"/>
  <c r="B1627" i="3"/>
  <c r="A1628" i="3"/>
  <c r="B1628" i="3"/>
  <c r="A1629" i="3"/>
  <c r="B1629" i="3"/>
  <c r="A1630" i="3"/>
  <c r="B1630" i="3"/>
  <c r="A1631" i="3"/>
  <c r="B1631" i="3"/>
  <c r="A1632" i="3"/>
  <c r="B1632" i="3"/>
  <c r="A1633" i="3"/>
  <c r="B1633" i="3"/>
  <c r="A1634" i="3"/>
  <c r="B1634" i="3"/>
  <c r="A1635" i="3"/>
  <c r="B1635" i="3"/>
  <c r="A1636" i="3"/>
  <c r="B1636" i="3"/>
  <c r="A1637" i="3"/>
  <c r="B1637" i="3"/>
  <c r="A1638" i="3"/>
  <c r="B1638" i="3"/>
  <c r="A1639" i="3"/>
  <c r="B1639" i="3"/>
  <c r="A1640" i="3"/>
  <c r="B1640" i="3"/>
  <c r="A1641" i="3"/>
  <c r="B1641" i="3"/>
  <c r="A1642" i="3"/>
  <c r="B1642" i="3"/>
  <c r="A1643" i="3"/>
  <c r="B1643" i="3"/>
  <c r="A1644" i="3"/>
  <c r="B1644" i="3"/>
  <c r="A1645" i="3"/>
  <c r="B1645" i="3"/>
  <c r="A1646" i="3"/>
  <c r="B1646" i="3"/>
  <c r="A1647" i="3"/>
  <c r="B1647" i="3"/>
  <c r="A1648" i="3"/>
  <c r="B1648" i="3"/>
  <c r="A1649" i="3"/>
  <c r="B1649" i="3"/>
  <c r="A1650" i="3"/>
  <c r="B1650" i="3"/>
  <c r="A1651" i="3"/>
  <c r="B1651" i="3"/>
  <c r="A1652" i="3"/>
  <c r="B1652" i="3"/>
  <c r="A1653" i="3"/>
  <c r="B1653" i="3"/>
  <c r="A1654" i="3"/>
  <c r="B1654" i="3"/>
  <c r="A1655" i="3"/>
  <c r="B1655" i="3"/>
  <c r="A1656" i="3"/>
  <c r="B1656" i="3"/>
  <c r="A1657" i="3"/>
  <c r="B1657" i="3"/>
  <c r="A1658" i="3"/>
  <c r="B1658" i="3"/>
  <c r="A1659" i="3"/>
  <c r="B1659" i="3"/>
  <c r="A1660" i="3"/>
  <c r="B1660" i="3"/>
  <c r="A1661" i="3"/>
  <c r="B1661" i="3"/>
  <c r="A1662" i="3"/>
  <c r="B1662" i="3"/>
  <c r="A1663" i="3"/>
  <c r="B1663" i="3"/>
  <c r="A1664" i="3"/>
  <c r="B1664" i="3"/>
  <c r="A1665" i="3"/>
  <c r="B1665" i="3"/>
  <c r="A1666" i="3"/>
  <c r="B1666" i="3"/>
  <c r="A1667" i="3"/>
  <c r="B1667" i="3"/>
  <c r="A1668" i="3"/>
  <c r="B1668" i="3"/>
  <c r="A1669" i="3"/>
  <c r="B1669" i="3"/>
  <c r="A1670" i="3"/>
  <c r="B1670" i="3"/>
  <c r="A1671" i="3"/>
  <c r="B1671" i="3"/>
  <c r="A1672" i="3"/>
  <c r="B1672" i="3"/>
  <c r="A1673" i="3"/>
  <c r="B1673" i="3"/>
  <c r="A1674" i="3"/>
  <c r="B1674" i="3"/>
  <c r="A1675" i="3"/>
  <c r="B1675" i="3"/>
  <c r="A1676" i="3"/>
  <c r="B1676" i="3"/>
  <c r="A1677" i="3"/>
  <c r="B1677" i="3"/>
  <c r="A1678" i="3"/>
  <c r="B1678" i="3"/>
  <c r="A1679" i="3"/>
  <c r="B1679" i="3"/>
  <c r="A1680" i="3"/>
  <c r="B1680" i="3"/>
  <c r="A1681" i="3"/>
  <c r="B1681" i="3"/>
  <c r="A1682" i="3"/>
  <c r="B1682" i="3"/>
  <c r="A1683" i="3"/>
  <c r="B1683" i="3"/>
  <c r="A1684" i="3"/>
  <c r="B1684" i="3"/>
  <c r="A1685" i="3"/>
  <c r="B1685" i="3"/>
  <c r="A1686" i="3"/>
  <c r="B1686" i="3"/>
  <c r="A1687" i="3"/>
  <c r="B1687" i="3"/>
  <c r="A1688" i="3"/>
  <c r="B1688" i="3"/>
  <c r="A1689" i="3"/>
  <c r="B1689" i="3"/>
  <c r="A1690" i="3"/>
  <c r="B1690" i="3"/>
  <c r="A1691" i="3"/>
  <c r="B1691" i="3"/>
  <c r="A1692" i="3"/>
  <c r="B1692" i="3"/>
  <c r="A1693" i="3"/>
  <c r="B1693" i="3"/>
  <c r="A1694" i="3"/>
  <c r="B1694" i="3"/>
  <c r="A1695" i="3"/>
  <c r="B1695" i="3"/>
  <c r="A1696" i="3"/>
  <c r="B1696" i="3"/>
  <c r="A1697" i="3"/>
  <c r="B1697" i="3"/>
  <c r="A1698" i="3"/>
  <c r="B1698" i="3"/>
  <c r="A1699" i="3"/>
  <c r="B1699" i="3"/>
  <c r="A1700" i="3"/>
  <c r="B1700" i="3"/>
  <c r="A1701" i="3"/>
  <c r="B1701" i="3"/>
  <c r="A1702" i="3"/>
  <c r="B1702" i="3"/>
  <c r="A1703" i="3"/>
  <c r="B1703" i="3"/>
  <c r="A1704" i="3"/>
  <c r="B1704" i="3"/>
  <c r="A1705" i="3"/>
  <c r="B1705" i="3"/>
  <c r="A1706" i="3"/>
  <c r="B1706" i="3"/>
  <c r="A1707" i="3"/>
  <c r="B1707" i="3"/>
  <c r="A1708" i="3"/>
  <c r="B1708" i="3"/>
  <c r="A1709" i="3"/>
  <c r="B1709" i="3"/>
  <c r="A1710" i="3"/>
  <c r="B1710" i="3"/>
  <c r="A1711" i="3"/>
  <c r="B1711" i="3"/>
  <c r="A1712" i="3"/>
  <c r="B1712" i="3"/>
  <c r="A1713" i="3"/>
  <c r="B1713" i="3"/>
  <c r="A1714" i="3"/>
  <c r="B1714" i="3"/>
  <c r="A1715" i="3"/>
  <c r="B1715" i="3"/>
  <c r="A1716" i="3"/>
  <c r="B1716" i="3"/>
  <c r="A1717" i="3"/>
  <c r="B1717" i="3"/>
  <c r="A1718" i="3"/>
  <c r="B1718" i="3"/>
  <c r="A1719" i="3"/>
  <c r="B1719" i="3"/>
  <c r="A1720" i="3"/>
  <c r="B1720" i="3"/>
  <c r="A1721" i="3"/>
  <c r="B1721" i="3"/>
  <c r="A1722" i="3"/>
  <c r="B1722" i="3"/>
  <c r="A1723" i="3"/>
  <c r="B1723" i="3"/>
  <c r="A1724" i="3"/>
  <c r="B1724" i="3"/>
  <c r="A1725" i="3"/>
  <c r="B1725" i="3"/>
  <c r="A1726" i="3"/>
  <c r="B1726" i="3"/>
  <c r="A1727" i="3"/>
  <c r="B1727" i="3"/>
  <c r="A1728" i="3"/>
  <c r="B1728" i="3"/>
  <c r="A1729" i="3"/>
  <c r="B1729" i="3"/>
  <c r="A1730" i="3"/>
  <c r="B1730" i="3"/>
  <c r="A1731" i="3"/>
  <c r="B1731" i="3"/>
  <c r="A1732" i="3"/>
  <c r="B1732" i="3"/>
  <c r="A1733" i="3"/>
  <c r="B1733" i="3"/>
  <c r="A1734" i="3"/>
  <c r="B1734" i="3"/>
  <c r="A1735" i="3"/>
  <c r="B1735" i="3"/>
  <c r="A1736" i="3"/>
  <c r="B1736" i="3"/>
  <c r="A1737" i="3"/>
  <c r="B1737" i="3"/>
  <c r="A1738" i="3"/>
  <c r="B1738" i="3"/>
  <c r="A1739" i="3"/>
  <c r="B1739" i="3"/>
  <c r="A1740" i="3"/>
  <c r="B1740" i="3"/>
  <c r="A1741" i="3"/>
  <c r="B1741" i="3"/>
  <c r="A1742" i="3"/>
  <c r="B1742" i="3"/>
  <c r="A1743" i="3"/>
  <c r="B1743" i="3"/>
  <c r="A1744" i="3"/>
  <c r="B1744" i="3"/>
  <c r="A1745" i="3"/>
  <c r="B1745" i="3"/>
  <c r="A1746" i="3"/>
  <c r="B1746" i="3"/>
  <c r="A1747" i="3"/>
  <c r="B1747" i="3"/>
  <c r="A1748" i="3"/>
  <c r="B1748" i="3"/>
  <c r="A1749" i="3"/>
  <c r="B1749" i="3"/>
  <c r="A1750" i="3"/>
  <c r="B1750" i="3"/>
  <c r="A1751" i="3"/>
  <c r="B1751" i="3"/>
  <c r="A1752" i="3"/>
  <c r="B1752" i="3"/>
  <c r="A1753" i="3"/>
  <c r="B1753" i="3"/>
  <c r="A1754" i="3"/>
  <c r="B1754" i="3"/>
  <c r="A1755" i="3"/>
  <c r="B1755" i="3"/>
  <c r="A1756" i="3"/>
  <c r="B1756" i="3"/>
  <c r="A1757" i="3"/>
  <c r="B1757" i="3"/>
  <c r="A1758" i="3"/>
  <c r="B1758" i="3"/>
  <c r="A1759" i="3"/>
  <c r="B1759" i="3"/>
  <c r="A1760" i="3"/>
  <c r="B1760" i="3"/>
  <c r="A1761" i="3"/>
  <c r="B1761" i="3"/>
  <c r="A1762" i="3"/>
  <c r="B1762" i="3"/>
  <c r="A1763" i="3"/>
  <c r="B1763" i="3"/>
  <c r="A1764" i="3"/>
  <c r="B1764" i="3"/>
  <c r="A1765" i="3"/>
  <c r="B1765" i="3"/>
  <c r="A1766" i="3"/>
  <c r="B1766" i="3"/>
  <c r="A1767" i="3"/>
  <c r="B1767" i="3"/>
  <c r="A1768" i="3"/>
  <c r="B1768" i="3"/>
  <c r="A1769" i="3"/>
  <c r="B1769" i="3"/>
  <c r="A1770" i="3"/>
  <c r="B1770" i="3"/>
  <c r="A1771" i="3"/>
  <c r="B1771" i="3"/>
  <c r="A1772" i="3"/>
  <c r="B1772" i="3"/>
  <c r="A1773" i="3"/>
  <c r="B1773" i="3"/>
  <c r="A1774" i="3"/>
  <c r="B1774" i="3"/>
  <c r="A1775" i="3"/>
  <c r="B1775" i="3"/>
  <c r="A1776" i="3"/>
  <c r="B1776" i="3"/>
  <c r="A1777" i="3"/>
  <c r="B1777" i="3"/>
  <c r="A1778" i="3"/>
  <c r="B1778" i="3"/>
  <c r="A1779" i="3"/>
  <c r="B1779" i="3"/>
  <c r="A1780" i="3"/>
  <c r="B1780" i="3"/>
  <c r="A1781" i="3"/>
  <c r="B1781" i="3"/>
  <c r="A1782" i="3"/>
  <c r="B1782" i="3"/>
  <c r="A1783" i="3"/>
  <c r="B1783" i="3"/>
  <c r="A1784" i="3"/>
  <c r="B1784" i="3"/>
  <c r="A1785" i="3"/>
  <c r="B1785" i="3"/>
  <c r="A1786" i="3"/>
  <c r="B1786" i="3"/>
  <c r="A1787" i="3"/>
  <c r="B1787" i="3"/>
  <c r="A1788" i="3"/>
  <c r="B1788" i="3"/>
  <c r="A1789" i="3"/>
  <c r="B1789" i="3"/>
  <c r="A1790" i="3"/>
  <c r="B1790" i="3"/>
  <c r="A1791" i="3"/>
  <c r="B1791" i="3"/>
  <c r="A1792" i="3"/>
  <c r="B1792" i="3"/>
  <c r="A1793" i="3"/>
  <c r="B1793" i="3"/>
  <c r="A1794" i="3"/>
  <c r="B1794" i="3"/>
  <c r="A1795" i="3"/>
  <c r="B1795" i="3"/>
  <c r="A1796" i="3"/>
  <c r="B1796" i="3"/>
  <c r="A1797" i="3"/>
  <c r="B1797" i="3"/>
  <c r="A1798" i="3"/>
  <c r="B1798" i="3"/>
  <c r="A1799" i="3"/>
  <c r="B1799" i="3"/>
  <c r="A1800" i="3"/>
  <c r="B1800" i="3"/>
  <c r="A1801" i="3"/>
  <c r="B1801" i="3"/>
  <c r="A1802" i="3"/>
  <c r="B1802" i="3"/>
  <c r="A1803" i="3"/>
  <c r="B1803" i="3"/>
  <c r="A1804" i="3"/>
  <c r="B1804" i="3"/>
  <c r="A1805" i="3"/>
  <c r="B1805" i="3"/>
  <c r="A1806" i="3"/>
  <c r="B1806" i="3"/>
  <c r="A1807" i="3"/>
  <c r="B1807" i="3"/>
  <c r="A1808" i="3"/>
  <c r="B1808" i="3"/>
  <c r="A1809" i="3"/>
  <c r="B1809" i="3"/>
  <c r="A1810" i="3"/>
  <c r="B1810" i="3"/>
  <c r="A1811" i="3"/>
  <c r="B1811" i="3"/>
  <c r="A1812" i="3"/>
  <c r="B1812" i="3"/>
  <c r="A1813" i="3"/>
  <c r="B1813" i="3"/>
  <c r="A1814" i="3"/>
  <c r="B1814" i="3"/>
  <c r="A1815" i="3"/>
  <c r="B1815" i="3"/>
  <c r="A1816" i="3"/>
  <c r="B1816" i="3"/>
  <c r="A1817" i="3"/>
  <c r="B1817" i="3"/>
  <c r="A1818" i="3"/>
  <c r="B1818" i="3"/>
  <c r="A1819" i="3"/>
  <c r="B1819" i="3"/>
  <c r="A1820" i="3"/>
  <c r="B1820" i="3"/>
  <c r="A1821" i="3"/>
  <c r="B1821" i="3"/>
  <c r="A1822" i="3"/>
  <c r="B1822" i="3"/>
  <c r="A1823" i="3"/>
  <c r="B1823" i="3"/>
  <c r="A1824" i="3"/>
  <c r="B1824" i="3"/>
  <c r="A1825" i="3"/>
  <c r="B1825" i="3"/>
  <c r="A1826" i="3"/>
  <c r="B1826" i="3"/>
  <c r="A1827" i="3"/>
  <c r="B1827" i="3"/>
  <c r="A1828" i="3"/>
  <c r="B1828" i="3"/>
  <c r="A1829" i="3"/>
  <c r="B1829" i="3"/>
  <c r="A1830" i="3"/>
  <c r="B1830" i="3"/>
  <c r="A1831" i="3"/>
  <c r="B1831" i="3"/>
  <c r="A1832" i="3"/>
  <c r="B1832" i="3"/>
  <c r="A1833" i="3"/>
  <c r="B1833" i="3"/>
  <c r="A1834" i="3"/>
  <c r="B1834" i="3"/>
  <c r="A1835" i="3"/>
  <c r="B1835" i="3"/>
  <c r="A1836" i="3"/>
  <c r="B1836" i="3"/>
  <c r="A1837" i="3"/>
  <c r="B1837" i="3"/>
  <c r="A1838" i="3"/>
  <c r="B1838" i="3"/>
  <c r="A1839" i="3"/>
  <c r="B1839" i="3"/>
  <c r="A1840" i="3"/>
  <c r="B1840" i="3"/>
  <c r="A1841" i="3"/>
  <c r="B1841" i="3"/>
  <c r="A1842" i="3"/>
  <c r="B1842" i="3"/>
  <c r="A1843" i="3"/>
  <c r="B1843" i="3"/>
  <c r="A1844" i="3"/>
  <c r="B1844" i="3"/>
  <c r="A1845" i="3"/>
  <c r="B1845" i="3"/>
  <c r="A1846" i="3"/>
  <c r="B1846" i="3"/>
  <c r="A1847" i="3"/>
  <c r="B1847" i="3"/>
  <c r="A1848" i="3"/>
  <c r="B1848" i="3"/>
  <c r="A1849" i="3"/>
  <c r="B1849" i="3"/>
  <c r="A1850" i="3"/>
  <c r="B1850" i="3"/>
  <c r="A1851" i="3"/>
  <c r="B1851" i="3"/>
  <c r="A1852" i="3"/>
  <c r="B1852" i="3"/>
  <c r="A1853" i="3"/>
  <c r="B1853" i="3"/>
  <c r="A1854" i="3"/>
  <c r="B1854" i="3"/>
  <c r="A1855" i="3"/>
  <c r="B1855" i="3"/>
  <c r="A1856" i="3"/>
  <c r="B1856" i="3"/>
  <c r="A1857" i="3"/>
  <c r="B1857" i="3"/>
  <c r="A1858" i="3"/>
  <c r="B1858" i="3"/>
  <c r="A1859" i="3"/>
  <c r="B1859" i="3"/>
  <c r="A1860" i="3"/>
  <c r="B1860" i="3"/>
  <c r="A1861" i="3"/>
  <c r="B1861" i="3"/>
  <c r="A1862" i="3"/>
  <c r="B1862" i="3"/>
  <c r="A1863" i="3"/>
  <c r="B1863" i="3"/>
  <c r="A1864" i="3"/>
  <c r="B1864" i="3"/>
  <c r="A1865" i="3"/>
  <c r="B1865" i="3"/>
  <c r="A1866" i="3"/>
  <c r="B1866" i="3"/>
  <c r="A1867" i="3"/>
  <c r="B1867" i="3"/>
  <c r="A1868" i="3"/>
  <c r="B1868" i="3"/>
  <c r="A1869" i="3"/>
  <c r="B1869" i="3"/>
  <c r="A1870" i="3"/>
  <c r="B1870" i="3"/>
  <c r="A1871" i="3"/>
  <c r="B1871" i="3"/>
  <c r="A1872" i="3"/>
  <c r="B1872" i="3"/>
  <c r="A1873" i="3"/>
  <c r="B1873" i="3"/>
  <c r="A1874" i="3"/>
  <c r="B1874" i="3"/>
  <c r="A1875" i="3"/>
  <c r="B1875" i="3"/>
  <c r="A1876" i="3"/>
  <c r="B1876" i="3"/>
  <c r="A1877" i="3"/>
  <c r="B1877" i="3"/>
  <c r="A1878" i="3"/>
  <c r="B1878" i="3"/>
  <c r="A1879" i="3"/>
  <c r="B1879" i="3"/>
  <c r="A1880" i="3"/>
  <c r="B1880" i="3"/>
  <c r="A1881" i="3"/>
  <c r="B1881" i="3"/>
  <c r="A1882" i="3"/>
  <c r="B1882" i="3"/>
  <c r="A1883" i="3"/>
  <c r="B1883" i="3"/>
  <c r="A1884" i="3"/>
  <c r="B1884" i="3"/>
  <c r="A1885" i="3"/>
  <c r="B1885" i="3"/>
  <c r="A1886" i="3"/>
  <c r="B1886" i="3"/>
  <c r="A1887" i="3"/>
  <c r="B1887" i="3"/>
  <c r="A1888" i="3"/>
  <c r="B1888" i="3"/>
  <c r="A1889" i="3"/>
  <c r="B1889" i="3"/>
  <c r="A1890" i="3"/>
  <c r="B1890" i="3"/>
  <c r="A1891" i="3"/>
  <c r="B1891" i="3"/>
  <c r="A1892" i="3"/>
  <c r="B1892" i="3"/>
  <c r="A1893" i="3"/>
  <c r="B1893" i="3"/>
  <c r="A1894" i="3"/>
  <c r="B1894" i="3"/>
  <c r="A1895" i="3"/>
  <c r="B1895" i="3"/>
  <c r="A1896" i="3"/>
  <c r="B1896" i="3"/>
  <c r="A1897" i="3"/>
  <c r="B1897" i="3"/>
  <c r="A1898" i="3"/>
  <c r="B1898" i="3"/>
  <c r="A1899" i="3"/>
  <c r="B1899" i="3"/>
  <c r="A1900" i="3"/>
  <c r="B1900" i="3"/>
  <c r="A1901" i="3"/>
  <c r="B1901" i="3"/>
  <c r="A1902" i="3"/>
  <c r="B1902" i="3"/>
  <c r="A1903" i="3"/>
  <c r="B1903" i="3"/>
  <c r="A1904" i="3"/>
  <c r="B1904" i="3"/>
  <c r="A1905" i="3"/>
  <c r="B1905" i="3"/>
  <c r="A1906" i="3"/>
  <c r="B1906" i="3"/>
  <c r="A1907" i="3"/>
  <c r="B1907" i="3"/>
  <c r="A1908" i="3"/>
  <c r="B1908" i="3"/>
  <c r="A1909" i="3"/>
  <c r="B1909" i="3"/>
  <c r="A1910" i="3"/>
  <c r="B1910" i="3"/>
  <c r="A1911" i="3"/>
  <c r="B1911" i="3"/>
  <c r="A1912" i="3"/>
  <c r="B1912" i="3"/>
  <c r="A1913" i="3"/>
  <c r="B1913" i="3"/>
  <c r="A1914" i="3"/>
  <c r="B1914" i="3"/>
  <c r="A1915" i="3"/>
  <c r="B1915" i="3"/>
  <c r="A1916" i="3"/>
  <c r="B1916" i="3"/>
  <c r="A1917" i="3"/>
  <c r="B1917" i="3"/>
  <c r="A1918" i="3"/>
  <c r="B1918" i="3"/>
  <c r="A1919" i="3"/>
  <c r="B1919" i="3"/>
  <c r="A1920" i="3"/>
  <c r="B1920" i="3"/>
  <c r="A1921" i="3"/>
  <c r="B1921" i="3"/>
  <c r="A1922" i="3"/>
  <c r="B1922" i="3"/>
  <c r="A1923" i="3"/>
  <c r="B1923" i="3"/>
  <c r="A1924" i="3"/>
  <c r="B1924" i="3"/>
  <c r="A1925" i="3"/>
  <c r="B1925" i="3"/>
  <c r="A1926" i="3"/>
  <c r="B1926" i="3"/>
  <c r="A1927" i="3"/>
  <c r="B1927" i="3"/>
  <c r="A1928" i="3"/>
  <c r="B1928" i="3"/>
  <c r="A1929" i="3"/>
  <c r="B1929" i="3"/>
  <c r="A1930" i="3"/>
  <c r="B1930" i="3"/>
  <c r="A1931" i="3"/>
  <c r="B1931" i="3"/>
  <c r="A1932" i="3"/>
  <c r="B1932" i="3"/>
  <c r="A1933" i="3"/>
  <c r="B1933" i="3"/>
  <c r="A1934" i="3"/>
  <c r="B1934" i="3"/>
  <c r="A1935" i="3"/>
  <c r="B1935" i="3"/>
  <c r="A1936" i="3"/>
  <c r="B1936" i="3"/>
  <c r="A1937" i="3"/>
  <c r="B1937" i="3"/>
  <c r="A1938" i="3"/>
  <c r="B1938" i="3"/>
  <c r="A1939" i="3"/>
  <c r="B1939" i="3"/>
  <c r="A1940" i="3"/>
  <c r="B1940" i="3"/>
  <c r="A1941" i="3"/>
  <c r="B1941" i="3"/>
  <c r="A1942" i="3"/>
  <c r="B1942" i="3"/>
  <c r="A1943" i="3"/>
  <c r="B1943" i="3"/>
  <c r="A1944" i="3"/>
  <c r="B1944" i="3"/>
  <c r="A1945" i="3"/>
  <c r="B1945" i="3"/>
  <c r="A1946" i="3"/>
  <c r="B1946" i="3"/>
  <c r="A1947" i="3"/>
  <c r="B1947" i="3"/>
  <c r="A1948" i="3"/>
  <c r="B1948" i="3"/>
  <c r="A1949" i="3"/>
  <c r="B1949" i="3"/>
  <c r="A1950" i="3"/>
  <c r="B1950" i="3"/>
  <c r="A1951" i="3"/>
  <c r="B1951" i="3"/>
  <c r="A1952" i="3"/>
  <c r="B1952" i="3"/>
  <c r="A1953" i="3"/>
  <c r="B1953" i="3"/>
  <c r="A1954" i="3"/>
  <c r="B1954" i="3"/>
  <c r="A1955" i="3"/>
  <c r="B1955" i="3"/>
  <c r="A1956" i="3"/>
  <c r="B1956" i="3"/>
  <c r="A1957" i="3"/>
  <c r="B1957" i="3"/>
  <c r="A1958" i="3"/>
  <c r="B1958" i="3"/>
  <c r="A1959" i="3"/>
  <c r="B1959" i="3"/>
  <c r="A1960" i="3"/>
  <c r="B1960" i="3"/>
  <c r="A1961" i="3"/>
  <c r="B1961" i="3"/>
  <c r="A1962" i="3"/>
  <c r="B1962" i="3"/>
  <c r="A1963" i="3"/>
  <c r="B1963" i="3"/>
  <c r="A1964" i="3"/>
  <c r="B1964" i="3"/>
  <c r="A1965" i="3"/>
  <c r="B1965" i="3"/>
  <c r="A1966" i="3"/>
  <c r="B1966" i="3"/>
  <c r="A1967" i="3"/>
  <c r="B1967" i="3"/>
  <c r="A1968" i="3"/>
  <c r="B1968" i="3"/>
  <c r="A1969" i="3"/>
  <c r="B1969" i="3"/>
  <c r="A1970" i="3"/>
  <c r="B1970" i="3"/>
  <c r="A1971" i="3"/>
  <c r="B1971" i="3"/>
  <c r="A1972" i="3"/>
  <c r="B1972" i="3"/>
  <c r="A1973" i="3"/>
  <c r="B1973" i="3"/>
  <c r="A1974" i="3"/>
  <c r="B1974" i="3"/>
  <c r="A1975" i="3"/>
  <c r="B1975" i="3"/>
  <c r="A1976" i="3"/>
  <c r="B1976" i="3"/>
  <c r="A1977" i="3"/>
  <c r="B1977" i="3"/>
  <c r="A1978" i="3"/>
  <c r="B1978" i="3"/>
  <c r="A1979" i="3"/>
  <c r="B1979" i="3"/>
  <c r="A1980" i="3"/>
  <c r="B1980" i="3"/>
  <c r="A1981" i="3"/>
  <c r="B1981" i="3"/>
  <c r="A1982" i="3"/>
  <c r="B1982" i="3"/>
  <c r="A1983" i="3"/>
  <c r="B1983" i="3"/>
  <c r="A1984" i="3"/>
  <c r="B1984" i="3"/>
  <c r="A1985" i="3"/>
  <c r="B1985" i="3"/>
  <c r="A1986" i="3"/>
  <c r="B1986" i="3"/>
  <c r="A1987" i="3"/>
  <c r="B1987" i="3"/>
  <c r="A1988" i="3"/>
  <c r="B1988" i="3"/>
  <c r="A1989" i="3"/>
  <c r="B1989" i="3"/>
  <c r="A1990" i="3"/>
  <c r="B1990" i="3"/>
  <c r="A1991" i="3"/>
  <c r="B1991" i="3"/>
  <c r="A1992" i="3"/>
  <c r="B1992" i="3"/>
  <c r="A1993" i="3"/>
  <c r="B1993" i="3"/>
  <c r="A1994" i="3"/>
  <c r="B1994" i="3"/>
  <c r="A1995" i="3"/>
  <c r="B1995" i="3"/>
  <c r="A1996" i="3"/>
  <c r="B1996" i="3"/>
  <c r="A1997" i="3"/>
  <c r="B1997" i="3"/>
  <c r="A1998" i="3"/>
  <c r="B1998" i="3"/>
  <c r="A1999" i="3"/>
  <c r="B1999" i="3"/>
  <c r="A2000" i="3"/>
  <c r="B2000" i="3"/>
  <c r="A2001" i="3"/>
  <c r="B2001" i="3"/>
  <c r="A2002" i="3"/>
  <c r="B2002" i="3"/>
  <c r="A2003" i="3"/>
  <c r="B2003" i="3"/>
  <c r="A2004" i="3"/>
  <c r="B2004" i="3"/>
  <c r="A2005" i="3"/>
  <c r="B2005" i="3"/>
  <c r="A2006" i="3"/>
  <c r="B2006" i="3"/>
  <c r="A2007" i="3"/>
  <c r="B2007" i="3"/>
  <c r="A2008" i="3"/>
  <c r="B2008" i="3"/>
  <c r="A2009" i="3"/>
  <c r="B2009" i="3"/>
  <c r="A2010" i="3"/>
  <c r="B2010" i="3"/>
  <c r="A2011" i="3"/>
  <c r="B2011" i="3"/>
  <c r="A2012" i="3"/>
  <c r="B2012" i="3"/>
  <c r="A2013" i="3"/>
  <c r="B2013" i="3"/>
  <c r="A2014" i="3"/>
  <c r="B2014" i="3"/>
  <c r="A2015" i="3"/>
  <c r="B2015" i="3"/>
  <c r="A2016" i="3"/>
  <c r="B2016" i="3"/>
  <c r="A2017" i="3"/>
  <c r="B2017" i="3"/>
  <c r="A2018" i="3"/>
  <c r="B2018" i="3"/>
  <c r="A2019" i="3"/>
  <c r="B2019" i="3"/>
  <c r="A2020" i="3"/>
  <c r="B2020" i="3"/>
  <c r="A2021" i="3"/>
  <c r="B2021" i="3"/>
  <c r="A2022" i="3"/>
  <c r="B2022" i="3"/>
  <c r="A2023" i="3"/>
  <c r="B2023" i="3"/>
  <c r="A2024" i="3"/>
  <c r="B2024" i="3"/>
  <c r="A2025" i="3"/>
  <c r="B2025" i="3"/>
  <c r="A2026" i="3"/>
  <c r="B2026" i="3"/>
  <c r="A2027" i="3"/>
  <c r="B2027" i="3"/>
  <c r="A2028" i="3"/>
  <c r="B2028" i="3"/>
  <c r="A2029" i="3"/>
  <c r="B2029" i="3"/>
  <c r="A2030" i="3"/>
  <c r="B2030" i="3"/>
  <c r="A2031" i="3"/>
  <c r="B2031" i="3"/>
  <c r="A2032" i="3"/>
  <c r="B2032" i="3"/>
  <c r="A2033" i="3"/>
  <c r="B2033" i="3"/>
  <c r="A2034" i="3"/>
  <c r="B2034" i="3"/>
  <c r="A2035" i="3"/>
  <c r="B2035" i="3"/>
  <c r="A2036" i="3"/>
  <c r="B2036" i="3"/>
  <c r="A2037" i="3"/>
  <c r="B2037" i="3"/>
  <c r="A2038" i="3"/>
  <c r="B2038" i="3"/>
  <c r="A2039" i="3"/>
  <c r="B2039" i="3"/>
  <c r="A2040" i="3"/>
  <c r="B2040" i="3"/>
  <c r="A2041" i="3"/>
  <c r="B2041" i="3"/>
  <c r="A2042" i="3"/>
  <c r="B2042" i="3"/>
  <c r="A2043" i="3"/>
  <c r="B2043" i="3"/>
  <c r="A2044" i="3"/>
  <c r="B2044" i="3"/>
  <c r="A2045" i="3"/>
  <c r="B2045" i="3"/>
  <c r="A2046" i="3"/>
  <c r="B2046" i="3"/>
  <c r="A2047" i="3"/>
  <c r="B2047" i="3"/>
  <c r="A2048" i="3"/>
  <c r="B2048" i="3"/>
  <c r="A2049" i="3"/>
  <c r="B2049" i="3"/>
  <c r="A2050" i="3"/>
  <c r="B2050" i="3"/>
  <c r="A2051" i="3"/>
  <c r="B2051" i="3"/>
  <c r="A2052" i="3"/>
  <c r="B2052" i="3"/>
  <c r="A2053" i="3"/>
  <c r="B2053" i="3"/>
  <c r="A2054" i="3"/>
  <c r="B2054" i="3"/>
  <c r="A2055" i="3"/>
  <c r="B2055" i="3"/>
  <c r="A2056" i="3"/>
  <c r="B2056" i="3"/>
  <c r="A2057" i="3"/>
  <c r="B2057" i="3"/>
  <c r="A2058" i="3"/>
  <c r="B2058" i="3"/>
  <c r="A2059" i="3"/>
  <c r="B2059" i="3"/>
  <c r="A2060" i="3"/>
  <c r="B2060" i="3"/>
  <c r="A2061" i="3"/>
  <c r="B2061" i="3"/>
  <c r="A2062" i="3"/>
  <c r="B2062" i="3"/>
  <c r="A2063" i="3"/>
  <c r="B2063" i="3"/>
  <c r="A2064" i="3"/>
  <c r="B2064" i="3"/>
  <c r="A2065" i="3"/>
  <c r="B2065" i="3"/>
  <c r="A2066" i="3"/>
  <c r="B2066" i="3"/>
  <c r="A2067" i="3"/>
  <c r="B2067" i="3"/>
  <c r="A2068" i="3"/>
  <c r="B2068" i="3"/>
  <c r="A2069" i="3"/>
  <c r="B2069" i="3"/>
  <c r="A2070" i="3"/>
  <c r="B2070" i="3"/>
  <c r="A2071" i="3"/>
  <c r="B2071" i="3"/>
  <c r="A2072" i="3"/>
  <c r="B2072" i="3"/>
  <c r="A2073" i="3"/>
  <c r="B2073" i="3"/>
  <c r="A2074" i="3"/>
  <c r="B2074" i="3"/>
  <c r="A2075" i="3"/>
  <c r="B2075" i="3"/>
  <c r="A2076" i="3"/>
  <c r="B2076" i="3"/>
  <c r="A2077" i="3"/>
  <c r="B2077" i="3"/>
  <c r="A2078" i="3"/>
  <c r="B2078" i="3"/>
  <c r="A2079" i="3"/>
  <c r="B2079" i="3"/>
  <c r="A2080" i="3"/>
  <c r="B2080" i="3"/>
  <c r="A2081" i="3"/>
  <c r="B2081" i="3"/>
  <c r="A2082" i="3"/>
  <c r="B2082" i="3"/>
  <c r="A2083" i="3"/>
  <c r="B2083" i="3"/>
  <c r="A2084" i="3"/>
  <c r="B2084" i="3"/>
  <c r="A2085" i="3"/>
  <c r="B2085" i="3"/>
  <c r="A2086" i="3"/>
  <c r="B2086" i="3"/>
  <c r="A2087" i="3"/>
  <c r="B2087" i="3"/>
  <c r="A2088" i="3"/>
  <c r="B2088" i="3"/>
  <c r="A2089" i="3"/>
  <c r="B2089" i="3"/>
  <c r="A2090" i="3"/>
  <c r="B2090" i="3"/>
  <c r="A2091" i="3"/>
  <c r="B2091" i="3"/>
  <c r="A2092" i="3"/>
  <c r="B2092" i="3"/>
  <c r="A2093" i="3"/>
  <c r="B2093" i="3"/>
  <c r="A2094" i="3"/>
  <c r="B2094" i="3"/>
  <c r="A2095" i="3"/>
  <c r="B2095" i="3"/>
  <c r="A2096" i="3"/>
  <c r="B2096" i="3"/>
  <c r="A2097" i="3"/>
  <c r="B2097" i="3"/>
  <c r="A2098" i="3"/>
  <c r="B2098" i="3"/>
  <c r="A2099" i="3"/>
  <c r="B2099" i="3"/>
  <c r="A2100" i="3"/>
  <c r="B2100" i="3"/>
  <c r="A2101" i="3"/>
  <c r="B2101" i="3"/>
  <c r="A2102" i="3"/>
  <c r="B2102" i="3"/>
  <c r="A2103" i="3"/>
  <c r="B2103" i="3"/>
  <c r="A2104" i="3"/>
  <c r="B2104" i="3"/>
  <c r="A2105" i="3"/>
  <c r="B2105" i="3"/>
  <c r="A2106" i="3"/>
  <c r="B2106" i="3"/>
  <c r="A2107" i="3"/>
  <c r="B2107" i="3"/>
  <c r="A2108" i="3"/>
  <c r="B2108" i="3"/>
  <c r="A2109" i="3"/>
  <c r="B2109" i="3"/>
  <c r="A2110" i="3"/>
  <c r="B2110" i="3"/>
  <c r="A2111" i="3"/>
  <c r="B2111" i="3"/>
  <c r="A2112" i="3"/>
  <c r="B2112" i="3"/>
  <c r="A2113" i="3"/>
  <c r="B2113" i="3"/>
  <c r="A2114" i="3"/>
  <c r="B2114" i="3"/>
  <c r="A2115" i="3"/>
  <c r="B2115" i="3"/>
  <c r="A2116" i="3"/>
  <c r="B2116" i="3"/>
  <c r="A2117" i="3"/>
  <c r="B2117" i="3"/>
  <c r="A2118" i="3"/>
  <c r="B2118" i="3"/>
  <c r="A2119" i="3"/>
  <c r="B2119" i="3"/>
  <c r="A2120" i="3"/>
  <c r="B2120" i="3"/>
  <c r="A2121" i="3"/>
  <c r="B2121" i="3"/>
  <c r="A2122" i="3"/>
  <c r="B2122" i="3"/>
  <c r="A2123" i="3"/>
  <c r="B2123" i="3"/>
  <c r="A2124" i="3"/>
  <c r="B2124" i="3"/>
  <c r="A2125" i="3"/>
  <c r="B2125" i="3"/>
  <c r="A2126" i="3"/>
  <c r="B2126" i="3"/>
  <c r="A2127" i="3"/>
  <c r="B2127" i="3"/>
  <c r="A2128" i="3"/>
  <c r="B2128" i="3"/>
  <c r="A2129" i="3"/>
  <c r="B2129" i="3"/>
  <c r="A2130" i="3"/>
  <c r="B2130" i="3"/>
  <c r="A2131" i="3"/>
  <c r="B2131" i="3"/>
  <c r="A2132" i="3"/>
  <c r="B2132" i="3"/>
  <c r="A2133" i="3"/>
  <c r="B2133" i="3"/>
  <c r="A2134" i="3"/>
  <c r="B2134" i="3"/>
  <c r="A2135" i="3"/>
  <c r="B2135" i="3"/>
  <c r="A2136" i="3"/>
  <c r="B2136" i="3"/>
  <c r="A2137" i="3"/>
  <c r="B2137" i="3"/>
  <c r="A2138" i="3"/>
  <c r="B2138" i="3"/>
  <c r="A2139" i="3"/>
  <c r="B2139" i="3"/>
  <c r="A2140" i="3"/>
  <c r="B2140" i="3"/>
  <c r="A2141" i="3"/>
  <c r="B2141" i="3"/>
  <c r="A2142" i="3"/>
  <c r="B2142" i="3"/>
  <c r="A2143" i="3"/>
  <c r="B2143" i="3"/>
  <c r="A2144" i="3"/>
  <c r="B2144" i="3"/>
  <c r="A2145" i="3"/>
  <c r="B2145" i="3"/>
  <c r="A2146" i="3"/>
  <c r="B2146" i="3"/>
  <c r="A2147" i="3"/>
  <c r="B2147" i="3"/>
  <c r="A2148" i="3"/>
  <c r="B2148" i="3"/>
  <c r="A2149" i="3"/>
  <c r="B2149" i="3"/>
  <c r="A2150" i="3"/>
  <c r="B2150" i="3"/>
  <c r="A2151" i="3"/>
  <c r="B2151" i="3"/>
  <c r="A2152" i="3"/>
  <c r="B2152" i="3"/>
  <c r="A2153" i="3"/>
  <c r="B2153" i="3"/>
  <c r="A2154" i="3"/>
  <c r="B2154" i="3"/>
  <c r="A2155" i="3"/>
  <c r="B2155" i="3"/>
  <c r="A2156" i="3"/>
  <c r="B2156" i="3"/>
  <c r="A2157" i="3"/>
  <c r="B2157" i="3"/>
  <c r="A2158" i="3"/>
  <c r="B2158" i="3"/>
  <c r="A2159" i="3"/>
  <c r="B2159" i="3"/>
  <c r="A2160" i="3"/>
  <c r="B2160" i="3"/>
  <c r="A2161" i="3"/>
  <c r="B2161" i="3"/>
  <c r="A2162" i="3"/>
  <c r="B2162" i="3"/>
  <c r="A2163" i="3"/>
  <c r="B2163" i="3"/>
  <c r="A2164" i="3"/>
  <c r="B2164" i="3"/>
  <c r="A2165" i="3"/>
  <c r="B2165" i="3"/>
  <c r="A2166" i="3"/>
  <c r="B2166" i="3"/>
  <c r="A2167" i="3"/>
  <c r="B2167" i="3"/>
  <c r="A2168" i="3"/>
  <c r="B2168" i="3"/>
  <c r="A2169" i="3"/>
  <c r="B2169" i="3"/>
  <c r="A2170" i="3"/>
  <c r="B2170" i="3"/>
  <c r="A2171" i="3"/>
  <c r="B2171" i="3"/>
  <c r="A2172" i="3"/>
  <c r="B2172" i="3"/>
  <c r="A2173" i="3"/>
  <c r="B2173" i="3"/>
  <c r="A2174" i="3"/>
  <c r="B2174" i="3"/>
  <c r="A2175" i="3"/>
  <c r="B2175" i="3"/>
  <c r="A2176" i="3"/>
  <c r="B2176" i="3"/>
  <c r="A2177" i="3"/>
  <c r="B2177" i="3"/>
  <c r="A2178" i="3"/>
  <c r="B2178" i="3"/>
  <c r="A2179" i="3"/>
  <c r="B2179" i="3"/>
  <c r="A2180" i="3"/>
  <c r="B2180" i="3"/>
  <c r="A2181" i="3"/>
  <c r="B2181" i="3"/>
  <c r="A2182" i="3"/>
  <c r="B2182" i="3"/>
  <c r="A2183" i="3"/>
  <c r="B2183" i="3"/>
  <c r="A2184" i="3"/>
  <c r="B2184" i="3"/>
  <c r="A2185" i="3"/>
  <c r="B2185" i="3"/>
  <c r="A2186" i="3"/>
  <c r="B2186" i="3"/>
  <c r="A2187" i="3"/>
  <c r="B2187" i="3"/>
  <c r="A2188" i="3"/>
  <c r="B2188" i="3"/>
  <c r="A2189" i="3"/>
  <c r="B2189" i="3"/>
  <c r="A2190" i="3"/>
  <c r="B2190" i="3"/>
  <c r="A2191" i="3"/>
  <c r="B2191" i="3"/>
  <c r="A2192" i="3"/>
  <c r="B2192" i="3"/>
  <c r="A2193" i="3"/>
  <c r="B2193" i="3"/>
  <c r="A2194" i="3"/>
  <c r="B2194" i="3"/>
  <c r="A2195" i="3"/>
  <c r="B2195" i="3"/>
  <c r="A2196" i="3"/>
  <c r="B2196" i="3"/>
  <c r="A2197" i="3"/>
  <c r="B2197" i="3"/>
  <c r="A2198" i="3"/>
  <c r="B2198" i="3"/>
  <c r="A2199" i="3"/>
  <c r="B2199" i="3"/>
  <c r="A2200" i="3"/>
  <c r="B2200" i="3"/>
  <c r="A2201" i="3"/>
  <c r="B2201" i="3"/>
  <c r="A2202" i="3"/>
  <c r="B2202" i="3"/>
  <c r="A2203" i="3"/>
  <c r="B2203" i="3"/>
  <c r="A2204" i="3"/>
  <c r="B2204" i="3"/>
  <c r="A2205" i="3"/>
  <c r="B2205" i="3"/>
  <c r="A2206" i="3"/>
  <c r="B2206" i="3"/>
  <c r="A2207" i="3"/>
  <c r="B2207" i="3"/>
  <c r="A2208" i="3"/>
  <c r="B2208" i="3"/>
  <c r="A2209" i="3"/>
  <c r="B2209" i="3"/>
  <c r="A2210" i="3"/>
  <c r="B2210" i="3"/>
  <c r="A2211" i="3"/>
  <c r="B2211" i="3"/>
  <c r="A2212" i="3"/>
  <c r="B2212" i="3"/>
  <c r="A2213" i="3"/>
  <c r="B2213" i="3"/>
  <c r="A2214" i="3"/>
  <c r="B2214" i="3"/>
  <c r="A2215" i="3"/>
  <c r="B2215" i="3"/>
  <c r="A2216" i="3"/>
  <c r="B2216" i="3"/>
  <c r="A2217" i="3"/>
  <c r="B2217" i="3"/>
  <c r="A2218" i="3"/>
  <c r="B2218" i="3"/>
  <c r="A2219" i="3"/>
  <c r="B2219" i="3"/>
  <c r="A2220" i="3"/>
  <c r="B2220" i="3"/>
  <c r="A2221" i="3"/>
  <c r="B2221" i="3"/>
  <c r="A2222" i="3"/>
  <c r="B2222" i="3"/>
  <c r="A2223" i="3"/>
  <c r="B2223" i="3"/>
  <c r="A2224" i="3"/>
  <c r="B2224" i="3"/>
  <c r="A2225" i="3"/>
  <c r="B2225" i="3"/>
  <c r="A2226" i="3"/>
  <c r="B2226" i="3"/>
  <c r="A2227" i="3"/>
  <c r="B2227" i="3"/>
  <c r="A2228" i="3"/>
  <c r="B2228" i="3"/>
  <c r="A2229" i="3"/>
  <c r="B2229" i="3"/>
  <c r="A2230" i="3"/>
  <c r="B2230" i="3"/>
  <c r="A2231" i="3"/>
  <c r="B2231" i="3"/>
  <c r="A2232" i="3"/>
  <c r="B2232" i="3"/>
  <c r="A2233" i="3"/>
  <c r="B2233" i="3"/>
  <c r="A2234" i="3"/>
  <c r="B2234" i="3"/>
  <c r="A2235" i="3"/>
  <c r="B2235" i="3"/>
  <c r="A2236" i="3"/>
  <c r="B2236" i="3"/>
  <c r="A2237" i="3"/>
  <c r="B2237" i="3"/>
  <c r="A2238" i="3"/>
  <c r="B2238" i="3"/>
  <c r="A2239" i="3"/>
  <c r="B2239" i="3"/>
  <c r="A2240" i="3"/>
  <c r="B2240" i="3"/>
  <c r="A2241" i="3"/>
  <c r="B2241" i="3"/>
  <c r="A2242" i="3"/>
  <c r="B2242" i="3"/>
  <c r="A2243" i="3"/>
  <c r="B2243" i="3"/>
  <c r="A2244" i="3"/>
  <c r="B2244" i="3"/>
  <c r="A2245" i="3"/>
  <c r="B2245" i="3"/>
  <c r="A2246" i="3"/>
  <c r="B2246" i="3"/>
  <c r="A2247" i="3"/>
  <c r="B2247" i="3"/>
  <c r="A2248" i="3"/>
  <c r="B2248" i="3"/>
  <c r="A2249" i="3"/>
  <c r="B2249" i="3"/>
  <c r="A2250" i="3"/>
  <c r="B2250" i="3"/>
  <c r="A2251" i="3"/>
  <c r="B2251" i="3"/>
  <c r="A2252" i="3"/>
  <c r="B2252" i="3"/>
  <c r="A2253" i="3"/>
  <c r="B2253" i="3"/>
  <c r="A2254" i="3"/>
  <c r="B2254" i="3"/>
  <c r="A2255" i="3"/>
  <c r="B2255" i="3"/>
  <c r="A2256" i="3"/>
  <c r="B2256" i="3"/>
  <c r="A2257" i="3"/>
  <c r="B2257" i="3"/>
  <c r="A2258" i="3"/>
  <c r="B2258" i="3"/>
  <c r="A2259" i="3"/>
  <c r="B2259" i="3"/>
  <c r="A2260" i="3"/>
  <c r="B2260" i="3"/>
  <c r="A2261" i="3"/>
  <c r="B2261" i="3"/>
  <c r="A2262" i="3"/>
  <c r="B2262" i="3"/>
  <c r="A2263" i="3"/>
  <c r="B2263" i="3"/>
  <c r="A2264" i="3"/>
  <c r="B2264" i="3"/>
  <c r="A2265" i="3"/>
  <c r="B2265" i="3"/>
  <c r="A2266" i="3"/>
  <c r="B2266" i="3"/>
  <c r="A2267" i="3"/>
  <c r="B2267" i="3"/>
  <c r="A2268" i="3"/>
  <c r="B2268" i="3"/>
  <c r="A2269" i="3"/>
  <c r="B2269" i="3"/>
  <c r="A2270" i="3"/>
  <c r="B2270" i="3"/>
  <c r="A2271" i="3"/>
  <c r="B2271" i="3"/>
  <c r="A2272" i="3"/>
  <c r="B2272" i="3"/>
  <c r="A2273" i="3"/>
  <c r="B2273" i="3"/>
  <c r="A2274" i="3"/>
  <c r="B2274" i="3"/>
  <c r="A2275" i="3"/>
  <c r="B2275" i="3"/>
  <c r="A2276" i="3"/>
  <c r="B2276" i="3"/>
  <c r="A2277" i="3"/>
  <c r="B2277" i="3"/>
  <c r="A2278" i="3"/>
  <c r="B2278" i="3"/>
  <c r="A2279" i="3"/>
  <c r="B2279" i="3"/>
  <c r="A2280" i="3"/>
  <c r="B2280" i="3"/>
  <c r="A2281" i="3"/>
  <c r="B2281" i="3"/>
  <c r="A2282" i="3"/>
  <c r="B2282" i="3"/>
  <c r="A2283" i="3"/>
  <c r="B2283" i="3"/>
  <c r="A2284" i="3"/>
  <c r="B2284" i="3"/>
  <c r="A2285" i="3"/>
  <c r="B2285" i="3"/>
  <c r="A2286" i="3"/>
  <c r="B2286" i="3"/>
  <c r="A2287" i="3"/>
  <c r="B2287" i="3"/>
  <c r="A2288" i="3"/>
  <c r="B2288" i="3"/>
  <c r="A2289" i="3"/>
  <c r="B2289" i="3"/>
  <c r="A2290" i="3"/>
  <c r="B2290" i="3"/>
  <c r="A2291" i="3"/>
  <c r="B2291" i="3"/>
  <c r="A2292" i="3"/>
  <c r="B2292" i="3"/>
  <c r="A2293" i="3"/>
  <c r="B2293" i="3"/>
  <c r="A2294" i="3"/>
  <c r="B2294" i="3"/>
  <c r="A2295" i="3"/>
  <c r="B2295" i="3"/>
  <c r="A2296" i="3"/>
  <c r="B2296" i="3"/>
  <c r="A2297" i="3"/>
  <c r="B2297" i="3"/>
  <c r="A2298" i="3"/>
  <c r="B2298" i="3"/>
  <c r="A2299" i="3"/>
  <c r="B2299" i="3"/>
  <c r="A2300" i="3"/>
  <c r="B2300" i="3"/>
  <c r="A2301" i="3"/>
  <c r="B2301" i="3"/>
  <c r="A2302" i="3"/>
  <c r="B2302" i="3"/>
  <c r="A2303" i="3"/>
  <c r="B2303" i="3"/>
  <c r="A2304" i="3"/>
  <c r="B2304" i="3"/>
  <c r="A2305" i="3"/>
  <c r="B2305" i="3"/>
  <c r="A2306" i="3"/>
  <c r="B2306" i="3"/>
  <c r="A2307" i="3"/>
  <c r="B2307" i="3"/>
  <c r="A2308" i="3"/>
  <c r="B2308" i="3"/>
  <c r="A2309" i="3"/>
  <c r="B2309" i="3"/>
  <c r="A2310" i="3"/>
  <c r="B2310" i="3"/>
  <c r="A2311" i="3"/>
  <c r="B2311" i="3"/>
  <c r="A2312" i="3"/>
  <c r="B2312" i="3"/>
  <c r="A2313" i="3"/>
  <c r="B2313" i="3"/>
  <c r="A2314" i="3"/>
  <c r="B2314" i="3"/>
  <c r="A2315" i="3"/>
  <c r="B2315" i="3"/>
  <c r="A2316" i="3"/>
  <c r="B2316" i="3"/>
  <c r="A2317" i="3"/>
  <c r="B2317" i="3"/>
  <c r="A2318" i="3"/>
  <c r="B2318" i="3"/>
  <c r="A2319" i="3"/>
  <c r="B2319" i="3"/>
  <c r="A2320" i="3"/>
  <c r="B2320" i="3"/>
  <c r="A2321" i="3"/>
  <c r="B2321" i="3"/>
  <c r="A2322" i="3"/>
  <c r="B2322" i="3"/>
  <c r="A2323" i="3"/>
  <c r="B2323" i="3"/>
  <c r="A2324" i="3"/>
  <c r="B2324" i="3"/>
  <c r="A2325" i="3"/>
  <c r="B2325" i="3"/>
  <c r="A2326" i="3"/>
  <c r="B2326" i="3"/>
  <c r="A2327" i="3"/>
  <c r="B2327" i="3"/>
  <c r="A2328" i="3"/>
  <c r="B2328" i="3"/>
  <c r="A2329" i="3"/>
  <c r="B2329" i="3"/>
  <c r="A2330" i="3"/>
  <c r="B2330" i="3"/>
  <c r="A2331" i="3"/>
  <c r="B2331" i="3"/>
  <c r="A2332" i="3"/>
  <c r="B2332" i="3"/>
  <c r="A2333" i="3"/>
  <c r="B2333" i="3"/>
  <c r="A2334" i="3"/>
  <c r="B2334" i="3"/>
  <c r="A2335" i="3"/>
  <c r="B2335" i="3"/>
  <c r="A2336" i="3"/>
  <c r="B2336" i="3"/>
  <c r="A2337" i="3"/>
  <c r="B2337" i="3"/>
  <c r="A2338" i="3"/>
  <c r="B2338" i="3"/>
  <c r="A2339" i="3"/>
  <c r="B2339" i="3"/>
  <c r="A2340" i="3"/>
  <c r="B2340" i="3"/>
  <c r="A2341" i="3"/>
  <c r="B2341" i="3"/>
  <c r="A2342" i="3"/>
  <c r="B2342" i="3"/>
  <c r="A2343" i="3"/>
  <c r="B2343" i="3"/>
  <c r="A2344" i="3"/>
  <c r="B2344" i="3"/>
  <c r="A2345" i="3"/>
  <c r="B2345" i="3"/>
  <c r="A2346" i="3"/>
  <c r="B2346" i="3"/>
  <c r="A2347" i="3"/>
  <c r="B2347" i="3"/>
  <c r="A2348" i="3"/>
  <c r="B2348" i="3"/>
  <c r="A2349" i="3"/>
  <c r="B2349" i="3"/>
  <c r="A2350" i="3"/>
  <c r="B2350" i="3"/>
  <c r="A2351" i="3"/>
  <c r="B2351" i="3"/>
  <c r="A2352" i="3"/>
  <c r="B2352" i="3"/>
  <c r="A2353" i="3"/>
  <c r="B2353" i="3"/>
  <c r="A2354" i="3"/>
  <c r="B2354" i="3"/>
  <c r="A2355" i="3"/>
  <c r="B2355" i="3"/>
  <c r="A2356" i="3"/>
  <c r="B2356" i="3"/>
  <c r="A2357" i="3"/>
  <c r="B2357" i="3"/>
  <c r="B2" i="3"/>
  <c r="A2" i="3"/>
  <c r="B2" i="2"/>
  <c r="H2" i="2"/>
  <c r="G3" i="2"/>
  <c r="G4" i="2" s="1"/>
  <c r="H4" i="2" s="1"/>
  <c r="E2" i="2"/>
  <c r="D3" i="2"/>
  <c r="D4" i="2" s="1"/>
  <c r="E4" i="2" s="1"/>
  <c r="B3" i="2"/>
  <c r="B4" i="2"/>
  <c r="Q193" i="1" l="1"/>
  <c r="R193" i="1" s="1"/>
  <c r="Q182" i="1"/>
  <c r="R182" i="1" s="1"/>
  <c r="Q194" i="1"/>
  <c r="R194" i="1" s="1"/>
  <c r="Q185" i="1"/>
  <c r="R185" i="1" s="1"/>
  <c r="Q170" i="1"/>
  <c r="R170" i="1" s="1"/>
  <c r="Q169" i="1"/>
  <c r="R169" i="1" s="1"/>
  <c r="Q145" i="1"/>
  <c r="R145" i="1" s="1"/>
  <c r="Q89" i="1"/>
  <c r="R89" i="1" s="1"/>
  <c r="Q50" i="1"/>
  <c r="R50" i="1" s="1"/>
  <c r="Q161" i="1"/>
  <c r="R161" i="1" s="1"/>
  <c r="Q158" i="1"/>
  <c r="R158" i="1" s="1"/>
  <c r="Q146" i="1"/>
  <c r="R146" i="1" s="1"/>
  <c r="Q137" i="1"/>
  <c r="R137" i="1" s="1"/>
  <c r="Q121" i="1"/>
  <c r="R121" i="1" s="1"/>
  <c r="Q98" i="1"/>
  <c r="R98" i="1" s="1"/>
  <c r="Q113" i="1"/>
  <c r="R113" i="1" s="1"/>
  <c r="Q110" i="1"/>
  <c r="R110" i="1" s="1"/>
  <c r="Q97" i="1"/>
  <c r="R97" i="1" s="1"/>
  <c r="Q86" i="1"/>
  <c r="R86" i="1" s="1"/>
  <c r="Q73" i="1"/>
  <c r="R73" i="1" s="1"/>
  <c r="Q72" i="1"/>
  <c r="R72" i="1" s="1"/>
  <c r="Q65" i="1"/>
  <c r="R65" i="1" s="1"/>
  <c r="Q62" i="1"/>
  <c r="R62" i="1" s="1"/>
  <c r="Q49" i="1"/>
  <c r="R49" i="1" s="1"/>
  <c r="Q17" i="1"/>
  <c r="R17" i="1" s="1"/>
  <c r="Q14" i="1"/>
  <c r="R14" i="1" s="1"/>
  <c r="Q41" i="1"/>
  <c r="R41" i="1" s="1"/>
  <c r="Q38" i="1"/>
  <c r="R38" i="1" s="1"/>
  <c r="Q26" i="1"/>
  <c r="R26" i="1" s="1"/>
  <c r="Q25" i="1"/>
  <c r="R25" i="1" s="1"/>
  <c r="Q373" i="1"/>
  <c r="R373" i="1" s="1"/>
  <c r="Q349" i="1"/>
  <c r="R349" i="1" s="1"/>
  <c r="Q341" i="1"/>
  <c r="R341" i="1" s="1"/>
  <c r="Q325" i="1"/>
  <c r="R325" i="1" s="1"/>
  <c r="Q317" i="1"/>
  <c r="R317" i="1" s="1"/>
  <c r="Q301" i="1"/>
  <c r="R301" i="1" s="1"/>
  <c r="Q293" i="1"/>
  <c r="R293" i="1" s="1"/>
  <c r="Q277" i="1"/>
  <c r="R277" i="1" s="1"/>
  <c r="Q269" i="1"/>
  <c r="R269" i="1" s="1"/>
  <c r="Q253" i="1"/>
  <c r="R253" i="1" s="1"/>
  <c r="Q245" i="1"/>
  <c r="R245" i="1" s="1"/>
  <c r="Q229" i="1"/>
  <c r="R229" i="1" s="1"/>
  <c r="Q221" i="1"/>
  <c r="R221" i="1" s="1"/>
  <c r="Q205" i="1"/>
  <c r="R205" i="1" s="1"/>
  <c r="Q197" i="1"/>
  <c r="R197" i="1" s="1"/>
  <c r="Q181" i="1"/>
  <c r="R181" i="1" s="1"/>
  <c r="Q173" i="1"/>
  <c r="R173" i="1" s="1"/>
  <c r="Q157" i="1"/>
  <c r="R157" i="1" s="1"/>
  <c r="Q149" i="1"/>
  <c r="R149" i="1" s="1"/>
  <c r="Q133" i="1"/>
  <c r="R133" i="1" s="1"/>
  <c r="Q125" i="1"/>
  <c r="R125" i="1" s="1"/>
  <c r="Q109" i="1"/>
  <c r="R109" i="1" s="1"/>
  <c r="Q101" i="1"/>
  <c r="R101" i="1" s="1"/>
  <c r="Q85" i="1"/>
  <c r="R85" i="1" s="1"/>
  <c r="Q77" i="1"/>
  <c r="R77" i="1" s="1"/>
  <c r="Q61" i="1"/>
  <c r="R61" i="1" s="1"/>
  <c r="Q53" i="1"/>
  <c r="R53" i="1" s="1"/>
  <c r="Q37" i="1"/>
  <c r="R37" i="1" s="1"/>
  <c r="Q29" i="1"/>
  <c r="R29" i="1" s="1"/>
  <c r="Q13" i="1"/>
  <c r="R13" i="1" s="1"/>
  <c r="Q5" i="1"/>
  <c r="R5" i="1" s="1"/>
  <c r="Q71" i="1"/>
  <c r="R71" i="1" s="1"/>
  <c r="Q392" i="1"/>
  <c r="R392" i="1" s="1"/>
  <c r="Q380" i="1"/>
  <c r="R380" i="1" s="1"/>
  <c r="Q368" i="1"/>
  <c r="R368" i="1" s="1"/>
  <c r="Q356" i="1"/>
  <c r="R356" i="1" s="1"/>
  <c r="Q344" i="1"/>
  <c r="R344" i="1" s="1"/>
  <c r="Q332" i="1"/>
  <c r="R332" i="1" s="1"/>
  <c r="Q320" i="1"/>
  <c r="R320" i="1" s="1"/>
  <c r="Q308" i="1"/>
  <c r="R308" i="1" s="1"/>
  <c r="Q296" i="1"/>
  <c r="R296" i="1" s="1"/>
  <c r="Q284" i="1"/>
  <c r="R284" i="1" s="1"/>
  <c r="Q272" i="1"/>
  <c r="R272" i="1" s="1"/>
  <c r="Q260" i="1"/>
  <c r="R260" i="1" s="1"/>
  <c r="Q248" i="1"/>
  <c r="R248" i="1" s="1"/>
  <c r="Q236" i="1"/>
  <c r="R236" i="1" s="1"/>
  <c r="Q224" i="1"/>
  <c r="R224" i="1" s="1"/>
  <c r="Q212" i="1"/>
  <c r="R212" i="1" s="1"/>
  <c r="Q200" i="1"/>
  <c r="R200" i="1" s="1"/>
  <c r="Q188" i="1"/>
  <c r="R188" i="1" s="1"/>
  <c r="Q176" i="1"/>
  <c r="R176" i="1" s="1"/>
  <c r="Q164" i="1"/>
  <c r="R164" i="1" s="1"/>
  <c r="Q152" i="1"/>
  <c r="R152" i="1" s="1"/>
  <c r="Q140" i="1"/>
  <c r="R140" i="1" s="1"/>
  <c r="Q128" i="1"/>
  <c r="R128" i="1" s="1"/>
  <c r="Q116" i="1"/>
  <c r="R116" i="1" s="1"/>
  <c r="Q104" i="1"/>
  <c r="R104" i="1" s="1"/>
  <c r="Q92" i="1"/>
  <c r="R92" i="1" s="1"/>
  <c r="Q80" i="1"/>
  <c r="R80" i="1" s="1"/>
  <c r="Q68" i="1"/>
  <c r="R68" i="1" s="1"/>
  <c r="Q56" i="1"/>
  <c r="R56" i="1" s="1"/>
  <c r="Q44" i="1"/>
  <c r="R44" i="1" s="1"/>
  <c r="Q32" i="1"/>
  <c r="R32" i="1" s="1"/>
  <c r="Q20" i="1"/>
  <c r="R20" i="1" s="1"/>
  <c r="Q8" i="1"/>
  <c r="R8" i="1" s="1"/>
  <c r="Q387" i="1"/>
  <c r="R387" i="1" s="1"/>
  <c r="Q339" i="1"/>
  <c r="R339" i="1" s="1"/>
  <c r="Q291" i="1"/>
  <c r="R291" i="1" s="1"/>
  <c r="Q243" i="1"/>
  <c r="R243" i="1" s="1"/>
  <c r="Q231" i="1"/>
  <c r="R231" i="1" s="1"/>
  <c r="Q195" i="1"/>
  <c r="R195" i="1" s="1"/>
  <c r="Q111" i="1"/>
  <c r="R111" i="1" s="1"/>
  <c r="Q99" i="1"/>
  <c r="R99" i="1" s="1"/>
  <c r="Q75" i="1"/>
  <c r="R75" i="1" s="1"/>
  <c r="Q51" i="1"/>
  <c r="R51" i="1" s="1"/>
  <c r="Q27" i="1"/>
  <c r="R27" i="1" s="1"/>
  <c r="Q15" i="1"/>
  <c r="R15" i="1" s="1"/>
  <c r="Q391" i="1"/>
  <c r="R391" i="1" s="1"/>
  <c r="Q379" i="1"/>
  <c r="R379" i="1" s="1"/>
  <c r="Q367" i="1"/>
  <c r="R367" i="1" s="1"/>
  <c r="Q355" i="1"/>
  <c r="R355" i="1" s="1"/>
  <c r="Q343" i="1"/>
  <c r="R343" i="1" s="1"/>
  <c r="Q331" i="1"/>
  <c r="R331" i="1" s="1"/>
  <c r="Q319" i="1"/>
  <c r="R319" i="1" s="1"/>
  <c r="Q307" i="1"/>
  <c r="R307" i="1" s="1"/>
  <c r="Q295" i="1"/>
  <c r="R295" i="1" s="1"/>
  <c r="Q283" i="1"/>
  <c r="R283" i="1" s="1"/>
  <c r="Q271" i="1"/>
  <c r="R271" i="1" s="1"/>
  <c r="Q259" i="1"/>
  <c r="R259" i="1" s="1"/>
  <c r="Q247" i="1"/>
  <c r="R247" i="1" s="1"/>
  <c r="Q235" i="1"/>
  <c r="R235" i="1" s="1"/>
  <c r="Q223" i="1"/>
  <c r="R223" i="1" s="1"/>
  <c r="Q211" i="1"/>
  <c r="R211" i="1" s="1"/>
  <c r="Q199" i="1"/>
  <c r="R199" i="1" s="1"/>
  <c r="Q187" i="1"/>
  <c r="R187" i="1" s="1"/>
  <c r="Q175" i="1"/>
  <c r="R175" i="1" s="1"/>
  <c r="Q163" i="1"/>
  <c r="R163" i="1" s="1"/>
  <c r="Q151" i="1"/>
  <c r="R151" i="1" s="1"/>
  <c r="Q139" i="1"/>
  <c r="R139" i="1" s="1"/>
  <c r="Q127" i="1"/>
  <c r="R127" i="1" s="1"/>
  <c r="Q115" i="1"/>
  <c r="R115" i="1" s="1"/>
  <c r="Q103" i="1"/>
  <c r="R103" i="1" s="1"/>
  <c r="Q91" i="1"/>
  <c r="R91" i="1" s="1"/>
  <c r="Q79" i="1"/>
  <c r="R79" i="1" s="1"/>
  <c r="Q67" i="1"/>
  <c r="R67" i="1" s="1"/>
  <c r="Q55" i="1"/>
  <c r="R55" i="1" s="1"/>
  <c r="Q43" i="1"/>
  <c r="R43" i="1" s="1"/>
  <c r="Q31" i="1"/>
  <c r="R31" i="1" s="1"/>
  <c r="Q19" i="1"/>
  <c r="R19" i="1" s="1"/>
  <c r="Q7" i="1"/>
  <c r="R7" i="1" s="1"/>
  <c r="Q388" i="1"/>
  <c r="R388" i="1" s="1"/>
  <c r="Q323" i="1"/>
  <c r="R323" i="1" s="1"/>
  <c r="Q309" i="1"/>
  <c r="R309" i="1" s="1"/>
  <c r="Q261" i="1"/>
  <c r="R261" i="1" s="1"/>
  <c r="Q340" i="1"/>
  <c r="R340" i="1" s="1"/>
  <c r="Q244" i="1"/>
  <c r="R244" i="1" s="1"/>
  <c r="Q40" i="1"/>
  <c r="R40" i="1" s="1"/>
  <c r="J14" i="9"/>
  <c r="J13" i="9"/>
  <c r="J14" i="7"/>
  <c r="J13" i="7"/>
  <c r="Q3" i="1"/>
  <c r="R3" i="1" s="1"/>
  <c r="Q354" i="1"/>
  <c r="R354" i="1" s="1"/>
  <c r="Q306" i="1"/>
  <c r="R306" i="1" s="1"/>
  <c r="Q162" i="1"/>
  <c r="R162" i="1" s="1"/>
  <c r="Q90" i="1"/>
  <c r="R90" i="1" s="1"/>
  <c r="Q124" i="1"/>
  <c r="R124" i="1" s="1"/>
  <c r="Q378" i="1"/>
  <c r="R378" i="1" s="1"/>
  <c r="Q366" i="1"/>
  <c r="R366" i="1" s="1"/>
  <c r="Q358" i="1"/>
  <c r="R358" i="1" s="1"/>
  <c r="Q346" i="1"/>
  <c r="R346" i="1" s="1"/>
  <c r="Q342" i="1"/>
  <c r="R342" i="1" s="1"/>
  <c r="Q334" i="1"/>
  <c r="R334" i="1" s="1"/>
  <c r="Q330" i="1"/>
  <c r="R330" i="1" s="1"/>
  <c r="Q322" i="1"/>
  <c r="R322" i="1" s="1"/>
  <c r="Q318" i="1"/>
  <c r="R318" i="1" s="1"/>
  <c r="Q310" i="1"/>
  <c r="R310" i="1" s="1"/>
  <c r="Q294" i="1"/>
  <c r="R294" i="1" s="1"/>
  <c r="Q286" i="1"/>
  <c r="R286" i="1" s="1"/>
  <c r="Q282" i="1"/>
  <c r="R282" i="1" s="1"/>
  <c r="Q274" i="1"/>
  <c r="R274" i="1" s="1"/>
  <c r="Q270" i="1"/>
  <c r="R270" i="1" s="1"/>
  <c r="Q258" i="1"/>
  <c r="R258" i="1" s="1"/>
  <c r="Q250" i="1"/>
  <c r="R250" i="1" s="1"/>
  <c r="Q246" i="1"/>
  <c r="R246" i="1" s="1"/>
  <c r="Q238" i="1"/>
  <c r="R238" i="1" s="1"/>
  <c r="Q234" i="1"/>
  <c r="R234" i="1" s="1"/>
  <c r="Q226" i="1"/>
  <c r="R226" i="1" s="1"/>
  <c r="Q222" i="1"/>
  <c r="R222" i="1" s="1"/>
  <c r="Q210" i="1"/>
  <c r="R210" i="1" s="1"/>
  <c r="Q198" i="1"/>
  <c r="R198" i="1" s="1"/>
  <c r="Q178" i="1"/>
  <c r="R178" i="1" s="1"/>
  <c r="Q142" i="1"/>
  <c r="R142" i="1" s="1"/>
  <c r="Q126" i="1"/>
  <c r="R126" i="1" s="1"/>
  <c r="Q114" i="1"/>
  <c r="R114" i="1" s="1"/>
  <c r="Q94" i="1"/>
  <c r="R94" i="1" s="1"/>
  <c r="Q70" i="1"/>
  <c r="R70" i="1" s="1"/>
  <c r="Q54" i="1"/>
  <c r="R54" i="1" s="1"/>
  <c r="Q18" i="1"/>
  <c r="R18" i="1" s="1"/>
  <c r="Q6" i="1"/>
  <c r="R6" i="1" s="1"/>
  <c r="Q228" i="1"/>
  <c r="R228" i="1" s="1"/>
  <c r="Q371" i="1"/>
  <c r="R371" i="1" s="1"/>
  <c r="Q359" i="1"/>
  <c r="R359" i="1" s="1"/>
  <c r="Q347" i="1"/>
  <c r="R347" i="1" s="1"/>
  <c r="Q299" i="1"/>
  <c r="R299" i="1" s="1"/>
  <c r="Q287" i="1"/>
  <c r="R287" i="1" s="1"/>
  <c r="Q275" i="1"/>
  <c r="R275" i="1" s="1"/>
  <c r="Q263" i="1"/>
  <c r="R263" i="1" s="1"/>
  <c r="Q251" i="1"/>
  <c r="R251" i="1" s="1"/>
  <c r="Q227" i="1"/>
  <c r="R227" i="1" s="1"/>
  <c r="Q215" i="1"/>
  <c r="R215" i="1" s="1"/>
  <c r="Q203" i="1"/>
  <c r="R203" i="1" s="1"/>
  <c r="Q179" i="1"/>
  <c r="R179" i="1" s="1"/>
  <c r="Q155" i="1"/>
  <c r="R155" i="1" s="1"/>
  <c r="Q131" i="1"/>
  <c r="R131" i="1" s="1"/>
  <c r="Q119" i="1"/>
  <c r="R119" i="1" s="1"/>
  <c r="Q107" i="1"/>
  <c r="R107" i="1" s="1"/>
  <c r="Q83" i="1"/>
  <c r="R83" i="1" s="1"/>
  <c r="Q59" i="1"/>
  <c r="R59" i="1" s="1"/>
  <c r="Q47" i="1"/>
  <c r="R47" i="1" s="1"/>
  <c r="Q35" i="1"/>
  <c r="R35" i="1" s="1"/>
  <c r="Q11" i="1"/>
  <c r="R11" i="1" s="1"/>
  <c r="Q106" i="1"/>
  <c r="R106" i="1" s="1"/>
  <c r="Q58" i="1"/>
  <c r="R58" i="1" s="1"/>
  <c r="Q34" i="1"/>
  <c r="R34" i="1" s="1"/>
  <c r="Q22" i="1"/>
  <c r="R22" i="1" s="1"/>
  <c r="Q177" i="1"/>
  <c r="R177" i="1" s="1"/>
  <c r="Q21" i="1"/>
  <c r="R21" i="1" s="1"/>
  <c r="Q386" i="1"/>
  <c r="R386" i="1" s="1"/>
  <c r="Q374" i="1"/>
  <c r="R374" i="1" s="1"/>
  <c r="Q362" i="1"/>
  <c r="R362" i="1" s="1"/>
  <c r="Q350" i="1"/>
  <c r="R350" i="1" s="1"/>
  <c r="Q338" i="1"/>
  <c r="R338" i="1" s="1"/>
  <c r="Q326" i="1"/>
  <c r="R326" i="1" s="1"/>
  <c r="Q314" i="1"/>
  <c r="R314" i="1" s="1"/>
  <c r="Q302" i="1"/>
  <c r="R302" i="1" s="1"/>
  <c r="Q290" i="1"/>
  <c r="R290" i="1" s="1"/>
  <c r="Q278" i="1"/>
  <c r="R278" i="1" s="1"/>
  <c r="Q266" i="1"/>
  <c r="R266" i="1" s="1"/>
  <c r="Q254" i="1"/>
  <c r="R254" i="1" s="1"/>
  <c r="Q242" i="1"/>
  <c r="R242" i="1" s="1"/>
  <c r="Q230" i="1"/>
  <c r="R230" i="1" s="1"/>
  <c r="Q218" i="1"/>
  <c r="R218" i="1" s="1"/>
  <c r="Q206" i="1"/>
  <c r="R206" i="1" s="1"/>
  <c r="Q134" i="1"/>
  <c r="R134" i="1" s="1"/>
  <c r="Q202" i="1"/>
  <c r="R202" i="1" s="1"/>
  <c r="Q190" i="1"/>
  <c r="R190" i="1" s="1"/>
  <c r="Q186" i="1"/>
  <c r="R186" i="1" s="1"/>
  <c r="Q174" i="1"/>
  <c r="R174" i="1" s="1"/>
  <c r="Q166" i="1"/>
  <c r="R166" i="1" s="1"/>
  <c r="Q150" i="1"/>
  <c r="R150" i="1" s="1"/>
  <c r="Q138" i="1"/>
  <c r="R138" i="1" s="1"/>
  <c r="Q130" i="1"/>
  <c r="R130" i="1" s="1"/>
  <c r="Q118" i="1"/>
  <c r="R118" i="1" s="1"/>
  <c r="Q102" i="1"/>
  <c r="R102" i="1" s="1"/>
  <c r="Q82" i="1"/>
  <c r="R82" i="1" s="1"/>
  <c r="Q78" i="1"/>
  <c r="R78" i="1" s="1"/>
  <c r="Q66" i="1"/>
  <c r="R66" i="1" s="1"/>
  <c r="Q46" i="1"/>
  <c r="R46" i="1" s="1"/>
  <c r="Q42" i="1"/>
  <c r="R42" i="1" s="1"/>
  <c r="Q382" i="1"/>
  <c r="R382" i="1" s="1"/>
  <c r="Q262" i="1"/>
  <c r="R262" i="1" s="1"/>
  <c r="Q214" i="1"/>
  <c r="R214" i="1" s="1"/>
  <c r="Q381" i="1"/>
  <c r="R381" i="1" s="1"/>
  <c r="Q369" i="1"/>
  <c r="R369" i="1" s="1"/>
  <c r="Q357" i="1"/>
  <c r="R357" i="1" s="1"/>
  <c r="Q345" i="1"/>
  <c r="R345" i="1" s="1"/>
  <c r="Q333" i="1"/>
  <c r="R333" i="1" s="1"/>
  <c r="Q321" i="1"/>
  <c r="R321" i="1" s="1"/>
  <c r="Q297" i="1"/>
  <c r="R297" i="1" s="1"/>
  <c r="Q285" i="1"/>
  <c r="R285" i="1" s="1"/>
  <c r="Q273" i="1"/>
  <c r="R273" i="1" s="1"/>
  <c r="Q249" i="1"/>
  <c r="R249" i="1" s="1"/>
  <c r="Q237" i="1"/>
  <c r="R237" i="1" s="1"/>
  <c r="Q225" i="1"/>
  <c r="R225" i="1" s="1"/>
  <c r="Q213" i="1"/>
  <c r="R213" i="1" s="1"/>
  <c r="Q201" i="1"/>
  <c r="R201" i="1" s="1"/>
  <c r="Q189" i="1"/>
  <c r="R189" i="1" s="1"/>
  <c r="Q165" i="1"/>
  <c r="R165" i="1" s="1"/>
  <c r="Q153" i="1"/>
  <c r="R153" i="1" s="1"/>
  <c r="Q141" i="1"/>
  <c r="R141" i="1" s="1"/>
  <c r="Q129" i="1"/>
  <c r="R129" i="1" s="1"/>
  <c r="Q117" i="1"/>
  <c r="R117" i="1" s="1"/>
  <c r="Q105" i="1"/>
  <c r="R105" i="1" s="1"/>
  <c r="Q93" i="1"/>
  <c r="R93" i="1" s="1"/>
  <c r="Q81" i="1"/>
  <c r="R81" i="1" s="1"/>
  <c r="Q69" i="1"/>
  <c r="R69" i="1" s="1"/>
  <c r="Q57" i="1"/>
  <c r="R57" i="1" s="1"/>
  <c r="Q45" i="1"/>
  <c r="R45" i="1" s="1"/>
  <c r="Q33" i="1"/>
  <c r="R33" i="1" s="1"/>
  <c r="Q9" i="1"/>
  <c r="R9" i="1" s="1"/>
  <c r="Q336" i="1"/>
  <c r="R336" i="1" s="1"/>
  <c r="Q372" i="1"/>
  <c r="R372" i="1" s="1"/>
  <c r="Q160" i="1"/>
  <c r="R160" i="1" s="1"/>
  <c r="Q88" i="1"/>
  <c r="R88" i="1" s="1"/>
  <c r="Q384" i="1"/>
  <c r="R384" i="1" s="1"/>
  <c r="Q276" i="1"/>
  <c r="R276" i="1" s="1"/>
  <c r="Q389" i="1"/>
  <c r="R389" i="1" s="1"/>
  <c r="Q377" i="1"/>
  <c r="R377" i="1" s="1"/>
  <c r="Q365" i="1"/>
  <c r="R365" i="1" s="1"/>
  <c r="Q335" i="1"/>
  <c r="R335" i="1" s="1"/>
  <c r="Q191" i="1"/>
  <c r="R191" i="1" s="1"/>
  <c r="Q123" i="1"/>
  <c r="R123" i="1" s="1"/>
  <c r="Q87" i="1"/>
  <c r="R87" i="1" s="1"/>
  <c r="Q376" i="1"/>
  <c r="R376" i="1" s="1"/>
  <c r="Q328" i="1"/>
  <c r="R328" i="1" s="1"/>
  <c r="Q316" i="1"/>
  <c r="R316" i="1" s="1"/>
  <c r="Q280" i="1"/>
  <c r="R280" i="1" s="1"/>
  <c r="Q268" i="1"/>
  <c r="R268" i="1" s="1"/>
  <c r="Q256" i="1"/>
  <c r="R256" i="1" s="1"/>
  <c r="Q232" i="1"/>
  <c r="R232" i="1" s="1"/>
  <c r="Q208" i="1"/>
  <c r="R208" i="1" s="1"/>
  <c r="Q184" i="1"/>
  <c r="R184" i="1" s="1"/>
  <c r="Q172" i="1"/>
  <c r="R172" i="1" s="1"/>
  <c r="Q136" i="1"/>
  <c r="R136" i="1" s="1"/>
  <c r="Q112" i="1"/>
  <c r="R112" i="1" s="1"/>
  <c r="Q100" i="1"/>
  <c r="R100" i="1" s="1"/>
  <c r="Q64" i="1"/>
  <c r="R64" i="1" s="1"/>
  <c r="Q28" i="1"/>
  <c r="R28" i="1" s="1"/>
  <c r="Q16" i="1"/>
  <c r="R16" i="1" s="1"/>
  <c r="Q192" i="1"/>
  <c r="R192" i="1" s="1"/>
  <c r="Q144" i="1"/>
  <c r="R144" i="1" s="1"/>
  <c r="Q375" i="1"/>
  <c r="R375" i="1" s="1"/>
  <c r="Q363" i="1"/>
  <c r="R363" i="1" s="1"/>
  <c r="Q327" i="1"/>
  <c r="R327" i="1" s="1"/>
  <c r="Q315" i="1"/>
  <c r="R315" i="1" s="1"/>
  <c r="Q303" i="1"/>
  <c r="R303" i="1" s="1"/>
  <c r="Q267" i="1"/>
  <c r="R267" i="1" s="1"/>
  <c r="Q255" i="1"/>
  <c r="R255" i="1" s="1"/>
  <c r="Q219" i="1"/>
  <c r="R219" i="1" s="1"/>
  <c r="Q171" i="1"/>
  <c r="R171" i="1" s="1"/>
  <c r="Q159" i="1"/>
  <c r="R159" i="1" s="1"/>
  <c r="Q147" i="1"/>
  <c r="R147" i="1" s="1"/>
  <c r="Q393" i="1"/>
  <c r="R393" i="1" s="1"/>
  <c r="O9" i="2"/>
  <c r="P7" i="2"/>
  <c r="O7" i="2"/>
  <c r="P6" i="2"/>
  <c r="O6" i="2"/>
  <c r="O2" i="2"/>
  <c r="O3" i="2"/>
  <c r="P10" i="2"/>
  <c r="P11" i="2"/>
  <c r="Q352" i="1"/>
  <c r="R352" i="1" s="1"/>
  <c r="Q304" i="1"/>
  <c r="R304" i="1" s="1"/>
  <c r="Q288" i="1"/>
  <c r="R288" i="1" s="1"/>
  <c r="Q360" i="1"/>
  <c r="R360" i="1" s="1"/>
  <c r="Q348" i="1"/>
  <c r="R348" i="1" s="1"/>
  <c r="Q312" i="1"/>
  <c r="R312" i="1" s="1"/>
  <c r="Q300" i="1"/>
  <c r="R300" i="1" s="1"/>
  <c r="Q264" i="1"/>
  <c r="R264" i="1" s="1"/>
  <c r="Q240" i="1"/>
  <c r="R240" i="1" s="1"/>
  <c r="Q216" i="1"/>
  <c r="R216" i="1" s="1"/>
  <c r="Q204" i="1"/>
  <c r="R204" i="1" s="1"/>
  <c r="Q168" i="1"/>
  <c r="R168" i="1" s="1"/>
  <c r="Q132" i="1"/>
  <c r="R132" i="1" s="1"/>
  <c r="Q120" i="1"/>
  <c r="R120" i="1" s="1"/>
  <c r="Q96" i="1"/>
  <c r="R96" i="1" s="1"/>
  <c r="Q84" i="1"/>
  <c r="R84" i="1" s="1"/>
  <c r="Q60" i="1"/>
  <c r="R60" i="1" s="1"/>
  <c r="Q48" i="1"/>
  <c r="R48" i="1" s="1"/>
  <c r="Q24" i="1"/>
  <c r="R24" i="1" s="1"/>
  <c r="Q390" i="1"/>
  <c r="R390" i="1" s="1"/>
  <c r="Q370" i="1"/>
  <c r="R370" i="1" s="1"/>
  <c r="Q383" i="1"/>
  <c r="R383" i="1" s="1"/>
  <c r="Q311" i="1"/>
  <c r="R311" i="1" s="1"/>
  <c r="Q239" i="1"/>
  <c r="R239" i="1" s="1"/>
  <c r="Q167" i="1"/>
  <c r="R167" i="1" s="1"/>
  <c r="Q143" i="1"/>
  <c r="R143" i="1" s="1"/>
  <c r="Q95" i="1"/>
  <c r="R95" i="1" s="1"/>
  <c r="Q23" i="1"/>
  <c r="R23" i="1" s="1"/>
  <c r="O5" i="2"/>
  <c r="P5" i="2"/>
  <c r="Q298" i="1"/>
  <c r="R298" i="1" s="1"/>
  <c r="Q154" i="1"/>
  <c r="R154" i="1" s="1"/>
  <c r="Q10" i="1"/>
  <c r="R10" i="1" s="1"/>
  <c r="P4" i="2"/>
  <c r="O4" i="2"/>
  <c r="Q364" i="1"/>
  <c r="R364" i="1" s="1"/>
  <c r="Q292" i="1"/>
  <c r="R292" i="1" s="1"/>
  <c r="Q220" i="1"/>
  <c r="R220" i="1" s="1"/>
  <c r="Q196" i="1"/>
  <c r="R196" i="1" s="1"/>
  <c r="Q148" i="1"/>
  <c r="R148" i="1" s="1"/>
  <c r="Q76" i="1"/>
  <c r="R76" i="1" s="1"/>
  <c r="Q52" i="1"/>
  <c r="R52" i="1" s="1"/>
  <c r="Q4" i="1"/>
  <c r="R4" i="1" s="1"/>
  <c r="Q351" i="1"/>
  <c r="R351" i="1" s="1"/>
  <c r="Q279" i="1"/>
  <c r="R279" i="1" s="1"/>
  <c r="Q207" i="1"/>
  <c r="R207" i="1" s="1"/>
  <c r="Q183" i="1"/>
  <c r="R183" i="1" s="1"/>
  <c r="Q135" i="1"/>
  <c r="R135" i="1" s="1"/>
  <c r="Q63" i="1"/>
  <c r="R63" i="1" s="1"/>
  <c r="Q39" i="1"/>
  <c r="R39" i="1" s="1"/>
  <c r="O8" i="2"/>
  <c r="P8" i="2"/>
  <c r="Q30" i="1"/>
  <c r="R30" i="1" s="1"/>
  <c r="Q324" i="1"/>
  <c r="R324" i="1" s="1"/>
  <c r="Q252" i="1"/>
  <c r="R252" i="1" s="1"/>
  <c r="Q180" i="1"/>
  <c r="R180" i="1" s="1"/>
  <c r="Q156" i="1"/>
  <c r="R156" i="1" s="1"/>
  <c r="Q108" i="1"/>
  <c r="R108" i="1" s="1"/>
  <c r="Q36" i="1"/>
  <c r="R36" i="1" s="1"/>
  <c r="Q12" i="1"/>
  <c r="R12" i="1" s="1"/>
  <c r="Q2" i="1"/>
  <c r="R2" i="1" s="1"/>
  <c r="G2" i="5"/>
  <c r="G3" i="5"/>
  <c r="J2" i="5"/>
  <c r="K9" i="2"/>
  <c r="D1759" i="3"/>
  <c r="D2114" i="3"/>
  <c r="L9" i="2"/>
  <c r="M4" i="2"/>
  <c r="D839" i="3"/>
  <c r="D1062" i="3"/>
  <c r="K4" i="2"/>
  <c r="D592" i="3"/>
  <c r="L8" i="2"/>
  <c r="B3" i="5"/>
  <c r="E3" i="5"/>
  <c r="A4" i="5"/>
  <c r="D3" i="5"/>
  <c r="E4" i="5"/>
  <c r="A5" i="5"/>
  <c r="D2089" i="3"/>
  <c r="D1619" i="3"/>
  <c r="D498" i="3"/>
  <c r="D2205" i="3"/>
  <c r="D2030" i="3"/>
  <c r="D1789" i="3"/>
  <c r="D1266" i="3"/>
  <c r="D1307" i="3"/>
  <c r="D2236" i="3"/>
  <c r="D2028" i="3"/>
  <c r="D1686" i="3"/>
  <c r="D923" i="3"/>
  <c r="D2302" i="3"/>
  <c r="D2157" i="3"/>
  <c r="D1904" i="3"/>
  <c r="D1587" i="3"/>
  <c r="D896" i="3"/>
  <c r="D2190" i="3"/>
  <c r="D2008" i="3"/>
  <c r="D1657" i="3"/>
  <c r="D1034" i="3"/>
  <c r="D2329" i="3"/>
  <c r="D2287" i="3"/>
  <c r="D2327" i="3"/>
  <c r="D2284" i="3"/>
  <c r="D2250" i="3"/>
  <c r="D2208" i="3"/>
  <c r="D2173" i="3"/>
  <c r="D2139" i="3"/>
  <c r="D2090" i="3"/>
  <c r="D2046" i="3"/>
  <c r="D1988" i="3"/>
  <c r="D1933" i="3"/>
  <c r="D1872" i="3"/>
  <c r="D1792" i="3"/>
  <c r="D1707" i="3"/>
  <c r="D1621" i="3"/>
  <c r="D1523" i="3"/>
  <c r="D1407" i="3"/>
  <c r="D1274" i="3"/>
  <c r="D1128" i="3"/>
  <c r="D964" i="3"/>
  <c r="D791" i="3"/>
  <c r="D500" i="3"/>
  <c r="D4" i="3"/>
  <c r="D1787" i="3"/>
  <c r="D1167" i="3"/>
  <c r="D706" i="3"/>
  <c r="D2317" i="3"/>
  <c r="D2131" i="3"/>
  <c r="D1857" i="3"/>
  <c r="D1405" i="3"/>
  <c r="D1644" i="3"/>
  <c r="D1930" i="3"/>
  <c r="D1404" i="3"/>
  <c r="D2279" i="3"/>
  <c r="D1980" i="3"/>
  <c r="D1497" i="3"/>
  <c r="D404" i="3"/>
  <c r="D1701" i="3"/>
  <c r="D1220" i="3"/>
  <c r="D2347" i="3"/>
  <c r="D2313" i="3"/>
  <c r="D2271" i="3"/>
  <c r="D2235" i="3"/>
  <c r="D2203" i="3"/>
  <c r="D2159" i="3"/>
  <c r="D2125" i="3"/>
  <c r="D2074" i="3"/>
  <c r="D2027" i="3"/>
  <c r="D1978" i="3"/>
  <c r="D1907" i="3"/>
  <c r="D1846" i="3"/>
  <c r="D1764" i="3"/>
  <c r="D1679" i="3"/>
  <c r="D1591" i="3"/>
  <c r="D1487" i="3"/>
  <c r="D1365" i="3"/>
  <c r="D1225" i="3"/>
  <c r="D1075" i="3"/>
  <c r="D908" i="3"/>
  <c r="D714" i="3"/>
  <c r="D386" i="3"/>
  <c r="D1480" i="3"/>
  <c r="D346" i="3"/>
  <c r="D2344" i="3"/>
  <c r="D2311" i="3"/>
  <c r="D2268" i="3"/>
  <c r="D2234" i="3"/>
  <c r="D2193" i="3"/>
  <c r="D2158" i="3"/>
  <c r="D2124" i="3"/>
  <c r="D2072" i="3"/>
  <c r="D2023" i="3"/>
  <c r="D1964" i="3"/>
  <c r="D1905" i="3"/>
  <c r="D1844" i="3"/>
  <c r="D1762" i="3"/>
  <c r="D1676" i="3"/>
  <c r="D1588" i="3"/>
  <c r="D1485" i="3"/>
  <c r="D1357" i="3"/>
  <c r="D1223" i="3"/>
  <c r="D1073" i="3"/>
  <c r="D900" i="3"/>
  <c r="D713" i="3"/>
  <c r="D378" i="3"/>
  <c r="D1616" i="3"/>
  <c r="D1119" i="3"/>
  <c r="D2172" i="3"/>
  <c r="D1790" i="3"/>
  <c r="D960" i="3"/>
  <c r="D2" i="3"/>
  <c r="D2128" i="3"/>
  <c r="D1618" i="3"/>
  <c r="D486" i="3"/>
  <c r="D2204" i="3"/>
  <c r="D1915" i="3"/>
  <c r="D1238" i="3"/>
  <c r="D2343" i="3"/>
  <c r="D2191" i="3"/>
  <c r="D1960" i="3"/>
  <c r="D1675" i="3"/>
  <c r="D1222" i="3"/>
  <c r="D777" i="3"/>
  <c r="D2300" i="3"/>
  <c r="D2111" i="3"/>
  <c r="D1821" i="3"/>
  <c r="D1329" i="3"/>
  <c r="D280" i="3"/>
  <c r="D1514" i="3"/>
  <c r="D2334" i="3"/>
  <c r="D2299" i="3"/>
  <c r="D2264" i="3"/>
  <c r="D2221" i="3"/>
  <c r="D2187" i="3"/>
  <c r="D2146" i="3"/>
  <c r="D2108" i="3"/>
  <c r="D2064" i="3"/>
  <c r="D2004" i="3"/>
  <c r="D1958" i="3"/>
  <c r="D1885" i="3"/>
  <c r="D1819" i="3"/>
  <c r="D1736" i="3"/>
  <c r="D1650" i="3"/>
  <c r="D1557" i="3"/>
  <c r="D1448" i="3"/>
  <c r="D1317" i="3"/>
  <c r="D1179" i="3"/>
  <c r="D1025" i="3"/>
  <c r="D846" i="3"/>
  <c r="D622" i="3"/>
  <c r="D265" i="3"/>
  <c r="D1584" i="3"/>
  <c r="D1012" i="3"/>
  <c r="D2282" i="3"/>
  <c r="D2043" i="3"/>
  <c r="D1705" i="3"/>
  <c r="D1268" i="3"/>
  <c r="D1354" i="3"/>
  <c r="D2281" i="3"/>
  <c r="D2171" i="3"/>
  <c r="D1850" i="3"/>
  <c r="D958" i="3"/>
  <c r="D2314" i="3"/>
  <c r="D2127" i="3"/>
  <c r="D1772" i="3"/>
  <c r="D1090" i="3"/>
  <c r="D2233" i="3"/>
  <c r="D2022" i="3"/>
  <c r="D1484" i="3"/>
  <c r="D374" i="3"/>
  <c r="D2265" i="3"/>
  <c r="D2065" i="3"/>
  <c r="D1742" i="3"/>
  <c r="D1192" i="3"/>
  <c r="D2330" i="3"/>
  <c r="D2296" i="3"/>
  <c r="D2256" i="3"/>
  <c r="D2220" i="3"/>
  <c r="D2186" i="3"/>
  <c r="D2144" i="3"/>
  <c r="D2107" i="3"/>
  <c r="D2051" i="3"/>
  <c r="D2003" i="3"/>
  <c r="D1957" i="3"/>
  <c r="D1879" i="3"/>
  <c r="D1818" i="3"/>
  <c r="D1734" i="3"/>
  <c r="D1647" i="3"/>
  <c r="D1554" i="3"/>
  <c r="D1446" i="3"/>
  <c r="D1315" i="3"/>
  <c r="D1177" i="3"/>
  <c r="D1015" i="3"/>
  <c r="D842" i="3"/>
  <c r="D620" i="3"/>
  <c r="D233" i="3"/>
  <c r="D1550" i="3"/>
  <c r="D950" i="3"/>
  <c r="D2206" i="3"/>
  <c r="D1932" i="3"/>
  <c r="D1124" i="3"/>
  <c r="D2315" i="3"/>
  <c r="D1984" i="3"/>
  <c r="D1518" i="3"/>
  <c r="D780" i="3"/>
  <c r="D215" i="3"/>
  <c r="D2161" i="3"/>
  <c r="D1847" i="3"/>
  <c r="D1372" i="3"/>
  <c r="D2266" i="3"/>
  <c r="D2070" i="3"/>
  <c r="D1761" i="3"/>
  <c r="D1072" i="3"/>
  <c r="D2223" i="3"/>
  <c r="D1959" i="3"/>
  <c r="D1566" i="3"/>
  <c r="D862" i="3"/>
  <c r="D2295" i="3"/>
  <c r="D2252" i="3"/>
  <c r="D2219" i="3"/>
  <c r="D2178" i="3"/>
  <c r="D2143" i="3"/>
  <c r="D2104" i="3"/>
  <c r="D2048" i="3"/>
  <c r="D2002" i="3"/>
  <c r="D1943" i="3"/>
  <c r="D1876" i="3"/>
  <c r="D1815" i="3"/>
  <c r="D1732" i="3"/>
  <c r="D1646" i="3"/>
  <c r="D1552" i="3"/>
  <c r="D1444" i="3"/>
  <c r="D1314" i="3"/>
  <c r="D1171" i="3"/>
  <c r="D1014" i="3"/>
  <c r="D841" i="3"/>
  <c r="D594" i="3"/>
  <c r="D226" i="3"/>
  <c r="D1672" i="3"/>
  <c r="D1441" i="3"/>
  <c r="D894" i="3"/>
  <c r="D2248" i="3"/>
  <c r="D1986" i="3"/>
  <c r="D1520" i="3"/>
  <c r="D787" i="3"/>
  <c r="D2239" i="3"/>
  <c r="D2088" i="3"/>
  <c r="D1703" i="3"/>
  <c r="D1122" i="3"/>
  <c r="D2349" i="3"/>
  <c r="D2087" i="3"/>
  <c r="D1598" i="3"/>
  <c r="D736" i="3"/>
  <c r="D1828" i="3"/>
  <c r="D1356" i="3"/>
  <c r="D707" i="3"/>
  <c r="D482" i="3"/>
  <c r="D2342" i="3"/>
  <c r="D2156" i="3"/>
  <c r="D1902" i="3"/>
  <c r="D1459" i="3"/>
  <c r="D638" i="3"/>
  <c r="D2328" i="3"/>
  <c r="D2251" i="3"/>
  <c r="D2218" i="3"/>
  <c r="D2174" i="3"/>
  <c r="D2142" i="3"/>
  <c r="D2094" i="3"/>
  <c r="D2047" i="3"/>
  <c r="D2001" i="3"/>
  <c r="D1935" i="3"/>
  <c r="D1875" i="3"/>
  <c r="D1800" i="3"/>
  <c r="D1714" i="3"/>
  <c r="D1629" i="3"/>
  <c r="D1531" i="3"/>
  <c r="D1419" i="3"/>
  <c r="D1286" i="3"/>
  <c r="D1140" i="3"/>
  <c r="D980" i="3"/>
  <c r="D806" i="3"/>
  <c r="D528" i="3"/>
  <c r="D108" i="3"/>
  <c r="D1729" i="3"/>
  <c r="D1263" i="3"/>
  <c r="L4" i="2"/>
  <c r="L7" i="2"/>
  <c r="L3" i="2"/>
  <c r="K8" i="2"/>
  <c r="M7" i="2"/>
  <c r="L2" i="2"/>
  <c r="K5" i="2"/>
  <c r="K3" i="2"/>
  <c r="D29" i="3"/>
  <c r="D86" i="3"/>
  <c r="D138" i="3"/>
  <c r="D184" i="3"/>
  <c r="D218" i="3"/>
  <c r="D248" i="3"/>
  <c r="D281" i="3"/>
  <c r="D309" i="3"/>
  <c r="D333" i="3"/>
  <c r="D360" i="3"/>
  <c r="D390" i="3"/>
  <c r="D414" i="3"/>
  <c r="D439" i="3"/>
  <c r="D466" i="3"/>
  <c r="D489" i="3"/>
  <c r="D513" i="3"/>
  <c r="D536" i="3"/>
  <c r="D561" i="3"/>
  <c r="D582" i="3"/>
  <c r="D607" i="3"/>
  <c r="D629" i="3"/>
  <c r="D654" i="3"/>
  <c r="D676" i="3"/>
  <c r="D700" i="3"/>
  <c r="D720" i="3"/>
  <c r="D741" i="3"/>
  <c r="D763" i="3"/>
  <c r="D782" i="3"/>
  <c r="D799" i="3"/>
  <c r="D815" i="3"/>
  <c r="D833" i="3"/>
  <c r="D850" i="3"/>
  <c r="D866" i="3"/>
  <c r="D884" i="3"/>
  <c r="D901" i="3"/>
  <c r="D919" i="3"/>
  <c r="D935" i="3"/>
  <c r="D953" i="3"/>
  <c r="D969" i="3"/>
  <c r="D985" i="3"/>
  <c r="D1003" i="3"/>
  <c r="D1020" i="3"/>
  <c r="D1035" i="3"/>
  <c r="D1050" i="3"/>
  <c r="D1067" i="3"/>
  <c r="D1083" i="3"/>
  <c r="D1098" i="3"/>
  <c r="D1114" i="3"/>
  <c r="D1129" i="3"/>
  <c r="D1143" i="3"/>
  <c r="D1157" i="3"/>
  <c r="D1172" i="3"/>
  <c r="D1186" i="3"/>
  <c r="D1200" i="3"/>
  <c r="D1214" i="3"/>
  <c r="D1229" i="3"/>
  <c r="D1243" i="3"/>
  <c r="D1256" i="3"/>
  <c r="D1269" i="3"/>
  <c r="D1282" i="3"/>
  <c r="D1295" i="3"/>
  <c r="D1308" i="3"/>
  <c r="D1321" i="3"/>
  <c r="D1334" i="3"/>
  <c r="D1347" i="3"/>
  <c r="D1360" i="3"/>
  <c r="D1374" i="3"/>
  <c r="D1387" i="3"/>
  <c r="D1400" i="3"/>
  <c r="D1413" i="3"/>
  <c r="D1426" i="3"/>
  <c r="D1439" i="3"/>
  <c r="D1452" i="3"/>
  <c r="D1465" i="3"/>
  <c r="D1478" i="3"/>
  <c r="D30" i="3"/>
  <c r="D90" i="3"/>
  <c r="D139" i="3"/>
  <c r="D186" i="3"/>
  <c r="D222" i="3"/>
  <c r="D251" i="3"/>
  <c r="D282" i="3"/>
  <c r="D311" i="3"/>
  <c r="D337" i="3"/>
  <c r="D361" i="3"/>
  <c r="D391" i="3"/>
  <c r="D419" i="3"/>
  <c r="D442" i="3"/>
  <c r="D468" i="3"/>
  <c r="D492" i="3"/>
  <c r="D514" i="3"/>
  <c r="D539" i="3"/>
  <c r="D562" i="3"/>
  <c r="D586" i="3"/>
  <c r="D608" i="3"/>
  <c r="D633" i="3"/>
  <c r="D655" i="3"/>
  <c r="D680" i="3"/>
  <c r="D701" i="3"/>
  <c r="D721" i="3"/>
  <c r="D744" i="3"/>
  <c r="D764" i="3"/>
  <c r="D784" i="3"/>
  <c r="D800" i="3"/>
  <c r="D817" i="3"/>
  <c r="D835" i="3"/>
  <c r="D851" i="3"/>
  <c r="D869" i="3"/>
  <c r="D885" i="3"/>
  <c r="D904" i="3"/>
  <c r="D920" i="3"/>
  <c r="D936" i="3"/>
  <c r="D954" i="3"/>
  <c r="D970" i="3"/>
  <c r="D986" i="3"/>
  <c r="D1005" i="3"/>
  <c r="D1021" i="3"/>
  <c r="D1036" i="3"/>
  <c r="D1052" i="3"/>
  <c r="D1068" i="3"/>
  <c r="D1084" i="3"/>
  <c r="D1099" i="3"/>
  <c r="D1115" i="3"/>
  <c r="D1130" i="3"/>
  <c r="D1144" i="3"/>
  <c r="D1159" i="3"/>
  <c r="D1173" i="3"/>
  <c r="D1187" i="3"/>
  <c r="D1201" i="3"/>
  <c r="D1216" i="3"/>
  <c r="D1231" i="3"/>
  <c r="D1244" i="3"/>
  <c r="D1257" i="3"/>
  <c r="D1270" i="3"/>
  <c r="D1283" i="3"/>
  <c r="D1296" i="3"/>
  <c r="D1309" i="3"/>
  <c r="D1322" i="3"/>
  <c r="D1335" i="3"/>
  <c r="D1348" i="3"/>
  <c r="D1362" i="3"/>
  <c r="D1375" i="3"/>
  <c r="D1388" i="3"/>
  <c r="D1401" i="3"/>
  <c r="D1414" i="3"/>
  <c r="D1427" i="3"/>
  <c r="D1440" i="3"/>
  <c r="D1453" i="3"/>
  <c r="D1466" i="3"/>
  <c r="D1479" i="3"/>
  <c r="D1492" i="3"/>
  <c r="D1506" i="3"/>
  <c r="D1519" i="3"/>
  <c r="D1532" i="3"/>
  <c r="D1545" i="3"/>
  <c r="D1558" i="3"/>
  <c r="D1571" i="3"/>
  <c r="D42" i="3"/>
  <c r="D103" i="3"/>
  <c r="D143" i="3"/>
  <c r="D187" i="3"/>
  <c r="D223" i="3"/>
  <c r="D254" i="3"/>
  <c r="D283" i="3"/>
  <c r="D312" i="3"/>
  <c r="D341" i="3"/>
  <c r="D365" i="3"/>
  <c r="D392" i="3"/>
  <c r="D420" i="3"/>
  <c r="D446" i="3"/>
  <c r="D469" i="3"/>
  <c r="D496" i="3"/>
  <c r="D515" i="3"/>
  <c r="D541" i="3"/>
  <c r="D563" i="3"/>
  <c r="D589" i="3"/>
  <c r="D609" i="3"/>
  <c r="D635" i="3"/>
  <c r="D656" i="3"/>
  <c r="D682" i="3"/>
  <c r="D704" i="3"/>
  <c r="D722" i="3"/>
  <c r="D746" i="3"/>
  <c r="D765" i="3"/>
  <c r="D785" i="3"/>
  <c r="D801" i="3"/>
  <c r="D818" i="3"/>
  <c r="D836" i="3"/>
  <c r="D853" i="3"/>
  <c r="D870" i="3"/>
  <c r="D887" i="3"/>
  <c r="D905" i="3"/>
  <c r="D921" i="3"/>
  <c r="D937" i="3"/>
  <c r="D955" i="3"/>
  <c r="D971" i="3"/>
  <c r="D989" i="3"/>
  <c r="D1006" i="3"/>
  <c r="D1022" i="3"/>
  <c r="D1038" i="3"/>
  <c r="D1054" i="3"/>
  <c r="D1070" i="3"/>
  <c r="D1085" i="3"/>
  <c r="D1100" i="3"/>
  <c r="D1116" i="3"/>
  <c r="D1131" i="3"/>
  <c r="D1145" i="3"/>
  <c r="D1160" i="3"/>
  <c r="D1174" i="3"/>
  <c r="D1188" i="3"/>
  <c r="D1203" i="3"/>
  <c r="D1217" i="3"/>
  <c r="D1232" i="3"/>
  <c r="D1245" i="3"/>
  <c r="D1258" i="3"/>
  <c r="D1271" i="3"/>
  <c r="D1284" i="3"/>
  <c r="D1297" i="3"/>
  <c r="D1310" i="3"/>
  <c r="D1323" i="3"/>
  <c r="D1336" i="3"/>
  <c r="D1350" i="3"/>
  <c r="D1363" i="3"/>
  <c r="D1376" i="3"/>
  <c r="D1389" i="3"/>
  <c r="D1402" i="3"/>
  <c r="D1415" i="3"/>
  <c r="D43" i="3"/>
  <c r="D104" i="3"/>
  <c r="D152" i="3"/>
  <c r="D188" i="3"/>
  <c r="D224" i="3"/>
  <c r="D262" i="3"/>
  <c r="D286" i="3"/>
  <c r="D313" i="3"/>
  <c r="D342" i="3"/>
  <c r="D368" i="3"/>
  <c r="D393" i="3"/>
  <c r="D421" i="3"/>
  <c r="D450" i="3"/>
  <c r="D470" i="3"/>
  <c r="D497" i="3"/>
  <c r="D517" i="3"/>
  <c r="D542" i="3"/>
  <c r="D564" i="3"/>
  <c r="D590" i="3"/>
  <c r="D610" i="3"/>
  <c r="D636" i="3"/>
  <c r="D657" i="3"/>
  <c r="D683" i="3"/>
  <c r="D705" i="3"/>
  <c r="D726" i="3"/>
  <c r="D748" i="3"/>
  <c r="D766" i="3"/>
  <c r="D786" i="3"/>
  <c r="D803" i="3"/>
  <c r="D820" i="3"/>
  <c r="D838" i="3"/>
  <c r="D854" i="3"/>
  <c r="D871" i="3"/>
  <c r="D889" i="3"/>
  <c r="D906" i="3"/>
  <c r="D922" i="3"/>
  <c r="D940" i="3"/>
  <c r="D956" i="3"/>
  <c r="D972" i="3"/>
  <c r="D990" i="3"/>
  <c r="D1007" i="3"/>
  <c r="D1024" i="3"/>
  <c r="D1039" i="3"/>
  <c r="D1055" i="3"/>
  <c r="D1071" i="3"/>
  <c r="D1086" i="3"/>
  <c r="D1102" i="3"/>
  <c r="D1117" i="3"/>
  <c r="D1132" i="3"/>
  <c r="D1147" i="3"/>
  <c r="D1161" i="3"/>
  <c r="D1175" i="3"/>
  <c r="D1190" i="3"/>
  <c r="D1204" i="3"/>
  <c r="D1219" i="3"/>
  <c r="D1233" i="3"/>
  <c r="D1246" i="3"/>
  <c r="D1259" i="3"/>
  <c r="D1272" i="3"/>
  <c r="D1285" i="3"/>
  <c r="D1298" i="3"/>
  <c r="D1311" i="3"/>
  <c r="D1324" i="3"/>
  <c r="D1338" i="3"/>
  <c r="D1351" i="3"/>
  <c r="D1364" i="3"/>
  <c r="D1377" i="3"/>
  <c r="D1390" i="3"/>
  <c r="D1403" i="3"/>
  <c r="D1416" i="3"/>
  <c r="D1429" i="3"/>
  <c r="D1442" i="3"/>
  <c r="D1455" i="3"/>
  <c r="D1468" i="3"/>
  <c r="D1482" i="3"/>
  <c r="D1495" i="3"/>
  <c r="D1508" i="3"/>
  <c r="D1521" i="3"/>
  <c r="D1534" i="3"/>
  <c r="D1547" i="3"/>
  <c r="D1560" i="3"/>
  <c r="D1573" i="3"/>
  <c r="D1586" i="3"/>
  <c r="D1599" i="3"/>
  <c r="D1612" i="3"/>
  <c r="D1626" i="3"/>
  <c r="D1639" i="3"/>
  <c r="D1652" i="3"/>
  <c r="D1665" i="3"/>
  <c r="D1678" i="3"/>
  <c r="D1691" i="3"/>
  <c r="D1704" i="3"/>
  <c r="D1717" i="3"/>
  <c r="D1730" i="3"/>
  <c r="D1743" i="3"/>
  <c r="D1756" i="3"/>
  <c r="D1770" i="3"/>
  <c r="D1783" i="3"/>
  <c r="D1796" i="3"/>
  <c r="D1809" i="3"/>
  <c r="D1822" i="3"/>
  <c r="D1835" i="3"/>
  <c r="D1848" i="3"/>
  <c r="D1861" i="3"/>
  <c r="D1874" i="3"/>
  <c r="D1887" i="3"/>
  <c r="D1900" i="3"/>
  <c r="D1914" i="3"/>
  <c r="D1927" i="3"/>
  <c r="D1940" i="3"/>
  <c r="D1953" i="3"/>
  <c r="D1966" i="3"/>
  <c r="D1979" i="3"/>
  <c r="D1992" i="3"/>
  <c r="D2005" i="3"/>
  <c r="D2018" i="3"/>
  <c r="D2031" i="3"/>
  <c r="D2044" i="3"/>
  <c r="D2058" i="3"/>
  <c r="D2071" i="3"/>
  <c r="D2084" i="3"/>
  <c r="D2097" i="3"/>
  <c r="D2110" i="3"/>
  <c r="D2123" i="3"/>
  <c r="D2136" i="3"/>
  <c r="D2149" i="3"/>
  <c r="D2162" i="3"/>
  <c r="D2175" i="3"/>
  <c r="D2188" i="3"/>
  <c r="D2202" i="3"/>
  <c r="D2215" i="3"/>
  <c r="D2228" i="3"/>
  <c r="D2241" i="3"/>
  <c r="D2254" i="3"/>
  <c r="D2267" i="3"/>
  <c r="D2280" i="3"/>
  <c r="D2293" i="3"/>
  <c r="D2306" i="3"/>
  <c r="D2319" i="3"/>
  <c r="D2332" i="3"/>
  <c r="D2346" i="3"/>
  <c r="D44" i="3"/>
  <c r="D106" i="3"/>
  <c r="D66" i="3"/>
  <c r="D120" i="3"/>
  <c r="D162" i="3"/>
  <c r="D204" i="3"/>
  <c r="D236" i="3"/>
  <c r="D266" i="3"/>
  <c r="D296" i="3"/>
  <c r="D325" i="3"/>
  <c r="D348" i="3"/>
  <c r="D377" i="3"/>
  <c r="D405" i="3"/>
  <c r="D430" i="3"/>
  <c r="D455" i="3"/>
  <c r="D481" i="3"/>
  <c r="D501" i="3"/>
  <c r="D527" i="3"/>
  <c r="D549" i="3"/>
  <c r="D575" i="3"/>
  <c r="D595" i="3"/>
  <c r="D621" i="3"/>
  <c r="D642" i="3"/>
  <c r="D6" i="3"/>
  <c r="D73" i="3"/>
  <c r="D136" i="3"/>
  <c r="D174" i="3"/>
  <c r="D208" i="3"/>
  <c r="D246" i="3"/>
  <c r="D278" i="3"/>
  <c r="D301" i="3"/>
  <c r="D329" i="3"/>
  <c r="D357" i="3"/>
  <c r="D383" i="3"/>
  <c r="D408" i="3"/>
  <c r="D437" i="3"/>
  <c r="D464" i="3"/>
  <c r="D485" i="3"/>
  <c r="D511" i="3"/>
  <c r="D532" i="3"/>
  <c r="D557" i="3"/>
  <c r="D578" i="3"/>
  <c r="D605" i="3"/>
  <c r="D625" i="3"/>
  <c r="D652" i="3"/>
  <c r="D671" i="3"/>
  <c r="D697" i="3"/>
  <c r="D718" i="3"/>
  <c r="D737" i="3"/>
  <c r="D761" i="3"/>
  <c r="D779" i="3"/>
  <c r="D797" i="3"/>
  <c r="D813" i="3"/>
  <c r="D829" i="3"/>
  <c r="D848" i="3"/>
  <c r="D864" i="3"/>
  <c r="D881" i="3"/>
  <c r="D897" i="3"/>
  <c r="D916" i="3"/>
  <c r="D933" i="3"/>
  <c r="D949" i="3"/>
  <c r="D967" i="3"/>
  <c r="D983" i="3"/>
  <c r="D1000" i="3"/>
  <c r="D1018" i="3"/>
  <c r="D1033" i="3"/>
  <c r="D1048" i="3"/>
  <c r="D1063" i="3"/>
  <c r="D1079" i="3"/>
  <c r="D1096" i="3"/>
  <c r="D1111" i="3"/>
  <c r="D1127" i="3"/>
  <c r="D1141" i="3"/>
  <c r="D1155" i="3"/>
  <c r="D1169" i="3"/>
  <c r="D1184" i="3"/>
  <c r="D1198" i="3"/>
  <c r="D1212" i="3"/>
  <c r="D1226" i="3"/>
  <c r="D1240" i="3"/>
  <c r="D1254" i="3"/>
  <c r="D1267" i="3"/>
  <c r="D1280" i="3"/>
  <c r="D1293" i="3"/>
  <c r="D1306" i="3"/>
  <c r="D1319" i="3"/>
  <c r="D1332" i="3"/>
  <c r="D1345" i="3"/>
  <c r="D1358" i="3"/>
  <c r="D1371" i="3"/>
  <c r="D1384" i="3"/>
  <c r="D1398" i="3"/>
  <c r="D1411" i="3"/>
  <c r="D1424" i="3"/>
  <c r="D1437" i="3"/>
  <c r="D1450" i="3"/>
  <c r="D1463" i="3"/>
  <c r="D1476" i="3"/>
  <c r="D1489" i="3"/>
  <c r="D1502" i="3"/>
  <c r="D1515" i="3"/>
  <c r="D1528" i="3"/>
  <c r="D1542" i="3"/>
  <c r="D1555" i="3"/>
  <c r="D1568" i="3"/>
  <c r="D1581" i="3"/>
  <c r="D1594" i="3"/>
  <c r="D1607" i="3"/>
  <c r="D61" i="3"/>
  <c r="D167" i="3"/>
  <c r="D240" i="3"/>
  <c r="D298" i="3"/>
  <c r="D353" i="3"/>
  <c r="D406" i="3"/>
  <c r="D457" i="3"/>
  <c r="D504" i="3"/>
  <c r="D551" i="3"/>
  <c r="D597" i="3"/>
  <c r="D644" i="3"/>
  <c r="D686" i="3"/>
  <c r="D728" i="3"/>
  <c r="D757" i="3"/>
  <c r="D792" i="3"/>
  <c r="D824" i="3"/>
  <c r="D849" i="3"/>
  <c r="D878" i="3"/>
  <c r="D909" i="3"/>
  <c r="D941" i="3"/>
  <c r="D966" i="3"/>
  <c r="D996" i="3"/>
  <c r="D1026" i="3"/>
  <c r="D1049" i="3"/>
  <c r="D1076" i="3"/>
  <c r="D1105" i="3"/>
  <c r="D1133" i="3"/>
  <c r="D1154" i="3"/>
  <c r="D1180" i="3"/>
  <c r="D1207" i="3"/>
  <c r="D1227" i="3"/>
  <c r="D1251" i="3"/>
  <c r="D1275" i="3"/>
  <c r="D1299" i="3"/>
  <c r="D1318" i="3"/>
  <c r="D1342" i="3"/>
  <c r="D1366" i="3"/>
  <c r="D1386" i="3"/>
  <c r="D1408" i="3"/>
  <c r="D1431" i="3"/>
  <c r="D1449" i="3"/>
  <c r="D1471" i="3"/>
  <c r="D1488" i="3"/>
  <c r="D1507" i="3"/>
  <c r="D1524" i="3"/>
  <c r="D1540" i="3"/>
  <c r="D1559" i="3"/>
  <c r="D1576" i="3"/>
  <c r="D1592" i="3"/>
  <c r="D1608" i="3"/>
  <c r="D1622" i="3"/>
  <c r="D1636" i="3"/>
  <c r="D1651" i="3"/>
  <c r="D1666" i="3"/>
  <c r="D1680" i="3"/>
  <c r="D1694" i="3"/>
  <c r="D1708" i="3"/>
  <c r="D1723" i="3"/>
  <c r="D1737" i="3"/>
  <c r="D1751" i="3"/>
  <c r="D1765" i="3"/>
  <c r="D1779" i="3"/>
  <c r="D1794" i="3"/>
  <c r="D1808" i="3"/>
  <c r="D1823" i="3"/>
  <c r="D1837" i="3"/>
  <c r="D1851" i="3"/>
  <c r="D1866" i="3"/>
  <c r="D1880" i="3"/>
  <c r="D1894" i="3"/>
  <c r="D1908" i="3"/>
  <c r="D1922" i="3"/>
  <c r="D1936" i="3"/>
  <c r="D1951" i="3"/>
  <c r="D1965" i="3"/>
  <c r="D71" i="3"/>
  <c r="D169" i="3"/>
  <c r="D241" i="3"/>
  <c r="D299" i="3"/>
  <c r="D356" i="3"/>
  <c r="D407" i="3"/>
  <c r="D462" i="3"/>
  <c r="D509" i="3"/>
  <c r="D554" i="3"/>
  <c r="D601" i="3"/>
  <c r="D648" i="3"/>
  <c r="D689" i="3"/>
  <c r="D730" i="3"/>
  <c r="D762" i="3"/>
  <c r="D793" i="3"/>
  <c r="D825" i="3"/>
  <c r="D856" i="3"/>
  <c r="D880" i="3"/>
  <c r="D910" i="3"/>
  <c r="D942" i="3"/>
  <c r="D968" i="3"/>
  <c r="D997" i="3"/>
  <c r="D1027" i="3"/>
  <c r="D1057" i="3"/>
  <c r="D1078" i="3"/>
  <c r="D1106" i="3"/>
  <c r="D1135" i="3"/>
  <c r="D1156" i="3"/>
  <c r="D1181" i="3"/>
  <c r="D1208" i="3"/>
  <c r="D1234" i="3"/>
  <c r="D1252" i="3"/>
  <c r="D1276" i="3"/>
  <c r="D1300" i="3"/>
  <c r="D1320" i="3"/>
  <c r="D1343" i="3"/>
  <c r="D1367" i="3"/>
  <c r="D1391" i="3"/>
  <c r="D1410" i="3"/>
  <c r="D1432" i="3"/>
  <c r="D1451" i="3"/>
  <c r="D1472" i="3"/>
  <c r="D1490" i="3"/>
  <c r="D1509" i="3"/>
  <c r="D1525" i="3"/>
  <c r="D1543" i="3"/>
  <c r="D1561" i="3"/>
  <c r="D1578" i="3"/>
  <c r="D1593" i="3"/>
  <c r="D1609" i="3"/>
  <c r="D1623" i="3"/>
  <c r="D1638" i="3"/>
  <c r="D1653" i="3"/>
  <c r="D1667" i="3"/>
  <c r="D1681" i="3"/>
  <c r="D1695" i="3"/>
  <c r="D1710" i="3"/>
  <c r="D1724" i="3"/>
  <c r="D1738" i="3"/>
  <c r="D1752" i="3"/>
  <c r="D1766" i="3"/>
  <c r="D1780" i="3"/>
  <c r="D1795" i="3"/>
  <c r="D1810" i="3"/>
  <c r="D1824" i="3"/>
  <c r="D1838" i="3"/>
  <c r="D1852" i="3"/>
  <c r="D1867" i="3"/>
  <c r="D1881" i="3"/>
  <c r="D1895" i="3"/>
  <c r="D1909" i="3"/>
  <c r="D1923" i="3"/>
  <c r="D1938" i="3"/>
  <c r="D1952" i="3"/>
  <c r="D1967" i="3"/>
  <c r="D1981" i="3"/>
  <c r="D1995" i="3"/>
  <c r="D2010" i="3"/>
  <c r="D2024" i="3"/>
  <c r="D2038" i="3"/>
  <c r="D2052" i="3"/>
  <c r="D2066" i="3"/>
  <c r="D2080" i="3"/>
  <c r="D2095" i="3"/>
  <c r="D2109" i="3"/>
  <c r="D72" i="3"/>
  <c r="D182" i="3"/>
  <c r="D247" i="3"/>
  <c r="D306" i="3"/>
  <c r="D358" i="3"/>
  <c r="D410" i="3"/>
  <c r="D465" i="3"/>
  <c r="D512" i="3"/>
  <c r="D558" i="3"/>
  <c r="D606" i="3"/>
  <c r="D653" i="3"/>
  <c r="D692" i="3"/>
  <c r="D732" i="3"/>
  <c r="D767" i="3"/>
  <c r="D796" i="3"/>
  <c r="D826" i="3"/>
  <c r="D857" i="3"/>
  <c r="D882" i="3"/>
  <c r="D911" i="3"/>
  <c r="D943" i="3"/>
  <c r="D974" i="3"/>
  <c r="D998" i="3"/>
  <c r="D1028" i="3"/>
  <c r="D1058" i="3"/>
  <c r="D1081" i="3"/>
  <c r="D1107" i="3"/>
  <c r="D1136" i="3"/>
  <c r="D1162" i="3"/>
  <c r="D1183" i="3"/>
  <c r="D1209" i="3"/>
  <c r="D1235" i="3"/>
  <c r="D1255" i="3"/>
  <c r="D1278" i="3"/>
  <c r="D1302" i="3"/>
  <c r="D1326" i="3"/>
  <c r="D1344" i="3"/>
  <c r="D1368" i="3"/>
  <c r="D1392" i="3"/>
  <c r="D1412" i="3"/>
  <c r="D1434" i="3"/>
  <c r="D1454" i="3"/>
  <c r="D1473" i="3"/>
  <c r="D1491" i="3"/>
  <c r="D1510" i="3"/>
  <c r="D1526" i="3"/>
  <c r="D1544" i="3"/>
  <c r="D1562" i="3"/>
  <c r="D1579" i="3"/>
  <c r="D1595" i="3"/>
  <c r="D1610" i="3"/>
  <c r="D1624" i="3"/>
  <c r="D1640" i="3"/>
  <c r="D1654" i="3"/>
  <c r="D1668" i="3"/>
  <c r="D1682" i="3"/>
  <c r="D1696" i="3"/>
  <c r="D1711" i="3"/>
  <c r="D1725" i="3"/>
  <c r="D1739" i="3"/>
  <c r="D1753" i="3"/>
  <c r="D1767" i="3"/>
  <c r="D1782" i="3"/>
  <c r="D1797" i="3"/>
  <c r="D1811" i="3"/>
  <c r="D1825" i="3"/>
  <c r="D1839" i="3"/>
  <c r="D1854" i="3"/>
  <c r="D1868" i="3"/>
  <c r="D1882" i="3"/>
  <c r="D1896" i="3"/>
  <c r="D1910" i="3"/>
  <c r="D1924" i="3"/>
  <c r="D1939" i="3"/>
  <c r="D1954" i="3"/>
  <c r="D1968" i="3"/>
  <c r="D1982" i="3"/>
  <c r="D1996" i="3"/>
  <c r="D2011" i="3"/>
  <c r="D2025" i="3"/>
  <c r="D2039" i="3"/>
  <c r="D2053" i="3"/>
  <c r="D2067" i="3"/>
  <c r="D2082" i="3"/>
  <c r="D80" i="3"/>
  <c r="D191" i="3"/>
  <c r="D263" i="3"/>
  <c r="D314" i="3"/>
  <c r="D371" i="3"/>
  <c r="D422" i="3"/>
  <c r="D473" i="3"/>
  <c r="D521" i="3"/>
  <c r="D566" i="3"/>
  <c r="D613" i="3"/>
  <c r="D660" i="3"/>
  <c r="D695" i="3"/>
  <c r="D733" i="3"/>
  <c r="D769" i="3"/>
  <c r="D798" i="3"/>
  <c r="D827" i="3"/>
  <c r="D858" i="3"/>
  <c r="D890" i="3"/>
  <c r="D913" i="3"/>
  <c r="D944" i="3"/>
  <c r="D976" i="3"/>
  <c r="D1001" i="3"/>
  <c r="D1031" i="3"/>
  <c r="D1059" i="3"/>
  <c r="D1087" i="3"/>
  <c r="D1110" i="3"/>
  <c r="D1138" i="3"/>
  <c r="D1164" i="3"/>
  <c r="D1185" i="3"/>
  <c r="D1210" i="3"/>
  <c r="D1236" i="3"/>
  <c r="D1260" i="3"/>
  <c r="D1279" i="3"/>
  <c r="D1303" i="3"/>
  <c r="D1327" i="3"/>
  <c r="D1346" i="3"/>
  <c r="D1369" i="3"/>
  <c r="D1393" i="3"/>
  <c r="D1417" i="3"/>
  <c r="D1435" i="3"/>
  <c r="D1456" i="3"/>
  <c r="D1474" i="3"/>
  <c r="D1494" i="3"/>
  <c r="D1511" i="3"/>
  <c r="D1527" i="3"/>
  <c r="D1546" i="3"/>
  <c r="D1563" i="3"/>
  <c r="D1580" i="3"/>
  <c r="D1596" i="3"/>
  <c r="D1611" i="3"/>
  <c r="D1627" i="3"/>
  <c r="D1641" i="3"/>
  <c r="D1655" i="3"/>
  <c r="D1669" i="3"/>
  <c r="D1683" i="3"/>
  <c r="D1698" i="3"/>
  <c r="D1712" i="3"/>
  <c r="D1726" i="3"/>
  <c r="D1740" i="3"/>
  <c r="D1754" i="3"/>
  <c r="D1768" i="3"/>
  <c r="D1784" i="3"/>
  <c r="D1798" i="3"/>
  <c r="D1812" i="3"/>
  <c r="D1826" i="3"/>
  <c r="D1840" i="3"/>
  <c r="D1855" i="3"/>
  <c r="D1869" i="3"/>
  <c r="D1883" i="3"/>
  <c r="D1897" i="3"/>
  <c r="D1911" i="3"/>
  <c r="D1926" i="3"/>
  <c r="D1941" i="3"/>
  <c r="D1955" i="3"/>
  <c r="D1969" i="3"/>
  <c r="D1983" i="3"/>
  <c r="D1998" i="3"/>
  <c r="D2012" i="3"/>
  <c r="D2026" i="3"/>
  <c r="D2040" i="3"/>
  <c r="D2054" i="3"/>
  <c r="D2068" i="3"/>
  <c r="D2083" i="3"/>
  <c r="D2098" i="3"/>
  <c r="D2112" i="3"/>
  <c r="D2126" i="3"/>
  <c r="D2140" i="3"/>
  <c r="D2155" i="3"/>
  <c r="D2169" i="3"/>
  <c r="D2183" i="3"/>
  <c r="D2197" i="3"/>
  <c r="D2211" i="3"/>
  <c r="D2226" i="3"/>
  <c r="D2240" i="3"/>
  <c r="D2255" i="3"/>
  <c r="D2269" i="3"/>
  <c r="D2283" i="3"/>
  <c r="D2298" i="3"/>
  <c r="D2312" i="3"/>
  <c r="D2326" i="3"/>
  <c r="D2340" i="3"/>
  <c r="D2354" i="3"/>
  <c r="D107" i="3"/>
  <c r="D198" i="3"/>
  <c r="D264" i="3"/>
  <c r="D318" i="3"/>
  <c r="D372" i="3"/>
  <c r="D424" i="3"/>
  <c r="D477" i="3"/>
  <c r="D524" i="3"/>
  <c r="D570" i="3"/>
  <c r="D618" i="3"/>
  <c r="D665" i="3"/>
  <c r="D698" i="3"/>
  <c r="D734" i="3"/>
  <c r="D128" i="3"/>
  <c r="D206" i="3"/>
  <c r="D273" i="3"/>
  <c r="D328" i="3"/>
  <c r="D380" i="3"/>
  <c r="D436" i="3"/>
  <c r="D484" i="3"/>
  <c r="D529" i="3"/>
  <c r="D577" i="3"/>
  <c r="D623" i="3"/>
  <c r="D669" i="3"/>
  <c r="D710" i="3"/>
  <c r="D749" i="3"/>
  <c r="D778" i="3"/>
  <c r="D810" i="3"/>
  <c r="D840" i="3"/>
  <c r="D865" i="3"/>
  <c r="D895" i="3"/>
  <c r="D926" i="3"/>
  <c r="D957" i="3"/>
  <c r="D982" i="3"/>
  <c r="D1013" i="3"/>
  <c r="D1042" i="3"/>
  <c r="D1064" i="3"/>
  <c r="D1092" i="3"/>
  <c r="D1120" i="3"/>
  <c r="D1148" i="3"/>
  <c r="D1168" i="3"/>
  <c r="D1195" i="3"/>
  <c r="D1221" i="3"/>
  <c r="D1242" i="3"/>
  <c r="D1264" i="3"/>
  <c r="D1288" i="3"/>
  <c r="D1312" i="3"/>
  <c r="D1331" i="3"/>
  <c r="D1355" i="3"/>
  <c r="D1379" i="3"/>
  <c r="D1399" i="3"/>
  <c r="D1422" i="3"/>
  <c r="D1443" i="3"/>
  <c r="D1461" i="3"/>
  <c r="D1483" i="3"/>
  <c r="D1499" i="3"/>
  <c r="D1516" i="3"/>
  <c r="D1535" i="3"/>
  <c r="D1551" i="3"/>
  <c r="D1569" i="3"/>
  <c r="D1585" i="3"/>
  <c r="D1602" i="3"/>
  <c r="D1617" i="3"/>
  <c r="D1631" i="3"/>
  <c r="D1645" i="3"/>
  <c r="D1659" i="3"/>
  <c r="D1674" i="3"/>
  <c r="D1688" i="3"/>
  <c r="D1702" i="3"/>
  <c r="D1716" i="3"/>
  <c r="D1731" i="3"/>
  <c r="D1746" i="3"/>
  <c r="D1760" i="3"/>
  <c r="D1774" i="3"/>
  <c r="D1788" i="3"/>
  <c r="D1802" i="3"/>
  <c r="D1816" i="3"/>
  <c r="D1831" i="3"/>
  <c r="D1845" i="3"/>
  <c r="D1859" i="3"/>
  <c r="D1873" i="3"/>
  <c r="D1888" i="3"/>
  <c r="D1903" i="3"/>
  <c r="D1917" i="3"/>
  <c r="D1931" i="3"/>
  <c r="D20" i="3"/>
  <c r="D158" i="3"/>
  <c r="D230" i="3"/>
  <c r="D294" i="3"/>
  <c r="D344" i="3"/>
  <c r="D398" i="3"/>
  <c r="D452" i="3"/>
  <c r="D499" i="3"/>
  <c r="D547" i="3"/>
  <c r="D593" i="3"/>
  <c r="D640" i="3"/>
  <c r="D684" i="3"/>
  <c r="D715" i="3"/>
  <c r="D752" i="3"/>
  <c r="D789" i="3"/>
  <c r="D814" i="3"/>
  <c r="D844" i="3"/>
  <c r="D876" i="3"/>
  <c r="D907" i="3"/>
  <c r="D932" i="3"/>
  <c r="D962" i="3"/>
  <c r="D994" i="3"/>
  <c r="D1019" i="3"/>
  <c r="D1046" i="3"/>
  <c r="D1074" i="3"/>
  <c r="D1103" i="3"/>
  <c r="D1126" i="3"/>
  <c r="D1152" i="3"/>
  <c r="D1178" i="3"/>
  <c r="D1199" i="3"/>
  <c r="D1224" i="3"/>
  <c r="D1249" i="3"/>
  <c r="D1273" i="3"/>
  <c r="D1292" i="3"/>
  <c r="D1316" i="3"/>
  <c r="D1340" i="3"/>
  <c r="D1359" i="3"/>
  <c r="D1382" i="3"/>
  <c r="D1406" i="3"/>
  <c r="D1428" i="3"/>
  <c r="D1447" i="3"/>
  <c r="D1467" i="3"/>
  <c r="D1486" i="3"/>
  <c r="D1503" i="3"/>
  <c r="D1522" i="3"/>
  <c r="D1538" i="3"/>
  <c r="D1556" i="3"/>
  <c r="D1574" i="3"/>
  <c r="D1590" i="3"/>
  <c r="D1605" i="3"/>
  <c r="D1620" i="3"/>
  <c r="D1634" i="3"/>
  <c r="D1648" i="3"/>
  <c r="D1663" i="3"/>
  <c r="D1677" i="3"/>
  <c r="D1692" i="3"/>
  <c r="D1706" i="3"/>
  <c r="D1720" i="3"/>
  <c r="D1735" i="3"/>
  <c r="D1749" i="3"/>
  <c r="D1763" i="3"/>
  <c r="D1777" i="3"/>
  <c r="D1791" i="3"/>
  <c r="D1806" i="3"/>
  <c r="D1820" i="3"/>
  <c r="D1834" i="3"/>
  <c r="D1849" i="3"/>
  <c r="D1863" i="3"/>
  <c r="D1878" i="3"/>
  <c r="D1892" i="3"/>
  <c r="D1906" i="3"/>
  <c r="D1920" i="3"/>
  <c r="D1934" i="3"/>
  <c r="D1948" i="3"/>
  <c r="D1963" i="3"/>
  <c r="D1977" i="3"/>
  <c r="D1991" i="3"/>
  <c r="D2006" i="3"/>
  <c r="D2020" i="3"/>
  <c r="D2035" i="3"/>
  <c r="D2049" i="3"/>
  <c r="D2063" i="3"/>
  <c r="D2077" i="3"/>
  <c r="D2091" i="3"/>
  <c r="D2106" i="3"/>
  <c r="D2120" i="3"/>
  <c r="M8" i="2"/>
  <c r="M3" i="2"/>
  <c r="D2348" i="3"/>
  <c r="D2331" i="3"/>
  <c r="D2316" i="3"/>
  <c r="D2301" i="3"/>
  <c r="D2286" i="3"/>
  <c r="D2270" i="3"/>
  <c r="D2253" i="3"/>
  <c r="D2238" i="3"/>
  <c r="D2222" i="3"/>
  <c r="D2207" i="3"/>
  <c r="D2192" i="3"/>
  <c r="D2176" i="3"/>
  <c r="D2160" i="3"/>
  <c r="D2145" i="3"/>
  <c r="D2130" i="3"/>
  <c r="D2113" i="3"/>
  <c r="D2092" i="3"/>
  <c r="D2073" i="3"/>
  <c r="D2050" i="3"/>
  <c r="D2029" i="3"/>
  <c r="D2007" i="3"/>
  <c r="D1987" i="3"/>
  <c r="D1962" i="3"/>
  <c r="D1942" i="3"/>
  <c r="D1912" i="3"/>
  <c r="D1884" i="3"/>
  <c r="D1856" i="3"/>
  <c r="D1827" i="3"/>
  <c r="D1799" i="3"/>
  <c r="D1771" i="3"/>
  <c r="D1741" i="3"/>
  <c r="D1713" i="3"/>
  <c r="D1684" i="3"/>
  <c r="D1656" i="3"/>
  <c r="D1628" i="3"/>
  <c r="D1597" i="3"/>
  <c r="D1564" i="3"/>
  <c r="D1530" i="3"/>
  <c r="D1496" i="3"/>
  <c r="D1458" i="3"/>
  <c r="D1418" i="3"/>
  <c r="D1370" i="3"/>
  <c r="D1328" i="3"/>
  <c r="D1281" i="3"/>
  <c r="D1237" i="3"/>
  <c r="D1191" i="3"/>
  <c r="D1139" i="3"/>
  <c r="D1088" i="3"/>
  <c r="D1032" i="3"/>
  <c r="D979" i="3"/>
  <c r="D918" i="3"/>
  <c r="D861" i="3"/>
  <c r="D804" i="3"/>
  <c r="D719" i="3"/>
  <c r="D626" i="3"/>
  <c r="D526" i="3"/>
  <c r="D395" i="3"/>
  <c r="D269" i="3"/>
  <c r="D47" i="3"/>
  <c r="D1976" i="3"/>
  <c r="L11" i="2"/>
  <c r="L5" i="2"/>
  <c r="L10" i="2"/>
  <c r="M11" i="2"/>
  <c r="D2355" i="3"/>
  <c r="D2292" i="3"/>
  <c r="D2216" i="3"/>
  <c r="D2137" i="3"/>
  <c r="D2061" i="3"/>
  <c r="D1928" i="3"/>
  <c r="D1785" i="3"/>
  <c r="D1614" i="3"/>
  <c r="D1394" i="3"/>
  <c r="D1165" i="3"/>
  <c r="D892" i="3"/>
  <c r="D453" i="3"/>
  <c r="D203" i="3"/>
  <c r="D1396" i="3"/>
  <c r="M6" i="2"/>
  <c r="D2356" i="3"/>
  <c r="D2325" i="3"/>
  <c r="D2294" i="3"/>
  <c r="D2278" i="3"/>
  <c r="D2263" i="3"/>
  <c r="D2247" i="3"/>
  <c r="D2232" i="3"/>
  <c r="D2217" i="3"/>
  <c r="D2200" i="3"/>
  <c r="D2185" i="3"/>
  <c r="D2138" i="3"/>
  <c r="D2122" i="3"/>
  <c r="D2103" i="3"/>
  <c r="D2086" i="3"/>
  <c r="D2062" i="3"/>
  <c r="D2042" i="3"/>
  <c r="D2019" i="3"/>
  <c r="D2000" i="3"/>
  <c r="D1956" i="3"/>
  <c r="D1929" i="3"/>
  <c r="D1899" i="3"/>
  <c r="D1871" i="3"/>
  <c r="D1843" i="3"/>
  <c r="D1814" i="3"/>
  <c r="D1786" i="3"/>
  <c r="D1758" i="3"/>
  <c r="D1728" i="3"/>
  <c r="D1700" i="3"/>
  <c r="D1671" i="3"/>
  <c r="D1643" i="3"/>
  <c r="D1615" i="3"/>
  <c r="D1583" i="3"/>
  <c r="D1549" i="3"/>
  <c r="D1513" i="3"/>
  <c r="D1477" i="3"/>
  <c r="D1438" i="3"/>
  <c r="D1305" i="3"/>
  <c r="D1262" i="3"/>
  <c r="D1213" i="3"/>
  <c r="D1166" i="3"/>
  <c r="D1118" i="3"/>
  <c r="D1061" i="3"/>
  <c r="D1010" i="3"/>
  <c r="D948" i="3"/>
  <c r="D893" i="3"/>
  <c r="D832" i="3"/>
  <c r="D776" i="3"/>
  <c r="D685" i="3"/>
  <c r="D580" i="3"/>
  <c r="D479" i="3"/>
  <c r="D343" i="3"/>
  <c r="D205" i="3"/>
  <c r="L6" i="2"/>
  <c r="D2339" i="3"/>
  <c r="D2324" i="3"/>
  <c r="D2308" i="3"/>
  <c r="D2277" i="3"/>
  <c r="D2262" i="3"/>
  <c r="D2246" i="3"/>
  <c r="D2231" i="3"/>
  <c r="D2199" i="3"/>
  <c r="D2184" i="3"/>
  <c r="D2168" i="3"/>
  <c r="D2152" i="3"/>
  <c r="D2121" i="3"/>
  <c r="D2102" i="3"/>
  <c r="D2085" i="3"/>
  <c r="D2041" i="3"/>
  <c r="D2017" i="3"/>
  <c r="D1999" i="3"/>
  <c r="D1975" i="3"/>
  <c r="D1950" i="3"/>
  <c r="D1898" i="3"/>
  <c r="D1870" i="3"/>
  <c r="D1842" i="3"/>
  <c r="D1813" i="3"/>
  <c r="D1755" i="3"/>
  <c r="D1727" i="3"/>
  <c r="D1699" i="3"/>
  <c r="D1670" i="3"/>
  <c r="D1642" i="3"/>
  <c r="D1582" i="3"/>
  <c r="D1548" i="3"/>
  <c r="D1512" i="3"/>
  <c r="D1475" i="3"/>
  <c r="D1436" i="3"/>
  <c r="D1352" i="3"/>
  <c r="D1304" i="3"/>
  <c r="D1261" i="3"/>
  <c r="D1211" i="3"/>
  <c r="D1112" i="3"/>
  <c r="D1060" i="3"/>
  <c r="D1009" i="3"/>
  <c r="D947" i="3"/>
  <c r="D828" i="3"/>
  <c r="D773" i="3"/>
  <c r="D672" i="3"/>
  <c r="D576" i="3"/>
  <c r="D330" i="3"/>
  <c r="K11" i="2"/>
  <c r="M5" i="2"/>
  <c r="D2353" i="3"/>
  <c r="D2338" i="3"/>
  <c r="D2323" i="3"/>
  <c r="D2307" i="3"/>
  <c r="D2291" i="3"/>
  <c r="D2276" i="3"/>
  <c r="D2260" i="3"/>
  <c r="D2245" i="3"/>
  <c r="D2230" i="3"/>
  <c r="D2214" i="3"/>
  <c r="D2198" i="3"/>
  <c r="D2182" i="3"/>
  <c r="D2167" i="3"/>
  <c r="D2151" i="3"/>
  <c r="D2135" i="3"/>
  <c r="D2119" i="3"/>
  <c r="D2101" i="3"/>
  <c r="D2079" i="3"/>
  <c r="D2060" i="3"/>
  <c r="D2037" i="3"/>
  <c r="D2016" i="3"/>
  <c r="D1994" i="3"/>
  <c r="D1974" i="3"/>
  <c r="D1947" i="3"/>
  <c r="D1921" i="3"/>
  <c r="D1893" i="3"/>
  <c r="D1864" i="3"/>
  <c r="D1836" i="3"/>
  <c r="D1807" i="3"/>
  <c r="D1778" i="3"/>
  <c r="D1750" i="3"/>
  <c r="D1722" i="3"/>
  <c r="D1693" i="3"/>
  <c r="D1664" i="3"/>
  <c r="D1635" i="3"/>
  <c r="D1606" i="3"/>
  <c r="D1575" i="3"/>
  <c r="D1539" i="3"/>
  <c r="D1504" i="3"/>
  <c r="D1470" i="3"/>
  <c r="D1430" i="3"/>
  <c r="D1383" i="3"/>
  <c r="D1341" i="3"/>
  <c r="D1294" i="3"/>
  <c r="D1250" i="3"/>
  <c r="D1205" i="3"/>
  <c r="D1153" i="3"/>
  <c r="D1104" i="3"/>
  <c r="D1047" i="3"/>
  <c r="D995" i="3"/>
  <c r="D934" i="3"/>
  <c r="D877" i="3"/>
  <c r="D823" i="3"/>
  <c r="D753" i="3"/>
  <c r="D670" i="3"/>
  <c r="D573" i="3"/>
  <c r="D451" i="3"/>
  <c r="D326" i="3"/>
  <c r="D160" i="3"/>
  <c r="D2341" i="3"/>
  <c r="D2170" i="3"/>
  <c r="D1395" i="3"/>
  <c r="M10" i="2"/>
  <c r="D2352" i="3"/>
  <c r="D2337" i="3"/>
  <c r="D2322" i="3"/>
  <c r="D2305" i="3"/>
  <c r="D2290" i="3"/>
  <c r="D2275" i="3"/>
  <c r="D2259" i="3"/>
  <c r="D2244" i="3"/>
  <c r="D2229" i="3"/>
  <c r="D2212" i="3"/>
  <c r="D2196" i="3"/>
  <c r="D2181" i="3"/>
  <c r="D2166" i="3"/>
  <c r="D2150" i="3"/>
  <c r="D2134" i="3"/>
  <c r="D2118" i="3"/>
  <c r="D2100" i="3"/>
  <c r="D2078" i="3"/>
  <c r="D2059" i="3"/>
  <c r="D2036" i="3"/>
  <c r="D2015" i="3"/>
  <c r="D1993" i="3"/>
  <c r="D1972" i="3"/>
  <c r="D1946" i="3"/>
  <c r="D1919" i="3"/>
  <c r="D1891" i="3"/>
  <c r="D1862" i="3"/>
  <c r="D1833" i="3"/>
  <c r="D1804" i="3"/>
  <c r="D1776" i="3"/>
  <c r="D1748" i="3"/>
  <c r="D1719" i="3"/>
  <c r="D1690" i="3"/>
  <c r="D1662" i="3"/>
  <c r="D1633" i="3"/>
  <c r="D1604" i="3"/>
  <c r="D1572" i="3"/>
  <c r="D1537" i="3"/>
  <c r="D1501" i="3"/>
  <c r="D1464" i="3"/>
  <c r="D1425" i="3"/>
  <c r="D1381" i="3"/>
  <c r="D1339" i="3"/>
  <c r="D1291" i="3"/>
  <c r="D1248" i="3"/>
  <c r="D1197" i="3"/>
  <c r="D1151" i="3"/>
  <c r="D1097" i="3"/>
  <c r="D1045" i="3"/>
  <c r="D992" i="3"/>
  <c r="D929" i="3"/>
  <c r="D875" i="3"/>
  <c r="D812" i="3"/>
  <c r="D751" i="3"/>
  <c r="D668" i="3"/>
  <c r="D548" i="3"/>
  <c r="D438" i="3"/>
  <c r="D321" i="3"/>
  <c r="D157" i="3"/>
  <c r="K6" i="2"/>
  <c r="K10" i="2"/>
  <c r="K7" i="2"/>
  <c r="K2" i="2"/>
  <c r="M2" i="2"/>
  <c r="D2310" i="3"/>
  <c r="D2154" i="3"/>
  <c r="D1353" i="3"/>
  <c r="M9" i="2"/>
  <c r="D2351" i="3"/>
  <c r="D2336" i="3"/>
  <c r="D2320" i="3"/>
  <c r="D2304" i="3"/>
  <c r="D2289" i="3"/>
  <c r="D2274" i="3"/>
  <c r="D2258" i="3"/>
  <c r="D2243" i="3"/>
  <c r="D2227" i="3"/>
  <c r="D2210" i="3"/>
  <c r="D2195" i="3"/>
  <c r="D2180" i="3"/>
  <c r="D2164" i="3"/>
  <c r="D2148" i="3"/>
  <c r="D2133" i="3"/>
  <c r="D2116" i="3"/>
  <c r="D2099" i="3"/>
  <c r="D2076" i="3"/>
  <c r="D2056" i="3"/>
  <c r="D2034" i="3"/>
  <c r="D2014" i="3"/>
  <c r="D1990" i="3"/>
  <c r="D1971" i="3"/>
  <c r="D1945" i="3"/>
  <c r="D1918" i="3"/>
  <c r="D1890" i="3"/>
  <c r="D1860" i="3"/>
  <c r="D1832" i="3"/>
  <c r="D1803" i="3"/>
  <c r="D1775" i="3"/>
  <c r="D1747" i="3"/>
  <c r="D1718" i="3"/>
  <c r="D1689" i="3"/>
  <c r="D1660" i="3"/>
  <c r="D1632" i="3"/>
  <c r="D1603" i="3"/>
  <c r="D1570" i="3"/>
  <c r="D1536" i="3"/>
  <c r="D1500" i="3"/>
  <c r="D1462" i="3"/>
  <c r="D1423" i="3"/>
  <c r="D1380" i="3"/>
  <c r="D1333" i="3"/>
  <c r="D1290" i="3"/>
  <c r="D1247" i="3"/>
  <c r="D1196" i="3"/>
  <c r="D1149" i="3"/>
  <c r="D1093" i="3"/>
  <c r="D1044" i="3"/>
  <c r="D984" i="3"/>
  <c r="D928" i="3"/>
  <c r="D872" i="3"/>
  <c r="D811" i="3"/>
  <c r="D750" i="3"/>
  <c r="D667" i="3"/>
  <c r="D544" i="3"/>
  <c r="D434" i="3"/>
  <c r="D295" i="3"/>
  <c r="D137" i="3"/>
  <c r="D2350" i="3"/>
  <c r="D2335" i="3"/>
  <c r="D2318" i="3"/>
  <c r="D2303" i="3"/>
  <c r="D2288" i="3"/>
  <c r="D2272" i="3"/>
  <c r="D2257" i="3"/>
  <c r="D2242" i="3"/>
  <c r="D2224" i="3"/>
  <c r="D2209" i="3"/>
  <c r="D2194" i="3"/>
  <c r="D2179" i="3"/>
  <c r="D2163" i="3"/>
  <c r="D2147" i="3"/>
  <c r="D2132" i="3"/>
  <c r="D2115" i="3"/>
  <c r="D2096" i="3"/>
  <c r="D2075" i="3"/>
  <c r="D2055" i="3"/>
  <c r="D2032" i="3"/>
  <c r="D2013" i="3"/>
  <c r="D1989" i="3"/>
  <c r="D1970" i="3"/>
  <c r="D1944" i="3"/>
  <c r="D1916" i="3"/>
  <c r="D1886" i="3"/>
  <c r="D1858" i="3"/>
  <c r="D1830" i="3"/>
  <c r="D1801" i="3"/>
  <c r="D1773" i="3"/>
  <c r="D1744" i="3"/>
  <c r="D1715" i="3"/>
  <c r="D1687" i="3"/>
  <c r="D1658" i="3"/>
  <c r="D1630" i="3"/>
  <c r="D1600" i="3"/>
  <c r="D1567" i="3"/>
  <c r="D1533" i="3"/>
  <c r="D1498" i="3"/>
  <c r="D1460" i="3"/>
  <c r="D1420" i="3"/>
  <c r="D1378" i="3"/>
  <c r="D1330" i="3"/>
  <c r="D1287" i="3"/>
  <c r="D1239" i="3"/>
  <c r="D1193" i="3"/>
  <c r="D1142" i="3"/>
  <c r="D1091" i="3"/>
  <c r="D1040" i="3"/>
  <c r="D981" i="3"/>
  <c r="D924" i="3"/>
  <c r="D863" i="3"/>
  <c r="D809" i="3"/>
  <c r="D738" i="3"/>
  <c r="D641" i="3"/>
  <c r="D534" i="3"/>
  <c r="D426" i="3"/>
  <c r="D290" i="3"/>
  <c r="D124" i="3"/>
  <c r="D9" i="3"/>
  <c r="D21" i="3"/>
  <c r="D33" i="3"/>
  <c r="D45" i="3"/>
  <c r="D57" i="3"/>
  <c r="D69" i="3"/>
  <c r="D81" i="3"/>
  <c r="D93" i="3"/>
  <c r="D105" i="3"/>
  <c r="D117" i="3"/>
  <c r="D129" i="3"/>
  <c r="D141" i="3"/>
  <c r="D153" i="3"/>
  <c r="D165" i="3"/>
  <c r="D177" i="3"/>
  <c r="D189" i="3"/>
  <c r="D201" i="3"/>
  <c r="D213" i="3"/>
  <c r="D225" i="3"/>
  <c r="D237" i="3"/>
  <c r="D249" i="3"/>
  <c r="D261" i="3"/>
  <c r="D3" i="3"/>
  <c r="D15" i="3"/>
  <c r="D27" i="3"/>
  <c r="D39" i="3"/>
  <c r="D51" i="3"/>
  <c r="D63" i="3"/>
  <c r="D75" i="3"/>
  <c r="D87" i="3"/>
  <c r="D99" i="3"/>
  <c r="D111" i="3"/>
  <c r="D123" i="3"/>
  <c r="D135" i="3"/>
  <c r="D147" i="3"/>
  <c r="D159" i="3"/>
  <c r="D171" i="3"/>
  <c r="D183" i="3"/>
  <c r="D195" i="3"/>
  <c r="D207" i="3"/>
  <c r="D219" i="3"/>
  <c r="D231" i="3"/>
  <c r="D243" i="3"/>
  <c r="D255" i="3"/>
  <c r="D267" i="3"/>
  <c r="D279" i="3"/>
  <c r="D291" i="3"/>
  <c r="D303" i="3"/>
  <c r="D315" i="3"/>
  <c r="D327" i="3"/>
  <c r="D339" i="3"/>
  <c r="D351" i="3"/>
  <c r="D363" i="3"/>
  <c r="D375" i="3"/>
  <c r="D387" i="3"/>
  <c r="D399" i="3"/>
  <c r="D411" i="3"/>
  <c r="D423" i="3"/>
  <c r="D435" i="3"/>
  <c r="D447" i="3"/>
  <c r="D459" i="3"/>
  <c r="D471" i="3"/>
  <c r="D483" i="3"/>
  <c r="D495" i="3"/>
  <c r="D507" i="3"/>
  <c r="D519" i="3"/>
  <c r="D531" i="3"/>
  <c r="D543" i="3"/>
  <c r="D555" i="3"/>
  <c r="D567" i="3"/>
  <c r="D579" i="3"/>
  <c r="D591" i="3"/>
  <c r="D603" i="3"/>
  <c r="D615" i="3"/>
  <c r="D627" i="3"/>
  <c r="D639" i="3"/>
  <c r="D651" i="3"/>
  <c r="D663" i="3"/>
  <c r="D675" i="3"/>
  <c r="D687" i="3"/>
  <c r="D699" i="3"/>
  <c r="D711" i="3"/>
  <c r="D723" i="3"/>
  <c r="D735" i="3"/>
  <c r="D747" i="3"/>
  <c r="D759" i="3"/>
  <c r="D771" i="3"/>
  <c r="D783" i="3"/>
  <c r="D795" i="3"/>
  <c r="D807" i="3"/>
  <c r="D819" i="3"/>
  <c r="D831" i="3"/>
  <c r="D843" i="3"/>
  <c r="D855" i="3"/>
  <c r="D867" i="3"/>
  <c r="D879" i="3"/>
  <c r="D891" i="3"/>
  <c r="D903" i="3"/>
  <c r="D915" i="3"/>
  <c r="D927" i="3"/>
  <c r="D939" i="3"/>
  <c r="D951" i="3"/>
  <c r="D963" i="3"/>
  <c r="D975" i="3"/>
  <c r="D987" i="3"/>
  <c r="D999" i="3"/>
  <c r="D1011" i="3"/>
  <c r="D7" i="3"/>
  <c r="D22" i="3"/>
  <c r="D36" i="3"/>
  <c r="D50" i="3"/>
  <c r="D65" i="3"/>
  <c r="D10" i="3"/>
  <c r="D24" i="3"/>
  <c r="D38" i="3"/>
  <c r="D53" i="3"/>
  <c r="D67" i="3"/>
  <c r="D82" i="3"/>
  <c r="D96" i="3"/>
  <c r="D110" i="3"/>
  <c r="D11" i="3"/>
  <c r="D25" i="3"/>
  <c r="D40" i="3"/>
  <c r="D54" i="3"/>
  <c r="D68" i="3"/>
  <c r="D83" i="3"/>
  <c r="D97" i="3"/>
  <c r="D112" i="3"/>
  <c r="D12" i="3"/>
  <c r="D26" i="3"/>
  <c r="D41" i="3"/>
  <c r="D55" i="3"/>
  <c r="D70" i="3"/>
  <c r="D84" i="3"/>
  <c r="D98" i="3"/>
  <c r="D113" i="3"/>
  <c r="D127" i="3"/>
  <c r="D142" i="3"/>
  <c r="D156" i="3"/>
  <c r="D170" i="3"/>
  <c r="D185" i="3"/>
  <c r="D199" i="3"/>
  <c r="D214" i="3"/>
  <c r="D228" i="3"/>
  <c r="D242" i="3"/>
  <c r="D257" i="3"/>
  <c r="D271" i="3"/>
  <c r="D284" i="3"/>
  <c r="D297" i="3"/>
  <c r="D310" i="3"/>
  <c r="D323" i="3"/>
  <c r="D336" i="3"/>
  <c r="D349" i="3"/>
  <c r="D362" i="3"/>
  <c r="D376" i="3"/>
  <c r="D389" i="3"/>
  <c r="D402" i="3"/>
  <c r="D415" i="3"/>
  <c r="D428" i="3"/>
  <c r="D441" i="3"/>
  <c r="D454" i="3"/>
  <c r="D467" i="3"/>
  <c r="D480" i="3"/>
  <c r="D493" i="3"/>
  <c r="D506" i="3"/>
  <c r="D520" i="3"/>
  <c r="D533" i="3"/>
  <c r="D546" i="3"/>
  <c r="D559" i="3"/>
  <c r="D572" i="3"/>
  <c r="D585" i="3"/>
  <c r="D598" i="3"/>
  <c r="D611" i="3"/>
  <c r="D624" i="3"/>
  <c r="D637" i="3"/>
  <c r="D650" i="3"/>
  <c r="D664" i="3"/>
  <c r="D677" i="3"/>
  <c r="D690" i="3"/>
  <c r="D703" i="3"/>
  <c r="D716" i="3"/>
  <c r="D729" i="3"/>
  <c r="D742" i="3"/>
  <c r="D755" i="3"/>
  <c r="D768" i="3"/>
  <c r="D781" i="3"/>
  <c r="D794" i="3"/>
  <c r="D808" i="3"/>
  <c r="D821" i="3"/>
  <c r="D834" i="3"/>
  <c r="D847" i="3"/>
  <c r="D860" i="3"/>
  <c r="D873" i="3"/>
  <c r="D886" i="3"/>
  <c r="D899" i="3"/>
  <c r="D912" i="3"/>
  <c r="D925" i="3"/>
  <c r="D938" i="3"/>
  <c r="D952" i="3"/>
  <c r="D965" i="3"/>
  <c r="D978" i="3"/>
  <c r="D991" i="3"/>
  <c r="D1004" i="3"/>
  <c r="D1017" i="3"/>
  <c r="D1029" i="3"/>
  <c r="D1041" i="3"/>
  <c r="D1053" i="3"/>
  <c r="D1065" i="3"/>
  <c r="D1077" i="3"/>
  <c r="D1089" i="3"/>
  <c r="D1101" i="3"/>
  <c r="D1113" i="3"/>
  <c r="D1125" i="3"/>
  <c r="D8" i="3"/>
  <c r="D31" i="3"/>
  <c r="D52" i="3"/>
  <c r="D74" i="3"/>
  <c r="D92" i="3"/>
  <c r="D114" i="3"/>
  <c r="D130" i="3"/>
  <c r="D145" i="3"/>
  <c r="D161" i="3"/>
  <c r="D176" i="3"/>
  <c r="D13" i="3"/>
  <c r="D32" i="3"/>
  <c r="D56" i="3"/>
  <c r="D76" i="3"/>
  <c r="D94" i="3"/>
  <c r="D115" i="3"/>
  <c r="D131" i="3"/>
  <c r="D146" i="3"/>
  <c r="D14" i="3"/>
  <c r="D34" i="3"/>
  <c r="D58" i="3"/>
  <c r="D77" i="3"/>
  <c r="D95" i="3"/>
  <c r="D116" i="3"/>
  <c r="D132" i="3"/>
  <c r="D148" i="3"/>
  <c r="D163" i="3"/>
  <c r="D179" i="3"/>
  <c r="D194" i="3"/>
  <c r="D210" i="3"/>
  <c r="D16" i="3"/>
  <c r="D35" i="3"/>
  <c r="D59" i="3"/>
  <c r="D78" i="3"/>
  <c r="D100" i="3"/>
  <c r="D118" i="3"/>
  <c r="D133" i="3"/>
  <c r="D149" i="3"/>
  <c r="D164" i="3"/>
  <c r="D180" i="3"/>
  <c r="D196" i="3"/>
  <c r="D211" i="3"/>
  <c r="D227" i="3"/>
  <c r="D244" i="3"/>
  <c r="D259" i="3"/>
  <c r="D274" i="3"/>
  <c r="D288" i="3"/>
  <c r="D302" i="3"/>
  <c r="D317" i="3"/>
  <c r="D331" i="3"/>
  <c r="D345" i="3"/>
  <c r="D359" i="3"/>
  <c r="D373" i="3"/>
  <c r="D388" i="3"/>
  <c r="D403" i="3"/>
  <c r="D417" i="3"/>
  <c r="D431" i="3"/>
  <c r="D445" i="3"/>
  <c r="D460" i="3"/>
  <c r="D474" i="3"/>
  <c r="D488" i="3"/>
  <c r="D502" i="3"/>
  <c r="D516" i="3"/>
  <c r="D530" i="3"/>
  <c r="D545" i="3"/>
  <c r="D560" i="3"/>
  <c r="D574" i="3"/>
  <c r="D588" i="3"/>
  <c r="D602" i="3"/>
  <c r="D617" i="3"/>
  <c r="D631" i="3"/>
  <c r="D645" i="3"/>
  <c r="D659" i="3"/>
  <c r="D673" i="3"/>
  <c r="D688" i="3"/>
  <c r="D702" i="3"/>
  <c r="D717" i="3"/>
  <c r="D731" i="3"/>
  <c r="D745" i="3"/>
  <c r="D760" i="3"/>
  <c r="D774" i="3"/>
  <c r="D788" i="3"/>
  <c r="D802" i="3"/>
  <c r="D816" i="3"/>
  <c r="D830" i="3"/>
  <c r="D845" i="3"/>
  <c r="D859" i="3"/>
  <c r="D874" i="3"/>
  <c r="D888" i="3"/>
  <c r="D902" i="3"/>
  <c r="D917" i="3"/>
  <c r="D931" i="3"/>
  <c r="D945" i="3"/>
  <c r="D959" i="3"/>
  <c r="D973" i="3"/>
  <c r="D988" i="3"/>
  <c r="D1002" i="3"/>
  <c r="D1016" i="3"/>
  <c r="D1030" i="3"/>
  <c r="D1043" i="3"/>
  <c r="D1056" i="3"/>
  <c r="D1069" i="3"/>
  <c r="D1082" i="3"/>
  <c r="D1095" i="3"/>
  <c r="D1108" i="3"/>
  <c r="D1121" i="3"/>
  <c r="D1134" i="3"/>
  <c r="D1146" i="3"/>
  <c r="D1158" i="3"/>
  <c r="D1170" i="3"/>
  <c r="D1182" i="3"/>
  <c r="D1194" i="3"/>
  <c r="D1206" i="3"/>
  <c r="D1218" i="3"/>
  <c r="D1230" i="3"/>
  <c r="D17" i="3"/>
  <c r="D37" i="3"/>
  <c r="D60" i="3"/>
  <c r="D79" i="3"/>
  <c r="D101" i="3"/>
  <c r="D119" i="3"/>
  <c r="D134" i="3"/>
  <c r="D150" i="3"/>
  <c r="D166" i="3"/>
  <c r="D181" i="3"/>
  <c r="D197" i="3"/>
  <c r="D212" i="3"/>
  <c r="D229" i="3"/>
  <c r="D245" i="3"/>
  <c r="D260" i="3"/>
  <c r="D275" i="3"/>
  <c r="D18" i="3"/>
  <c r="D48" i="3"/>
  <c r="D88" i="3"/>
  <c r="D121" i="3"/>
  <c r="D144" i="3"/>
  <c r="D172" i="3"/>
  <c r="D192" i="3"/>
  <c r="D216" i="3"/>
  <c r="D234" i="3"/>
  <c r="D252" i="3"/>
  <c r="D270" i="3"/>
  <c r="D287" i="3"/>
  <c r="D304" i="3"/>
  <c r="D319" i="3"/>
  <c r="D334" i="3"/>
  <c r="D350" i="3"/>
  <c r="D366" i="3"/>
  <c r="D381" i="3"/>
  <c r="D396" i="3"/>
  <c r="D412" i="3"/>
  <c r="D427" i="3"/>
  <c r="D443" i="3"/>
  <c r="D458" i="3"/>
  <c r="D475" i="3"/>
  <c r="D490" i="3"/>
  <c r="D505" i="3"/>
  <c r="D522" i="3"/>
  <c r="D537" i="3"/>
  <c r="D552" i="3"/>
  <c r="D568" i="3"/>
  <c r="D583" i="3"/>
  <c r="D599" i="3"/>
  <c r="D614" i="3"/>
  <c r="D630" i="3"/>
  <c r="D646" i="3"/>
  <c r="D661" i="3"/>
  <c r="D678" i="3"/>
  <c r="D693" i="3"/>
  <c r="D708" i="3"/>
  <c r="D724" i="3"/>
  <c r="D739" i="3"/>
  <c r="D754" i="3"/>
  <c r="D770" i="3"/>
  <c r="D19" i="3"/>
  <c r="D49" i="3"/>
  <c r="D89" i="3"/>
  <c r="D122" i="3"/>
  <c r="D151" i="3"/>
  <c r="D173" i="3"/>
  <c r="D193" i="3"/>
  <c r="D217" i="3"/>
  <c r="D235" i="3"/>
  <c r="D253" i="3"/>
  <c r="D272" i="3"/>
  <c r="D289" i="3"/>
  <c r="D305" i="3"/>
  <c r="D320" i="3"/>
  <c r="D335" i="3"/>
  <c r="D352" i="3"/>
  <c r="D367" i="3"/>
  <c r="D382" i="3"/>
  <c r="D397" i="3"/>
  <c r="D413" i="3"/>
  <c r="D429" i="3"/>
  <c r="D444" i="3"/>
  <c r="D461" i="3"/>
  <c r="D476" i="3"/>
  <c r="D491" i="3"/>
  <c r="D508" i="3"/>
  <c r="D523" i="3"/>
  <c r="D538" i="3"/>
  <c r="D553" i="3"/>
  <c r="D569" i="3"/>
  <c r="D584" i="3"/>
  <c r="D600" i="3"/>
  <c r="D616" i="3"/>
  <c r="D632" i="3"/>
  <c r="D647" i="3"/>
  <c r="D662" i="3"/>
  <c r="D679" i="3"/>
  <c r="D694" i="3"/>
  <c r="D709" i="3"/>
  <c r="D725" i="3"/>
  <c r="D740" i="3"/>
  <c r="D756" i="3"/>
  <c r="D772" i="3"/>
  <c r="D23" i="3"/>
  <c r="D62" i="3"/>
  <c r="D91" i="3"/>
  <c r="D125" i="3"/>
  <c r="D154" i="3"/>
  <c r="D175" i="3"/>
  <c r="D200" i="3"/>
  <c r="D220" i="3"/>
  <c r="D238" i="3"/>
  <c r="D256" i="3"/>
  <c r="D276" i="3"/>
  <c r="D292" i="3"/>
  <c r="D307" i="3"/>
  <c r="D322" i="3"/>
  <c r="D338" i="3"/>
  <c r="D354" i="3"/>
  <c r="D369" i="3"/>
  <c r="D384" i="3"/>
  <c r="D400" i="3"/>
  <c r="D416" i="3"/>
  <c r="D432" i="3"/>
  <c r="D448" i="3"/>
  <c r="D463" i="3"/>
  <c r="D478" i="3"/>
  <c r="D494" i="3"/>
  <c r="D510" i="3"/>
  <c r="D525" i="3"/>
  <c r="D540" i="3"/>
  <c r="D556" i="3"/>
  <c r="D571" i="3"/>
  <c r="D587" i="3"/>
  <c r="D604" i="3"/>
  <c r="D619" i="3"/>
  <c r="D634" i="3"/>
  <c r="D649" i="3"/>
  <c r="D666" i="3"/>
  <c r="D681" i="3"/>
  <c r="D696" i="3"/>
  <c r="D712" i="3"/>
  <c r="D727" i="3"/>
  <c r="D743" i="3"/>
  <c r="D758" i="3"/>
  <c r="D775" i="3"/>
  <c r="D790" i="3"/>
  <c r="D805" i="3"/>
  <c r="D822" i="3"/>
  <c r="D837" i="3"/>
  <c r="D852" i="3"/>
  <c r="D868" i="3"/>
  <c r="D883" i="3"/>
  <c r="D898" i="3"/>
  <c r="D914" i="3"/>
  <c r="D930" i="3"/>
  <c r="D946" i="3"/>
  <c r="D961" i="3"/>
  <c r="D977" i="3"/>
  <c r="D993" i="3"/>
  <c r="D1008" i="3"/>
  <c r="D1023" i="3"/>
  <c r="D1037" i="3"/>
  <c r="D1051" i="3"/>
  <c r="D1066" i="3"/>
  <c r="D1080" i="3"/>
  <c r="D1094" i="3"/>
  <c r="D1109" i="3"/>
  <c r="D1123" i="3"/>
  <c r="D1137" i="3"/>
  <c r="D1150" i="3"/>
  <c r="D1163" i="3"/>
  <c r="D1176" i="3"/>
  <c r="D1189" i="3"/>
  <c r="D1202" i="3"/>
  <c r="D1215" i="3"/>
  <c r="D1228" i="3"/>
  <c r="D1241" i="3"/>
  <c r="D1253" i="3"/>
  <c r="D1265" i="3"/>
  <c r="D1277" i="3"/>
  <c r="D1289" i="3"/>
  <c r="D1301" i="3"/>
  <c r="D1313" i="3"/>
  <c r="D1325" i="3"/>
  <c r="D1337" i="3"/>
  <c r="D1349" i="3"/>
  <c r="D1361" i="3"/>
  <c r="D1373" i="3"/>
  <c r="D1385" i="3"/>
  <c r="D1397" i="3"/>
  <c r="D1409" i="3"/>
  <c r="D1421" i="3"/>
  <c r="D1433" i="3"/>
  <c r="D1445" i="3"/>
  <c r="D1457" i="3"/>
  <c r="D1469" i="3"/>
  <c r="D1481" i="3"/>
  <c r="D1493" i="3"/>
  <c r="D1505" i="3"/>
  <c r="D1517" i="3"/>
  <c r="D1529" i="3"/>
  <c r="D1541" i="3"/>
  <c r="D1553" i="3"/>
  <c r="D1565" i="3"/>
  <c r="D1577" i="3"/>
  <c r="D1589" i="3"/>
  <c r="D1601" i="3"/>
  <c r="D1613" i="3"/>
  <c r="D1625" i="3"/>
  <c r="D1637" i="3"/>
  <c r="D1649" i="3"/>
  <c r="D1661" i="3"/>
  <c r="D1673" i="3"/>
  <c r="D1685" i="3"/>
  <c r="D1697" i="3"/>
  <c r="D1709" i="3"/>
  <c r="D1721" i="3"/>
  <c r="D1733" i="3"/>
  <c r="D1745" i="3"/>
  <c r="D1757" i="3"/>
  <c r="D1769" i="3"/>
  <c r="D1781" i="3"/>
  <c r="D1793" i="3"/>
  <c r="D1805" i="3"/>
  <c r="D1817" i="3"/>
  <c r="D1829" i="3"/>
  <c r="D1841" i="3"/>
  <c r="D1853" i="3"/>
  <c r="D1865" i="3"/>
  <c r="D1877" i="3"/>
  <c r="D1889" i="3"/>
  <c r="D1901" i="3"/>
  <c r="D1913" i="3"/>
  <c r="D1925" i="3"/>
  <c r="D1937" i="3"/>
  <c r="D1949" i="3"/>
  <c r="D1961" i="3"/>
  <c r="D1973" i="3"/>
  <c r="D1985" i="3"/>
  <c r="D1997" i="3"/>
  <c r="D2009" i="3"/>
  <c r="D2021" i="3"/>
  <c r="D2033" i="3"/>
  <c r="D2045" i="3"/>
  <c r="D2057" i="3"/>
  <c r="D2069" i="3"/>
  <c r="D2081" i="3"/>
  <c r="D2093" i="3"/>
  <c r="D2105" i="3"/>
  <c r="D2117" i="3"/>
  <c r="D2129" i="3"/>
  <c r="D2141" i="3"/>
  <c r="D2153" i="3"/>
  <c r="D2165" i="3"/>
  <c r="D2177" i="3"/>
  <c r="D2189" i="3"/>
  <c r="D2201" i="3"/>
  <c r="D2213" i="3"/>
  <c r="D2225" i="3"/>
  <c r="D2237" i="3"/>
  <c r="D2249" i="3"/>
  <c r="D2261" i="3"/>
  <c r="D2273" i="3"/>
  <c r="D2285" i="3"/>
  <c r="D2297" i="3"/>
  <c r="D2309" i="3"/>
  <c r="D2321" i="3"/>
  <c r="D2333" i="3"/>
  <c r="D2345" i="3"/>
  <c r="D2357" i="3"/>
  <c r="D28" i="3"/>
  <c r="D64" i="3"/>
  <c r="D102" i="3"/>
  <c r="D126" i="3"/>
  <c r="D155" i="3"/>
  <c r="D178" i="3"/>
  <c r="D202" i="3"/>
  <c r="D221" i="3"/>
  <c r="D239" i="3"/>
  <c r="D258" i="3"/>
  <c r="D277" i="3"/>
  <c r="D293" i="3"/>
  <c r="D308" i="3"/>
  <c r="D324" i="3"/>
  <c r="D340" i="3"/>
  <c r="D355" i="3"/>
  <c r="D370" i="3"/>
  <c r="D385" i="3"/>
  <c r="D401" i="3"/>
  <c r="D418" i="3"/>
  <c r="D433" i="3"/>
  <c r="D449" i="3"/>
  <c r="D5" i="3"/>
  <c r="D46" i="3"/>
  <c r="D85" i="3"/>
  <c r="D109" i="3"/>
  <c r="D140" i="3"/>
  <c r="D168" i="3"/>
  <c r="D190" i="3"/>
  <c r="D209" i="3"/>
  <c r="D232" i="3"/>
  <c r="D250" i="3"/>
  <c r="D268" i="3"/>
  <c r="D285" i="3"/>
  <c r="D300" i="3"/>
  <c r="D316" i="3"/>
  <c r="D332" i="3"/>
  <c r="D347" i="3"/>
  <c r="D364" i="3"/>
  <c r="D379" i="3"/>
  <c r="D394" i="3"/>
  <c r="D409" i="3"/>
  <c r="D425" i="3"/>
  <c r="D440" i="3"/>
  <c r="D456" i="3"/>
  <c r="D472" i="3"/>
  <c r="D487" i="3"/>
  <c r="D503" i="3"/>
  <c r="D518" i="3"/>
  <c r="D535" i="3"/>
  <c r="D550" i="3"/>
  <c r="D565" i="3"/>
  <c r="D581" i="3"/>
  <c r="D596" i="3"/>
  <c r="D612" i="3"/>
  <c r="D628" i="3"/>
  <c r="D643" i="3"/>
  <c r="D658" i="3"/>
  <c r="D674" i="3"/>
  <c r="D691" i="3"/>
  <c r="H3" i="2"/>
  <c r="E3" i="2"/>
  <c r="G5" i="2"/>
  <c r="H5" i="2" s="1"/>
  <c r="D5" i="2"/>
  <c r="E5" i="2" s="1"/>
  <c r="J16" i="9" l="1"/>
  <c r="J16" i="7"/>
  <c r="J3" i="5"/>
  <c r="I3" i="5"/>
  <c r="B5" i="5"/>
  <c r="D5" i="5"/>
  <c r="C5" i="5"/>
  <c r="B4" i="5"/>
  <c r="C4" i="5"/>
  <c r="D4" i="5"/>
  <c r="A6" i="5"/>
  <c r="E5" i="5"/>
  <c r="B5" i="2"/>
  <c r="G6" i="2"/>
  <c r="H6" i="2" s="1"/>
  <c r="D6" i="2"/>
  <c r="E6" i="2" s="1"/>
  <c r="G5" i="5" l="1"/>
  <c r="H5" i="5"/>
  <c r="H4" i="5"/>
  <c r="G4" i="5"/>
  <c r="I5" i="5"/>
  <c r="J5" i="5"/>
  <c r="J4" i="5"/>
  <c r="I4" i="5"/>
  <c r="B6" i="5"/>
  <c r="C6" i="5"/>
  <c r="D6" i="5"/>
  <c r="A7" i="5"/>
  <c r="E6" i="5"/>
  <c r="B6" i="2"/>
  <c r="G7" i="2"/>
  <c r="H7" i="2" s="1"/>
  <c r="D7" i="2"/>
  <c r="E7" i="2" s="1"/>
  <c r="G6" i="5" l="1"/>
  <c r="H6" i="5"/>
  <c r="I6" i="5"/>
  <c r="J6" i="5"/>
  <c r="B7" i="5"/>
  <c r="C7" i="5"/>
  <c r="D7" i="5"/>
  <c r="A8" i="5"/>
  <c r="E7" i="5"/>
  <c r="B7" i="2"/>
  <c r="G8" i="2"/>
  <c r="H8" i="2" s="1"/>
  <c r="D8" i="2"/>
  <c r="E8" i="2" s="1"/>
  <c r="G7" i="5" l="1"/>
  <c r="H7" i="5"/>
  <c r="I7" i="5"/>
  <c r="J7" i="5"/>
  <c r="B8" i="5"/>
  <c r="C8" i="5"/>
  <c r="D8" i="5"/>
  <c r="A9" i="5"/>
  <c r="E8" i="5"/>
  <c r="B8" i="2"/>
  <c r="G9" i="2"/>
  <c r="H9" i="2" s="1"/>
  <c r="D9" i="2"/>
  <c r="E9" i="2" s="1"/>
  <c r="H8" i="5" l="1"/>
  <c r="G8" i="5"/>
  <c r="J8" i="5"/>
  <c r="I8" i="5"/>
  <c r="C9" i="5"/>
  <c r="D9" i="5"/>
  <c r="B9" i="5"/>
  <c r="A10" i="5"/>
  <c r="E9" i="5"/>
  <c r="B9" i="2"/>
  <c r="G10" i="2"/>
  <c r="H10" i="2" s="1"/>
  <c r="D10" i="2"/>
  <c r="E10" i="2" s="1"/>
  <c r="H9" i="5" l="1"/>
  <c r="G9" i="5"/>
  <c r="J9" i="5"/>
  <c r="I9" i="5"/>
  <c r="C10" i="5"/>
  <c r="D10" i="5"/>
  <c r="B10" i="5"/>
  <c r="A11" i="5"/>
  <c r="E10" i="5"/>
  <c r="B10" i="2"/>
  <c r="G11" i="2"/>
  <c r="H11" i="2" s="1"/>
  <c r="D11" i="2"/>
  <c r="E11" i="2" s="1"/>
  <c r="H10" i="5" l="1"/>
  <c r="G10" i="5"/>
  <c r="J10" i="5"/>
  <c r="I10" i="5"/>
  <c r="D11" i="5"/>
  <c r="C11" i="5"/>
  <c r="B11" i="5"/>
  <c r="A12" i="5"/>
  <c r="E11" i="5"/>
  <c r="B11" i="2"/>
  <c r="G12" i="2"/>
  <c r="H12" i="2" s="1"/>
  <c r="D12" i="2"/>
  <c r="E12" i="2" s="1"/>
  <c r="G11" i="5" l="1"/>
  <c r="H11" i="5"/>
  <c r="I11" i="5"/>
  <c r="J11" i="5"/>
  <c r="B12" i="5"/>
  <c r="C12" i="5"/>
  <c r="D12" i="5"/>
  <c r="E12" i="5"/>
  <c r="A13" i="5"/>
  <c r="B12" i="2"/>
  <c r="G13" i="2"/>
  <c r="H13" i="2" s="1"/>
  <c r="D13" i="2"/>
  <c r="E13" i="2" s="1"/>
  <c r="G12" i="5" l="1"/>
  <c r="H12" i="5"/>
  <c r="J12" i="5"/>
  <c r="I12" i="5"/>
  <c r="C13" i="5"/>
  <c r="D13" i="5"/>
  <c r="B13" i="5"/>
  <c r="A14" i="5"/>
  <c r="E13" i="5"/>
  <c r="B13" i="2"/>
  <c r="G14" i="2"/>
  <c r="H14" i="2" s="1"/>
  <c r="D14" i="2"/>
  <c r="E14" i="2" s="1"/>
  <c r="G13" i="5" l="1"/>
  <c r="H13" i="5"/>
  <c r="I13" i="5"/>
  <c r="J13" i="5"/>
  <c r="C14" i="5"/>
  <c r="B14" i="5"/>
  <c r="D14" i="5"/>
  <c r="A15" i="5"/>
  <c r="E14" i="5"/>
  <c r="B14" i="2"/>
  <c r="G15" i="2"/>
  <c r="H15" i="2" s="1"/>
  <c r="D15" i="2"/>
  <c r="E15" i="2" s="1"/>
  <c r="G14" i="5" l="1"/>
  <c r="H14" i="5"/>
  <c r="I14" i="5"/>
  <c r="J14" i="5"/>
  <c r="C15" i="5"/>
  <c r="D15" i="5"/>
  <c r="B15" i="5"/>
  <c r="A16" i="5"/>
  <c r="E15" i="5"/>
  <c r="B15" i="2"/>
  <c r="G16" i="2"/>
  <c r="H16" i="2" s="1"/>
  <c r="D16" i="2"/>
  <c r="E16" i="2" s="1"/>
  <c r="G15" i="5" l="1"/>
  <c r="H15" i="5"/>
  <c r="J15" i="5"/>
  <c r="I15" i="5"/>
  <c r="B16" i="5"/>
  <c r="C16" i="5"/>
  <c r="D16" i="5"/>
  <c r="E16" i="5"/>
  <c r="A17" i="5"/>
  <c r="B16" i="2"/>
  <c r="G17" i="2"/>
  <c r="H17" i="2" s="1"/>
  <c r="D17" i="2"/>
  <c r="E17" i="2" s="1"/>
  <c r="H16" i="5" l="1"/>
  <c r="G16" i="5"/>
  <c r="J16" i="5"/>
  <c r="I16" i="5"/>
  <c r="B17" i="5"/>
  <c r="C17" i="5"/>
  <c r="D17" i="5"/>
  <c r="A18" i="5"/>
  <c r="E17" i="5"/>
  <c r="B17" i="2"/>
  <c r="G18" i="2"/>
  <c r="H18" i="2" s="1"/>
  <c r="D18" i="2"/>
  <c r="E18" i="2" s="1"/>
  <c r="H17" i="5" l="1"/>
  <c r="G17" i="5"/>
  <c r="J17" i="5"/>
  <c r="I17" i="5"/>
  <c r="B18" i="5"/>
  <c r="C18" i="5"/>
  <c r="D18" i="5"/>
  <c r="A19" i="5"/>
  <c r="E18" i="5"/>
  <c r="B18" i="2"/>
  <c r="G19" i="2"/>
  <c r="H19" i="2" s="1"/>
  <c r="D19" i="2"/>
  <c r="E19" i="2" s="1"/>
  <c r="G18" i="5" l="1"/>
  <c r="H18" i="5"/>
  <c r="I18" i="5"/>
  <c r="J18" i="5"/>
  <c r="B19" i="5"/>
  <c r="C19" i="5"/>
  <c r="D19" i="5"/>
  <c r="A20" i="5"/>
  <c r="E19" i="5"/>
  <c r="B19" i="2"/>
  <c r="G20" i="2"/>
  <c r="H20" i="2" s="1"/>
  <c r="D20" i="2"/>
  <c r="E20" i="2" s="1"/>
  <c r="G19" i="5" l="1"/>
  <c r="H19" i="5"/>
  <c r="J19" i="5"/>
  <c r="I19" i="5"/>
  <c r="B20" i="5"/>
  <c r="C20" i="5"/>
  <c r="D20" i="5"/>
  <c r="A21" i="5"/>
  <c r="E20" i="5"/>
  <c r="B20" i="2"/>
  <c r="G21" i="2"/>
  <c r="H21" i="2" s="1"/>
  <c r="D21" i="2"/>
  <c r="E21" i="2" s="1"/>
  <c r="G20" i="5" l="1"/>
  <c r="H20" i="5"/>
  <c r="I20" i="5"/>
  <c r="J20" i="5"/>
  <c r="C21" i="5"/>
  <c r="D21" i="5"/>
  <c r="B21" i="5"/>
  <c r="A22" i="5"/>
  <c r="E21" i="5"/>
  <c r="B21" i="2"/>
  <c r="G22" i="2"/>
  <c r="H22" i="2" s="1"/>
  <c r="D22" i="2"/>
  <c r="E22" i="2" s="1"/>
  <c r="G21" i="5" l="1"/>
  <c r="H21" i="5"/>
  <c r="J21" i="5"/>
  <c r="I21" i="5"/>
  <c r="C22" i="5"/>
  <c r="D22" i="5"/>
  <c r="B22" i="5"/>
  <c r="A23" i="5"/>
  <c r="E22" i="5"/>
  <c r="B22" i="2"/>
  <c r="G23" i="2"/>
  <c r="H23" i="2" s="1"/>
  <c r="D23" i="2"/>
  <c r="E23" i="2" s="1"/>
  <c r="H22" i="5" l="1"/>
  <c r="G22" i="5"/>
  <c r="J22" i="5"/>
  <c r="I22" i="5"/>
  <c r="C23" i="5"/>
  <c r="D23" i="5"/>
  <c r="B23" i="5"/>
  <c r="A24" i="5"/>
  <c r="E23" i="5"/>
  <c r="B23" i="2"/>
  <c r="G24" i="2"/>
  <c r="H24" i="2" s="1"/>
  <c r="D24" i="2"/>
  <c r="E24" i="2" s="1"/>
  <c r="G23" i="5" l="1"/>
  <c r="H23" i="5"/>
  <c r="J23" i="5"/>
  <c r="I23" i="5"/>
  <c r="B24" i="5"/>
  <c r="C24" i="5"/>
  <c r="D24" i="5"/>
  <c r="E24" i="5"/>
  <c r="A25" i="5"/>
  <c r="B24" i="2"/>
  <c r="G25" i="2"/>
  <c r="H25" i="2" s="1"/>
  <c r="D25" i="2"/>
  <c r="E25" i="2" s="1"/>
  <c r="G24" i="5" l="1"/>
  <c r="H24" i="5"/>
  <c r="J24" i="5"/>
  <c r="I24" i="5"/>
  <c r="C25" i="5"/>
  <c r="D25" i="5"/>
  <c r="B25" i="5"/>
  <c r="A26" i="5"/>
  <c r="E25" i="5"/>
  <c r="B25" i="2"/>
  <c r="G26" i="2"/>
  <c r="H26" i="2" s="1"/>
  <c r="D26" i="2"/>
  <c r="E26" i="2" s="1"/>
  <c r="G25" i="5" l="1"/>
  <c r="H25" i="5"/>
  <c r="I25" i="5"/>
  <c r="J25" i="5"/>
  <c r="C26" i="5"/>
  <c r="B26" i="5"/>
  <c r="D26" i="5"/>
  <c r="A27" i="5"/>
  <c r="E26" i="5"/>
  <c r="B26" i="2"/>
  <c r="G27" i="2"/>
  <c r="H27" i="2" s="1"/>
  <c r="D27" i="2"/>
  <c r="E27" i="2" s="1"/>
  <c r="G26" i="5" l="1"/>
  <c r="H26" i="5"/>
  <c r="J26" i="5"/>
  <c r="I26" i="5"/>
  <c r="C27" i="5"/>
  <c r="D27" i="5"/>
  <c r="B27" i="5"/>
  <c r="A28" i="5"/>
  <c r="E27" i="5"/>
  <c r="B27" i="2"/>
  <c r="G28" i="2"/>
  <c r="H28" i="2" s="1"/>
  <c r="D28" i="2"/>
  <c r="E28" i="2" s="1"/>
  <c r="H27" i="5" l="1"/>
  <c r="G27" i="5"/>
  <c r="J27" i="5"/>
  <c r="I27" i="5"/>
  <c r="B28" i="5"/>
  <c r="C28" i="5"/>
  <c r="D28" i="5"/>
  <c r="E28" i="5"/>
  <c r="A29" i="5"/>
  <c r="B28" i="2"/>
  <c r="G29" i="2"/>
  <c r="H29" i="2" s="1"/>
  <c r="D29" i="2"/>
  <c r="E29" i="2" s="1"/>
  <c r="H28" i="5" l="1"/>
  <c r="G28" i="5"/>
  <c r="J28" i="5"/>
  <c r="I28" i="5"/>
  <c r="B29" i="5"/>
  <c r="C29" i="5"/>
  <c r="D29" i="5"/>
  <c r="A30" i="5"/>
  <c r="E29" i="5"/>
  <c r="B29" i="2"/>
  <c r="G30" i="2"/>
  <c r="H30" i="2" s="1"/>
  <c r="D30" i="2"/>
  <c r="E30" i="2" s="1"/>
  <c r="G29" i="5" l="1"/>
  <c r="H29" i="5"/>
  <c r="I29" i="5"/>
  <c r="J29" i="5"/>
  <c r="B30" i="5"/>
  <c r="C30" i="5"/>
  <c r="D30" i="5"/>
  <c r="A31" i="5"/>
  <c r="E30" i="5"/>
  <c r="B30" i="2"/>
  <c r="G31" i="2"/>
  <c r="H31" i="2" s="1"/>
  <c r="D31" i="2"/>
  <c r="E31" i="2" s="1"/>
  <c r="G30" i="5" l="1"/>
  <c r="H30" i="5"/>
  <c r="J30" i="5"/>
  <c r="I30" i="5"/>
  <c r="B31" i="5"/>
  <c r="C31" i="5"/>
  <c r="D31" i="5"/>
  <c r="A32" i="5"/>
  <c r="E31" i="5"/>
  <c r="B31" i="2"/>
  <c r="G32" i="2"/>
  <c r="D32" i="2"/>
  <c r="E32" i="2" s="1"/>
  <c r="G31" i="5" l="1"/>
  <c r="H31" i="5"/>
  <c r="J31" i="5"/>
  <c r="I31" i="5"/>
  <c r="B32" i="5"/>
  <c r="C32" i="5"/>
  <c r="D32" i="5"/>
  <c r="A33" i="5"/>
  <c r="E32" i="5"/>
  <c r="B32" i="2"/>
  <c r="H32" i="2"/>
  <c r="G33" i="2"/>
  <c r="H32" i="5" l="1"/>
  <c r="G32" i="5"/>
  <c r="I32" i="5"/>
  <c r="J32" i="5"/>
  <c r="C33" i="5"/>
  <c r="D33" i="5"/>
  <c r="B33" i="5"/>
  <c r="A34" i="5"/>
  <c r="E33" i="5"/>
  <c r="B33" i="2"/>
  <c r="H33" i="2"/>
  <c r="G34" i="2"/>
  <c r="H33" i="5" l="1"/>
  <c r="G33" i="5"/>
  <c r="J33" i="5"/>
  <c r="I33" i="5"/>
  <c r="C34" i="5"/>
  <c r="D34" i="5"/>
  <c r="B34" i="5"/>
  <c r="A35" i="5"/>
  <c r="E34" i="5"/>
  <c r="B34" i="2"/>
  <c r="G35" i="2"/>
  <c r="H34" i="2"/>
  <c r="H34" i="5" l="1"/>
  <c r="G34" i="5"/>
  <c r="J34" i="5"/>
  <c r="I34" i="5"/>
  <c r="C35" i="5"/>
  <c r="D35" i="5"/>
  <c r="B35" i="5"/>
  <c r="A36" i="5"/>
  <c r="E35" i="5"/>
  <c r="B35" i="2"/>
  <c r="H35" i="2"/>
  <c r="G36" i="2"/>
  <c r="H35" i="5" l="1"/>
  <c r="G35" i="5"/>
  <c r="I35" i="5"/>
  <c r="J35" i="5"/>
  <c r="B36" i="5"/>
  <c r="C36" i="5"/>
  <c r="D36" i="5"/>
  <c r="E36" i="5"/>
  <c r="A37" i="5"/>
  <c r="B36" i="2"/>
  <c r="H36" i="2"/>
  <c r="G37" i="2"/>
  <c r="G36" i="5" l="1"/>
  <c r="H36" i="5"/>
  <c r="I36" i="5"/>
  <c r="J36" i="5"/>
  <c r="C37" i="5"/>
  <c r="D37" i="5"/>
  <c r="B37" i="5"/>
  <c r="A38" i="5"/>
  <c r="E37" i="5"/>
  <c r="B37" i="2"/>
  <c r="H37" i="2"/>
  <c r="G38" i="2"/>
  <c r="G37" i="5" l="1"/>
  <c r="H37" i="5"/>
  <c r="J37" i="5"/>
  <c r="I37" i="5"/>
  <c r="C38" i="5"/>
  <c r="B38" i="5"/>
  <c r="D38" i="5"/>
  <c r="A39" i="5"/>
  <c r="E38" i="5"/>
  <c r="B38" i="2"/>
  <c r="H38" i="2"/>
  <c r="G39" i="2"/>
  <c r="G38" i="5" l="1"/>
  <c r="H38" i="5"/>
  <c r="J38" i="5"/>
  <c r="I38" i="5"/>
  <c r="C39" i="5"/>
  <c r="D39" i="5"/>
  <c r="B39" i="5"/>
  <c r="A40" i="5"/>
  <c r="E39" i="5"/>
  <c r="B39" i="2"/>
  <c r="H39" i="2"/>
  <c r="G40" i="2"/>
  <c r="G39" i="5" l="1"/>
  <c r="H39" i="5"/>
  <c r="J39" i="5"/>
  <c r="I39" i="5"/>
  <c r="B40" i="5"/>
  <c r="C40" i="5"/>
  <c r="D40" i="5"/>
  <c r="E40" i="5"/>
  <c r="A41" i="5"/>
  <c r="B40" i="2"/>
  <c r="H40" i="2"/>
  <c r="G41" i="2"/>
  <c r="H40" i="5" l="1"/>
  <c r="G40" i="5"/>
  <c r="J40" i="5"/>
  <c r="I40" i="5"/>
  <c r="B41" i="5"/>
  <c r="C41" i="5"/>
  <c r="D41" i="5"/>
  <c r="A42" i="5"/>
  <c r="E41" i="5"/>
  <c r="B41" i="2"/>
  <c r="H41" i="2"/>
  <c r="G42" i="2"/>
  <c r="H41" i="5" l="1"/>
  <c r="G41" i="5"/>
  <c r="J41" i="5"/>
  <c r="I41" i="5"/>
  <c r="B42" i="5"/>
  <c r="D42" i="5"/>
  <c r="C42" i="5"/>
  <c r="A43" i="5"/>
  <c r="E42" i="5"/>
  <c r="B42" i="2"/>
  <c r="H42" i="2"/>
  <c r="G43" i="2"/>
  <c r="G42" i="5" l="1"/>
  <c r="H42" i="5"/>
  <c r="I42" i="5"/>
  <c r="J42" i="5"/>
  <c r="B43" i="5"/>
  <c r="C43" i="5"/>
  <c r="D43" i="5"/>
  <c r="A44" i="5"/>
  <c r="E43" i="5"/>
  <c r="B43" i="2"/>
  <c r="H43" i="2"/>
  <c r="G44" i="2"/>
  <c r="G43" i="5" l="1"/>
  <c r="H43" i="5"/>
  <c r="I43" i="5"/>
  <c r="J43" i="5"/>
  <c r="B44" i="5"/>
  <c r="C44" i="5"/>
  <c r="D44" i="5"/>
  <c r="A45" i="5"/>
  <c r="E44" i="5"/>
  <c r="B44" i="2"/>
  <c r="H44" i="2"/>
  <c r="G45" i="2"/>
  <c r="H44" i="5" l="1"/>
  <c r="G44" i="5"/>
  <c r="J44" i="5"/>
  <c r="I44" i="5"/>
  <c r="C45" i="5"/>
  <c r="D45" i="5"/>
  <c r="B45" i="5"/>
  <c r="A46" i="5"/>
  <c r="E45" i="5"/>
  <c r="B45" i="2"/>
  <c r="H45" i="2"/>
  <c r="G46" i="2"/>
  <c r="G45" i="5" l="1"/>
  <c r="H45" i="5"/>
  <c r="J45" i="5"/>
  <c r="I45" i="5"/>
  <c r="C46" i="5"/>
  <c r="D46" i="5"/>
  <c r="B46" i="5"/>
  <c r="A47" i="5"/>
  <c r="E46" i="5"/>
  <c r="B46" i="2"/>
  <c r="H46" i="2"/>
  <c r="G47" i="2"/>
  <c r="H46" i="5" l="1"/>
  <c r="G46" i="5"/>
  <c r="J46" i="5"/>
  <c r="I46" i="5"/>
  <c r="C47" i="5"/>
  <c r="D47" i="5"/>
  <c r="B47" i="5"/>
  <c r="A48" i="5"/>
  <c r="E47" i="5"/>
  <c r="B47" i="2"/>
  <c r="H47" i="2"/>
  <c r="G48" i="2"/>
  <c r="G47" i="5" l="1"/>
  <c r="H47" i="5"/>
  <c r="I47" i="5"/>
  <c r="J47" i="5"/>
  <c r="B48" i="5"/>
  <c r="C48" i="5"/>
  <c r="D48" i="5"/>
  <c r="E48" i="5"/>
  <c r="A49" i="5"/>
  <c r="B48" i="2"/>
  <c r="H48" i="2"/>
  <c r="G49" i="2"/>
  <c r="G48" i="5" l="1"/>
  <c r="H48" i="5"/>
  <c r="I48" i="5"/>
  <c r="J48" i="5"/>
  <c r="C49" i="5"/>
  <c r="D49" i="5"/>
  <c r="B49" i="5"/>
  <c r="A50" i="5"/>
  <c r="E49" i="5"/>
  <c r="B49" i="2"/>
  <c r="H49" i="2"/>
  <c r="G50" i="2"/>
  <c r="G49" i="5" l="1"/>
  <c r="H49" i="5"/>
  <c r="I49" i="5"/>
  <c r="J49" i="5"/>
  <c r="C50" i="5"/>
  <c r="B50" i="5"/>
  <c r="D50" i="5"/>
  <c r="A51" i="5"/>
  <c r="E50" i="5"/>
  <c r="B50" i="2"/>
  <c r="H50" i="2"/>
  <c r="G51" i="2"/>
  <c r="G50" i="5" l="1"/>
  <c r="H50" i="5"/>
  <c r="I50" i="5"/>
  <c r="J50" i="5"/>
  <c r="C51" i="5"/>
  <c r="D51" i="5"/>
  <c r="B51" i="5"/>
  <c r="A52" i="5"/>
  <c r="E51" i="5"/>
  <c r="B51" i="2"/>
  <c r="H51" i="2"/>
  <c r="G52" i="2"/>
  <c r="H51" i="5" l="1"/>
  <c r="G51" i="5"/>
  <c r="J51" i="5"/>
  <c r="I51" i="5"/>
  <c r="B52" i="5"/>
  <c r="C52" i="5"/>
  <c r="D52" i="5"/>
  <c r="E52" i="5"/>
  <c r="A53" i="5"/>
  <c r="B52" i="2"/>
  <c r="H52" i="2"/>
  <c r="G53" i="2"/>
  <c r="H52" i="5" l="1"/>
  <c r="G52" i="5"/>
  <c r="J52" i="5"/>
  <c r="I52" i="5"/>
  <c r="B53" i="5"/>
  <c r="C53" i="5"/>
  <c r="D53" i="5"/>
  <c r="A54" i="5"/>
  <c r="E53" i="5"/>
  <c r="B53" i="2"/>
  <c r="H53" i="2"/>
  <c r="G54" i="2"/>
  <c r="G53" i="5" l="1"/>
  <c r="H53" i="5"/>
  <c r="J53" i="5"/>
  <c r="I53" i="5"/>
  <c r="B54" i="5"/>
  <c r="C54" i="5"/>
  <c r="D54" i="5"/>
  <c r="A55" i="5"/>
  <c r="E54" i="5"/>
  <c r="B54" i="2"/>
  <c r="H54" i="2"/>
  <c r="G55" i="2"/>
  <c r="G54" i="5" l="1"/>
  <c r="H54" i="5"/>
  <c r="I54" i="5"/>
  <c r="J54" i="5"/>
  <c r="B55" i="5"/>
  <c r="C55" i="5"/>
  <c r="D55" i="5"/>
  <c r="A56" i="5"/>
  <c r="E55" i="5"/>
  <c r="B55" i="2"/>
  <c r="H55" i="2"/>
  <c r="G56" i="2"/>
  <c r="G55" i="5" l="1"/>
  <c r="H55" i="5"/>
  <c r="J55" i="5"/>
  <c r="I55" i="5"/>
  <c r="B56" i="5"/>
  <c r="C56" i="5"/>
  <c r="D56" i="5"/>
  <c r="A57" i="5"/>
  <c r="E56" i="5"/>
  <c r="B56" i="2"/>
  <c r="H56" i="2"/>
  <c r="G57" i="2"/>
  <c r="H56" i="5" l="1"/>
  <c r="G56" i="5"/>
  <c r="I56" i="5"/>
  <c r="J56" i="5"/>
  <c r="C57" i="5"/>
  <c r="D57" i="5"/>
  <c r="B57" i="5"/>
  <c r="A58" i="5"/>
  <c r="E57" i="5"/>
  <c r="B57" i="2"/>
  <c r="H57" i="2"/>
  <c r="G58" i="2"/>
  <c r="H57" i="5" l="1"/>
  <c r="G57" i="5"/>
  <c r="J57" i="5"/>
  <c r="I57" i="5"/>
  <c r="C58" i="5"/>
  <c r="D58" i="5"/>
  <c r="B58" i="5"/>
  <c r="E58" i="5"/>
  <c r="A59" i="5"/>
  <c r="B58" i="2"/>
  <c r="H58" i="2"/>
  <c r="G59" i="2"/>
  <c r="H58" i="5" l="1"/>
  <c r="G58" i="5"/>
  <c r="J58" i="5"/>
  <c r="I58" i="5"/>
  <c r="C59" i="5"/>
  <c r="D59" i="5"/>
  <c r="B59" i="5"/>
  <c r="A60" i="5"/>
  <c r="E59" i="5"/>
  <c r="B59" i="2"/>
  <c r="H59" i="2"/>
  <c r="G60" i="2"/>
  <c r="H59" i="5" l="1"/>
  <c r="G59" i="5"/>
  <c r="J59" i="5"/>
  <c r="I59" i="5"/>
  <c r="B60" i="5"/>
  <c r="C60" i="5"/>
  <c r="D60" i="5"/>
  <c r="E60" i="5"/>
  <c r="A61" i="5"/>
  <c r="B60" i="2"/>
  <c r="H60" i="2"/>
  <c r="G61" i="2"/>
  <c r="G60" i="5" l="1"/>
  <c r="H60" i="5"/>
  <c r="J60" i="5"/>
  <c r="I60" i="5"/>
  <c r="C61" i="5"/>
  <c r="D61" i="5"/>
  <c r="B61" i="5"/>
  <c r="A62" i="5"/>
  <c r="E61" i="5"/>
  <c r="B61" i="2"/>
  <c r="H61" i="2"/>
  <c r="G62" i="2"/>
  <c r="G61" i="5" l="1"/>
  <c r="H61" i="5"/>
  <c r="I61" i="5"/>
  <c r="J61" i="5"/>
  <c r="C62" i="5"/>
  <c r="B62" i="5"/>
  <c r="D62" i="5"/>
  <c r="A63" i="5"/>
  <c r="E62" i="5"/>
  <c r="B62" i="2"/>
  <c r="H62" i="2"/>
  <c r="G63" i="2"/>
  <c r="G62" i="5" l="1"/>
  <c r="H62" i="5"/>
  <c r="J62" i="5"/>
  <c r="I62" i="5"/>
  <c r="C63" i="5"/>
  <c r="D63" i="5"/>
  <c r="B63" i="5"/>
  <c r="A64" i="5"/>
  <c r="E63" i="5"/>
  <c r="B63" i="2"/>
  <c r="H63" i="2"/>
  <c r="G64" i="2"/>
  <c r="G63" i="5" l="1"/>
  <c r="H63" i="5"/>
  <c r="J63" i="5"/>
  <c r="I63" i="5"/>
  <c r="B64" i="5"/>
  <c r="C64" i="5"/>
  <c r="D64" i="5"/>
  <c r="E64" i="5"/>
  <c r="A65" i="5"/>
  <c r="B64" i="2"/>
  <c r="H64" i="2"/>
  <c r="G65" i="2"/>
  <c r="H64" i="5" l="1"/>
  <c r="G64" i="5"/>
  <c r="J64" i="5"/>
  <c r="I64" i="5"/>
  <c r="B65" i="5"/>
  <c r="C65" i="5"/>
  <c r="D65" i="5"/>
  <c r="E65" i="5"/>
  <c r="A66" i="5"/>
  <c r="B65" i="2"/>
  <c r="H65" i="2"/>
  <c r="G66" i="2"/>
  <c r="H65" i="5" l="1"/>
  <c r="G65" i="5"/>
  <c r="I65" i="5"/>
  <c r="J65" i="5"/>
  <c r="B66" i="5"/>
  <c r="C66" i="5"/>
  <c r="D66" i="5"/>
  <c r="A67" i="5"/>
  <c r="E66" i="5"/>
  <c r="B66" i="2"/>
  <c r="H66" i="2"/>
  <c r="G67" i="2"/>
  <c r="G66" i="5" l="1"/>
  <c r="H66" i="5"/>
  <c r="J66" i="5"/>
  <c r="I66" i="5"/>
  <c r="B67" i="5"/>
  <c r="C67" i="5"/>
  <c r="D67" i="5"/>
  <c r="A68" i="5"/>
  <c r="E67" i="5"/>
  <c r="B67" i="2"/>
  <c r="H67" i="2"/>
  <c r="G68" i="2"/>
  <c r="G67" i="5" l="1"/>
  <c r="H67" i="5"/>
  <c r="J67" i="5"/>
  <c r="I67" i="5"/>
  <c r="B68" i="5"/>
  <c r="C68" i="5"/>
  <c r="D68" i="5"/>
  <c r="A69" i="5"/>
  <c r="E68" i="5"/>
  <c r="B68" i="2"/>
  <c r="H68" i="2"/>
  <c r="G69" i="2"/>
  <c r="G68" i="5" l="1"/>
  <c r="H68" i="5"/>
  <c r="I68" i="5"/>
  <c r="J68" i="5"/>
  <c r="C69" i="5"/>
  <c r="D69" i="5"/>
  <c r="B69" i="5"/>
  <c r="A70" i="5"/>
  <c r="E69" i="5"/>
  <c r="B69" i="2"/>
  <c r="H69" i="2"/>
  <c r="G70" i="2"/>
  <c r="G69" i="5" l="1"/>
  <c r="H69" i="5"/>
  <c r="J69" i="5"/>
  <c r="I69" i="5"/>
  <c r="C70" i="5"/>
  <c r="D70" i="5"/>
  <c r="B70" i="5"/>
  <c r="A71" i="5"/>
  <c r="E70" i="5"/>
  <c r="B70" i="2"/>
  <c r="H70" i="2"/>
  <c r="G71" i="2"/>
  <c r="H70" i="5" l="1"/>
  <c r="G70" i="5"/>
  <c r="J70" i="5"/>
  <c r="I70" i="5"/>
  <c r="C71" i="5"/>
  <c r="D71" i="5"/>
  <c r="B71" i="5"/>
  <c r="E71" i="5"/>
  <c r="A72" i="5"/>
  <c r="B71" i="2"/>
  <c r="H71" i="2"/>
  <c r="G72" i="2"/>
  <c r="H71" i="5" l="1"/>
  <c r="G71" i="5"/>
  <c r="J71" i="5"/>
  <c r="I71" i="5"/>
  <c r="B72" i="5"/>
  <c r="C72" i="5"/>
  <c r="D72" i="5"/>
  <c r="E72" i="5"/>
  <c r="B72" i="2"/>
  <c r="H72" i="2"/>
  <c r="G73" i="2"/>
  <c r="G72" i="5" l="1"/>
  <c r="H72" i="5"/>
  <c r="I72" i="5"/>
  <c r="J72" i="5"/>
  <c r="B73" i="2"/>
  <c r="H73" i="2"/>
  <c r="G74" i="2"/>
  <c r="B74" i="2" l="1"/>
  <c r="H74" i="2"/>
  <c r="G75" i="2"/>
  <c r="B75" i="2" l="1"/>
  <c r="H75" i="2"/>
  <c r="G76" i="2"/>
  <c r="B76" i="2" l="1"/>
  <c r="H76" i="2"/>
  <c r="G77" i="2"/>
  <c r="B77" i="2" l="1"/>
  <c r="H77" i="2"/>
  <c r="G78" i="2"/>
  <c r="B78" i="2" l="1"/>
  <c r="H78" i="2"/>
  <c r="G79" i="2"/>
  <c r="B79" i="2" l="1"/>
  <c r="H79" i="2"/>
  <c r="G80" i="2"/>
  <c r="B80" i="2" l="1"/>
  <c r="H80" i="2"/>
  <c r="G81" i="2"/>
  <c r="B81" i="2" l="1"/>
  <c r="B82" i="2"/>
  <c r="H81" i="2"/>
  <c r="G82" i="2"/>
  <c r="H82" i="2" l="1"/>
  <c r="G83" i="2"/>
  <c r="H83" i="2" l="1"/>
  <c r="G84" i="2"/>
  <c r="H84" i="2" l="1"/>
  <c r="G85" i="2"/>
  <c r="H85" i="2" l="1"/>
  <c r="G86" i="2"/>
  <c r="H86" i="2" l="1"/>
  <c r="G87" i="2"/>
  <c r="H87" i="2" l="1"/>
  <c r="G88" i="2"/>
  <c r="H88" i="2" l="1"/>
  <c r="G89" i="2"/>
  <c r="H89" i="2" l="1"/>
  <c r="G90" i="2"/>
  <c r="H90" i="2" l="1"/>
  <c r="G91" i="2"/>
  <c r="H91" i="2" l="1"/>
  <c r="G92" i="2"/>
  <c r="H92" i="2" l="1"/>
  <c r="G93" i="2"/>
  <c r="H93" i="2" l="1"/>
  <c r="G94" i="2"/>
  <c r="H94" i="2" l="1"/>
  <c r="G95" i="2"/>
  <c r="H95" i="2" l="1"/>
  <c r="G96" i="2"/>
  <c r="H96" i="2" l="1"/>
  <c r="G97" i="2"/>
  <c r="H97" i="2" l="1"/>
  <c r="G98" i="2"/>
  <c r="H98" i="2" l="1"/>
  <c r="G99" i="2"/>
  <c r="H99" i="2" l="1"/>
  <c r="G100" i="2"/>
  <c r="H100" i="2" l="1"/>
  <c r="G101" i="2"/>
  <c r="G102" i="2" l="1"/>
  <c r="H102" i="2" s="1"/>
  <c r="H101" i="2"/>
</calcChain>
</file>

<file path=xl/sharedStrings.xml><?xml version="1.0" encoding="utf-8"?>
<sst xmlns="http://schemas.openxmlformats.org/spreadsheetml/2006/main" count="2714" uniqueCount="2501">
  <si>
    <t>Carapace width (mm)</t>
  </si>
  <si>
    <t>Chela height (mm)</t>
  </si>
  <si>
    <t>Durometer</t>
  </si>
  <si>
    <t>CW (LD)</t>
  </si>
  <si>
    <t>CH (LD)</t>
  </si>
  <si>
    <t>Dur (LD)</t>
  </si>
  <si>
    <t>CW &amp; CH</t>
  </si>
  <si>
    <t>100 20</t>
  </si>
  <si>
    <t>100 25</t>
  </si>
  <si>
    <t>101 25</t>
  </si>
  <si>
    <t>101 26</t>
  </si>
  <si>
    <t>102 19</t>
  </si>
  <si>
    <t>102 25</t>
  </si>
  <si>
    <t>102 26</t>
  </si>
  <si>
    <t>102 27</t>
  </si>
  <si>
    <t>103 26</t>
  </si>
  <si>
    <t>103 27</t>
  </si>
  <si>
    <t>104 20</t>
  </si>
  <si>
    <t>104 26</t>
  </si>
  <si>
    <t>104 27</t>
  </si>
  <si>
    <t>105 26</t>
  </si>
  <si>
    <t>105 27</t>
  </si>
  <si>
    <t>106 26</t>
  </si>
  <si>
    <t>106 27</t>
  </si>
  <si>
    <t>106 28</t>
  </si>
  <si>
    <t>107 27</t>
  </si>
  <si>
    <t>107 28</t>
  </si>
  <si>
    <t>108 26</t>
  </si>
  <si>
    <t>108 27</t>
  </si>
  <si>
    <t>108 28</t>
  </si>
  <si>
    <t>108 29</t>
  </si>
  <si>
    <t>109 27</t>
  </si>
  <si>
    <t>109 28</t>
  </si>
  <si>
    <t>110 28</t>
  </si>
  <si>
    <t>110 29</t>
  </si>
  <si>
    <t>111 29</t>
  </si>
  <si>
    <t>112 28</t>
  </si>
  <si>
    <t>112 29</t>
  </si>
  <si>
    <t>113 27</t>
  </si>
  <si>
    <t>113 28</t>
  </si>
  <si>
    <t>113 29</t>
  </si>
  <si>
    <t>114 24</t>
  </si>
  <si>
    <t>114 28</t>
  </si>
  <si>
    <t>114 29</t>
  </si>
  <si>
    <t>114 30</t>
  </si>
  <si>
    <t>115 28</t>
  </si>
  <si>
    <t>115 30</t>
  </si>
  <si>
    <t>116 28</t>
  </si>
  <si>
    <t>116 29</t>
  </si>
  <si>
    <t>116 30</t>
  </si>
  <si>
    <t>117 29</t>
  </si>
  <si>
    <t>117 30</t>
  </si>
  <si>
    <t>117 31</t>
  </si>
  <si>
    <t>118 30</t>
  </si>
  <si>
    <t>118 31</t>
  </si>
  <si>
    <t>119 30</t>
  </si>
  <si>
    <t>120 31</t>
  </si>
  <si>
    <t>120 32</t>
  </si>
  <si>
    <t>121 31</t>
  </si>
  <si>
    <t>121 32</t>
  </si>
  <si>
    <t>122 32</t>
  </si>
  <si>
    <t>122 33</t>
  </si>
  <si>
    <t>123 32</t>
  </si>
  <si>
    <t>123 33</t>
  </si>
  <si>
    <t>124 32</t>
  </si>
  <si>
    <t>124 33</t>
  </si>
  <si>
    <t>125 33</t>
  </si>
  <si>
    <t>125 34</t>
  </si>
  <si>
    <t>126 33</t>
  </si>
  <si>
    <t>126 34</t>
  </si>
  <si>
    <t>127 34</t>
  </si>
  <si>
    <t>128 34</t>
  </si>
  <si>
    <t>129 34</t>
  </si>
  <si>
    <t>130 35</t>
  </si>
  <si>
    <t>132 35</t>
  </si>
  <si>
    <t>132 37</t>
  </si>
  <si>
    <t>133 37</t>
  </si>
  <si>
    <t>134 36</t>
  </si>
  <si>
    <t>136 37</t>
  </si>
  <si>
    <t>136 38</t>
  </si>
  <si>
    <t>141 27</t>
  </si>
  <si>
    <t>142 32</t>
  </si>
  <si>
    <t>84 19</t>
  </si>
  <si>
    <t>85 19</t>
  </si>
  <si>
    <t>87 18</t>
  </si>
  <si>
    <t>88 19</t>
  </si>
  <si>
    <t>89 19</t>
  </si>
  <si>
    <t>89 20</t>
  </si>
  <si>
    <t>90 19</t>
  </si>
  <si>
    <t>90 20</t>
  </si>
  <si>
    <t>91 19</t>
  </si>
  <si>
    <t>91 20</t>
  </si>
  <si>
    <t>92 19</t>
  </si>
  <si>
    <t>92 20</t>
  </si>
  <si>
    <t>93 19</t>
  </si>
  <si>
    <t>93 20</t>
  </si>
  <si>
    <t>93 21</t>
  </si>
  <si>
    <t>94 19</t>
  </si>
  <si>
    <t>94 20</t>
  </si>
  <si>
    <t>94 23</t>
  </si>
  <si>
    <t>94 24</t>
  </si>
  <si>
    <t>95 24</t>
  </si>
  <si>
    <t>96 19</t>
  </si>
  <si>
    <t>96 20</t>
  </si>
  <si>
    <t>96 23</t>
  </si>
  <si>
    <t>97 19</t>
  </si>
  <si>
    <t>97 20</t>
  </si>
  <si>
    <t>97 23</t>
  </si>
  <si>
    <t>97 24</t>
  </si>
  <si>
    <t>98 19</t>
  </si>
  <si>
    <t>98 23</t>
  </si>
  <si>
    <t>98 24</t>
  </si>
  <si>
    <t>98 25</t>
  </si>
  <si>
    <t>98 29</t>
  </si>
  <si>
    <t>99 24</t>
  </si>
  <si>
    <t>99 25</t>
  </si>
  <si>
    <t>CW</t>
  </si>
  <si>
    <t>CH</t>
  </si>
  <si>
    <t>Parameters</t>
  </si>
  <si>
    <t>Value</t>
  </si>
  <si>
    <t>alpha immature</t>
  </si>
  <si>
    <t>alpha mature</t>
  </si>
  <si>
    <t>beta immature</t>
  </si>
  <si>
    <t>beta mature</t>
  </si>
  <si>
    <t>sigma immature</t>
  </si>
  <si>
    <t>sigma mature</t>
  </si>
  <si>
    <t>phi 0</t>
  </si>
  <si>
    <t>phi 1</t>
  </si>
  <si>
    <t>p</t>
  </si>
  <si>
    <t>Counts</t>
  </si>
  <si>
    <t>Dur</t>
  </si>
  <si>
    <t>Last Digit</t>
  </si>
  <si>
    <t>CW Counts</t>
  </si>
  <si>
    <t>CH Counts</t>
  </si>
  <si>
    <t>Dur Counts</t>
  </si>
  <si>
    <t>75 10</t>
  </si>
  <si>
    <t>76 10</t>
  </si>
  <si>
    <t>77 10</t>
  </si>
  <si>
    <t>78 10</t>
  </si>
  <si>
    <t>79 10</t>
  </si>
  <si>
    <t>80 10</t>
  </si>
  <si>
    <t>81 10</t>
  </si>
  <si>
    <t>82 10</t>
  </si>
  <si>
    <t>83 10</t>
  </si>
  <si>
    <t>84 10</t>
  </si>
  <si>
    <t>85 10</t>
  </si>
  <si>
    <t>86 10</t>
  </si>
  <si>
    <t>87 10</t>
  </si>
  <si>
    <t>88 10</t>
  </si>
  <si>
    <t>89 10</t>
  </si>
  <si>
    <t>90 10</t>
  </si>
  <si>
    <t>91 10</t>
  </si>
  <si>
    <t>92 10</t>
  </si>
  <si>
    <t>93 10</t>
  </si>
  <si>
    <t>94 10</t>
  </si>
  <si>
    <t>95 10</t>
  </si>
  <si>
    <t>96 10</t>
  </si>
  <si>
    <t>97 10</t>
  </si>
  <si>
    <t>98 10</t>
  </si>
  <si>
    <t>99 10</t>
  </si>
  <si>
    <t>100 10</t>
  </si>
  <si>
    <t>101 10</t>
  </si>
  <si>
    <t>102 10</t>
  </si>
  <si>
    <t>103 10</t>
  </si>
  <si>
    <t>104 10</t>
  </si>
  <si>
    <t>105 10</t>
  </si>
  <si>
    <t>106 10</t>
  </si>
  <si>
    <t>107 10</t>
  </si>
  <si>
    <t>108 10</t>
  </si>
  <si>
    <t>109 10</t>
  </si>
  <si>
    <t>110 10</t>
  </si>
  <si>
    <t>111 10</t>
  </si>
  <si>
    <t>112 10</t>
  </si>
  <si>
    <t>113 10</t>
  </si>
  <si>
    <t>114 10</t>
  </si>
  <si>
    <t>115 10</t>
  </si>
  <si>
    <t>116 10</t>
  </si>
  <si>
    <t>117 10</t>
  </si>
  <si>
    <t>118 10</t>
  </si>
  <si>
    <t>119 10</t>
  </si>
  <si>
    <t>120 10</t>
  </si>
  <si>
    <t>121 10</t>
  </si>
  <si>
    <t>122 10</t>
  </si>
  <si>
    <t>123 10</t>
  </si>
  <si>
    <t>124 10</t>
  </si>
  <si>
    <t>125 10</t>
  </si>
  <si>
    <t>126 10</t>
  </si>
  <si>
    <t>127 10</t>
  </si>
  <si>
    <t>128 10</t>
  </si>
  <si>
    <t>129 10</t>
  </si>
  <si>
    <t>130 10</t>
  </si>
  <si>
    <t>131 10</t>
  </si>
  <si>
    <t>132 10</t>
  </si>
  <si>
    <t>133 10</t>
  </si>
  <si>
    <t>134 10</t>
  </si>
  <si>
    <t>135 10</t>
  </si>
  <si>
    <t>136 10</t>
  </si>
  <si>
    <t>137 10</t>
  </si>
  <si>
    <t>138 10</t>
  </si>
  <si>
    <t>139 10</t>
  </si>
  <si>
    <t>140 10</t>
  </si>
  <si>
    <t>141 10</t>
  </si>
  <si>
    <t>142 10</t>
  </si>
  <si>
    <t>143 10</t>
  </si>
  <si>
    <t>144 10</t>
  </si>
  <si>
    <t>145 10</t>
  </si>
  <si>
    <t>146 10</t>
  </si>
  <si>
    <t>147 10</t>
  </si>
  <si>
    <t>148 10</t>
  </si>
  <si>
    <t>149 10</t>
  </si>
  <si>
    <t>150 10</t>
  </si>
  <si>
    <t>75 11</t>
  </si>
  <si>
    <t>76 11</t>
  </si>
  <si>
    <t>77 11</t>
  </si>
  <si>
    <t>78 11</t>
  </si>
  <si>
    <t>79 11</t>
  </si>
  <si>
    <t>80 11</t>
  </si>
  <si>
    <t>81 11</t>
  </si>
  <si>
    <t>82 11</t>
  </si>
  <si>
    <t>83 11</t>
  </si>
  <si>
    <t>84 11</t>
  </si>
  <si>
    <t>85 11</t>
  </si>
  <si>
    <t>86 11</t>
  </si>
  <si>
    <t>87 11</t>
  </si>
  <si>
    <t>88 11</t>
  </si>
  <si>
    <t>89 11</t>
  </si>
  <si>
    <t>90 11</t>
  </si>
  <si>
    <t>91 11</t>
  </si>
  <si>
    <t>92 11</t>
  </si>
  <si>
    <t>93 11</t>
  </si>
  <si>
    <t>94 11</t>
  </si>
  <si>
    <t>95 11</t>
  </si>
  <si>
    <t>96 11</t>
  </si>
  <si>
    <t>97 11</t>
  </si>
  <si>
    <t>98 11</t>
  </si>
  <si>
    <t>99 11</t>
  </si>
  <si>
    <t>100 11</t>
  </si>
  <si>
    <t>101 11</t>
  </si>
  <si>
    <t>102 11</t>
  </si>
  <si>
    <t>103 11</t>
  </si>
  <si>
    <t>104 11</t>
  </si>
  <si>
    <t>105 11</t>
  </si>
  <si>
    <t>106 11</t>
  </si>
  <si>
    <t>107 11</t>
  </si>
  <si>
    <t>108 11</t>
  </si>
  <si>
    <t>109 11</t>
  </si>
  <si>
    <t>110 11</t>
  </si>
  <si>
    <t>111 11</t>
  </si>
  <si>
    <t>112 11</t>
  </si>
  <si>
    <t>113 11</t>
  </si>
  <si>
    <t>114 11</t>
  </si>
  <si>
    <t>115 11</t>
  </si>
  <si>
    <t>116 11</t>
  </si>
  <si>
    <t>117 11</t>
  </si>
  <si>
    <t>118 11</t>
  </si>
  <si>
    <t>119 11</t>
  </si>
  <si>
    <t>120 11</t>
  </si>
  <si>
    <t>121 11</t>
  </si>
  <si>
    <t>122 11</t>
  </si>
  <si>
    <t>123 11</t>
  </si>
  <si>
    <t>124 11</t>
  </si>
  <si>
    <t>125 11</t>
  </si>
  <si>
    <t>126 11</t>
  </si>
  <si>
    <t>127 11</t>
  </si>
  <si>
    <t>128 11</t>
  </si>
  <si>
    <t>129 11</t>
  </si>
  <si>
    <t>130 11</t>
  </si>
  <si>
    <t>131 11</t>
  </si>
  <si>
    <t>132 11</t>
  </si>
  <si>
    <t>133 11</t>
  </si>
  <si>
    <t>134 11</t>
  </si>
  <si>
    <t>135 11</t>
  </si>
  <si>
    <t>136 11</t>
  </si>
  <si>
    <t>137 11</t>
  </si>
  <si>
    <t>138 11</t>
  </si>
  <si>
    <t>139 11</t>
  </si>
  <si>
    <t>140 11</t>
  </si>
  <si>
    <t>141 11</t>
  </si>
  <si>
    <t>142 11</t>
  </si>
  <si>
    <t>143 11</t>
  </si>
  <si>
    <t>144 11</t>
  </si>
  <si>
    <t>145 11</t>
  </si>
  <si>
    <t>146 11</t>
  </si>
  <si>
    <t>147 11</t>
  </si>
  <si>
    <t>148 11</t>
  </si>
  <si>
    <t>149 11</t>
  </si>
  <si>
    <t>150 11</t>
  </si>
  <si>
    <t>75 12</t>
  </si>
  <si>
    <t>76 12</t>
  </si>
  <si>
    <t>77 12</t>
  </si>
  <si>
    <t>78 12</t>
  </si>
  <si>
    <t>79 12</t>
  </si>
  <si>
    <t>80 12</t>
  </si>
  <si>
    <t>81 12</t>
  </si>
  <si>
    <t>82 12</t>
  </si>
  <si>
    <t>83 12</t>
  </si>
  <si>
    <t>84 12</t>
  </si>
  <si>
    <t>85 12</t>
  </si>
  <si>
    <t>86 12</t>
  </si>
  <si>
    <t>87 12</t>
  </si>
  <si>
    <t>88 12</t>
  </si>
  <si>
    <t>89 12</t>
  </si>
  <si>
    <t>90 12</t>
  </si>
  <si>
    <t>91 12</t>
  </si>
  <si>
    <t>92 12</t>
  </si>
  <si>
    <t>93 12</t>
  </si>
  <si>
    <t>94 12</t>
  </si>
  <si>
    <t>95 12</t>
  </si>
  <si>
    <t>96 12</t>
  </si>
  <si>
    <t>97 12</t>
  </si>
  <si>
    <t>98 12</t>
  </si>
  <si>
    <t>99 12</t>
  </si>
  <si>
    <t>100 12</t>
  </si>
  <si>
    <t>101 12</t>
  </si>
  <si>
    <t>102 12</t>
  </si>
  <si>
    <t>103 12</t>
  </si>
  <si>
    <t>104 12</t>
  </si>
  <si>
    <t>105 12</t>
  </si>
  <si>
    <t>106 12</t>
  </si>
  <si>
    <t>107 12</t>
  </si>
  <si>
    <t>108 12</t>
  </si>
  <si>
    <t>109 12</t>
  </si>
  <si>
    <t>110 12</t>
  </si>
  <si>
    <t>111 12</t>
  </si>
  <si>
    <t>112 12</t>
  </si>
  <si>
    <t>113 12</t>
  </si>
  <si>
    <t>114 12</t>
  </si>
  <si>
    <t>115 12</t>
  </si>
  <si>
    <t>116 12</t>
  </si>
  <si>
    <t>117 12</t>
  </si>
  <si>
    <t>118 12</t>
  </si>
  <si>
    <t>119 12</t>
  </si>
  <si>
    <t>120 12</t>
  </si>
  <si>
    <t>121 12</t>
  </si>
  <si>
    <t>122 12</t>
  </si>
  <si>
    <t>123 12</t>
  </si>
  <si>
    <t>124 12</t>
  </si>
  <si>
    <t>125 12</t>
  </si>
  <si>
    <t>126 12</t>
  </si>
  <si>
    <t>127 12</t>
  </si>
  <si>
    <t>128 12</t>
  </si>
  <si>
    <t>129 12</t>
  </si>
  <si>
    <t>130 12</t>
  </si>
  <si>
    <t>131 12</t>
  </si>
  <si>
    <t>132 12</t>
  </si>
  <si>
    <t>133 12</t>
  </si>
  <si>
    <t>134 12</t>
  </si>
  <si>
    <t>135 12</t>
  </si>
  <si>
    <t>136 12</t>
  </si>
  <si>
    <t>137 12</t>
  </si>
  <si>
    <t>138 12</t>
  </si>
  <si>
    <t>139 12</t>
  </si>
  <si>
    <t>140 12</t>
  </si>
  <si>
    <t>141 12</t>
  </si>
  <si>
    <t>142 12</t>
  </si>
  <si>
    <t>143 12</t>
  </si>
  <si>
    <t>144 12</t>
  </si>
  <si>
    <t>145 12</t>
  </si>
  <si>
    <t>146 12</t>
  </si>
  <si>
    <t>147 12</t>
  </si>
  <si>
    <t>148 12</t>
  </si>
  <si>
    <t>149 12</t>
  </si>
  <si>
    <t>150 12</t>
  </si>
  <si>
    <t>75 13</t>
  </si>
  <si>
    <t>76 13</t>
  </si>
  <si>
    <t>77 13</t>
  </si>
  <si>
    <t>78 13</t>
  </si>
  <si>
    <t>79 13</t>
  </si>
  <si>
    <t>80 13</t>
  </si>
  <si>
    <t>81 13</t>
  </si>
  <si>
    <t>82 13</t>
  </si>
  <si>
    <t>83 13</t>
  </si>
  <si>
    <t>84 13</t>
  </si>
  <si>
    <t>85 13</t>
  </si>
  <si>
    <t>86 13</t>
  </si>
  <si>
    <t>87 13</t>
  </si>
  <si>
    <t>88 13</t>
  </si>
  <si>
    <t>89 13</t>
  </si>
  <si>
    <t>90 13</t>
  </si>
  <si>
    <t>91 13</t>
  </si>
  <si>
    <t>92 13</t>
  </si>
  <si>
    <t>93 13</t>
  </si>
  <si>
    <t>94 13</t>
  </si>
  <si>
    <t>95 13</t>
  </si>
  <si>
    <t>96 13</t>
  </si>
  <si>
    <t>97 13</t>
  </si>
  <si>
    <t>98 13</t>
  </si>
  <si>
    <t>99 13</t>
  </si>
  <si>
    <t>100 13</t>
  </si>
  <si>
    <t>101 13</t>
  </si>
  <si>
    <t>102 13</t>
  </si>
  <si>
    <t>103 13</t>
  </si>
  <si>
    <t>104 13</t>
  </si>
  <si>
    <t>105 13</t>
  </si>
  <si>
    <t>106 13</t>
  </si>
  <si>
    <t>107 13</t>
  </si>
  <si>
    <t>108 13</t>
  </si>
  <si>
    <t>109 13</t>
  </si>
  <si>
    <t>110 13</t>
  </si>
  <si>
    <t>111 13</t>
  </si>
  <si>
    <t>112 13</t>
  </si>
  <si>
    <t>113 13</t>
  </si>
  <si>
    <t>114 13</t>
  </si>
  <si>
    <t>115 13</t>
  </si>
  <si>
    <t>116 13</t>
  </si>
  <si>
    <t>117 13</t>
  </si>
  <si>
    <t>118 13</t>
  </si>
  <si>
    <t>119 13</t>
  </si>
  <si>
    <t>120 13</t>
  </si>
  <si>
    <t>121 13</t>
  </si>
  <si>
    <t>122 13</t>
  </si>
  <si>
    <t>123 13</t>
  </si>
  <si>
    <t>124 13</t>
  </si>
  <si>
    <t>125 13</t>
  </si>
  <si>
    <t>126 13</t>
  </si>
  <si>
    <t>127 13</t>
  </si>
  <si>
    <t>128 13</t>
  </si>
  <si>
    <t>129 13</t>
  </si>
  <si>
    <t>130 13</t>
  </si>
  <si>
    <t>131 13</t>
  </si>
  <si>
    <t>132 13</t>
  </si>
  <si>
    <t>133 13</t>
  </si>
  <si>
    <t>134 13</t>
  </si>
  <si>
    <t>135 13</t>
  </si>
  <si>
    <t>136 13</t>
  </si>
  <si>
    <t>137 13</t>
  </si>
  <si>
    <t>138 13</t>
  </si>
  <si>
    <t>139 13</t>
  </si>
  <si>
    <t>140 13</t>
  </si>
  <si>
    <t>141 13</t>
  </si>
  <si>
    <t>142 13</t>
  </si>
  <si>
    <t>143 13</t>
  </si>
  <si>
    <t>144 13</t>
  </si>
  <si>
    <t>145 13</t>
  </si>
  <si>
    <t>146 13</t>
  </si>
  <si>
    <t>147 13</t>
  </si>
  <si>
    <t>148 13</t>
  </si>
  <si>
    <t>149 13</t>
  </si>
  <si>
    <t>150 13</t>
  </si>
  <si>
    <t>75 14</t>
  </si>
  <si>
    <t>76 14</t>
  </si>
  <si>
    <t>77 14</t>
  </si>
  <si>
    <t>78 14</t>
  </si>
  <si>
    <t>79 14</t>
  </si>
  <si>
    <t>80 14</t>
  </si>
  <si>
    <t>81 14</t>
  </si>
  <si>
    <t>82 14</t>
  </si>
  <si>
    <t>83 14</t>
  </si>
  <si>
    <t>84 14</t>
  </si>
  <si>
    <t>85 14</t>
  </si>
  <si>
    <t>86 14</t>
  </si>
  <si>
    <t>87 14</t>
  </si>
  <si>
    <t>88 14</t>
  </si>
  <si>
    <t>89 14</t>
  </si>
  <si>
    <t>90 14</t>
  </si>
  <si>
    <t>91 14</t>
  </si>
  <si>
    <t>92 14</t>
  </si>
  <si>
    <t>93 14</t>
  </si>
  <si>
    <t>94 14</t>
  </si>
  <si>
    <t>95 14</t>
  </si>
  <si>
    <t>96 14</t>
  </si>
  <si>
    <t>97 14</t>
  </si>
  <si>
    <t>98 14</t>
  </si>
  <si>
    <t>99 14</t>
  </si>
  <si>
    <t>100 14</t>
  </si>
  <si>
    <t>101 14</t>
  </si>
  <si>
    <t>102 14</t>
  </si>
  <si>
    <t>103 14</t>
  </si>
  <si>
    <t>104 14</t>
  </si>
  <si>
    <t>105 14</t>
  </si>
  <si>
    <t>106 14</t>
  </si>
  <si>
    <t>107 14</t>
  </si>
  <si>
    <t>108 14</t>
  </si>
  <si>
    <t>109 14</t>
  </si>
  <si>
    <t>110 14</t>
  </si>
  <si>
    <t>111 14</t>
  </si>
  <si>
    <t>112 14</t>
  </si>
  <si>
    <t>113 14</t>
  </si>
  <si>
    <t>114 14</t>
  </si>
  <si>
    <t>115 14</t>
  </si>
  <si>
    <t>116 14</t>
  </si>
  <si>
    <t>117 14</t>
  </si>
  <si>
    <t>118 14</t>
  </si>
  <si>
    <t>119 14</t>
  </si>
  <si>
    <t>120 14</t>
  </si>
  <si>
    <t>121 14</t>
  </si>
  <si>
    <t>122 14</t>
  </si>
  <si>
    <t>123 14</t>
  </si>
  <si>
    <t>124 14</t>
  </si>
  <si>
    <t>125 14</t>
  </si>
  <si>
    <t>126 14</t>
  </si>
  <si>
    <t>127 14</t>
  </si>
  <si>
    <t>128 14</t>
  </si>
  <si>
    <t>129 14</t>
  </si>
  <si>
    <t>130 14</t>
  </si>
  <si>
    <t>131 14</t>
  </si>
  <si>
    <t>132 14</t>
  </si>
  <si>
    <t>133 14</t>
  </si>
  <si>
    <t>134 14</t>
  </si>
  <si>
    <t>135 14</t>
  </si>
  <si>
    <t>136 14</t>
  </si>
  <si>
    <t>137 14</t>
  </si>
  <si>
    <t>138 14</t>
  </si>
  <si>
    <t>139 14</t>
  </si>
  <si>
    <t>140 14</t>
  </si>
  <si>
    <t>141 14</t>
  </si>
  <si>
    <t>142 14</t>
  </si>
  <si>
    <t>143 14</t>
  </si>
  <si>
    <t>144 14</t>
  </si>
  <si>
    <t>145 14</t>
  </si>
  <si>
    <t>146 14</t>
  </si>
  <si>
    <t>147 14</t>
  </si>
  <si>
    <t>148 14</t>
  </si>
  <si>
    <t>149 14</t>
  </si>
  <si>
    <t>150 14</t>
  </si>
  <si>
    <t>75 15</t>
  </si>
  <si>
    <t>76 15</t>
  </si>
  <si>
    <t>77 15</t>
  </si>
  <si>
    <t>78 15</t>
  </si>
  <si>
    <t>79 15</t>
  </si>
  <si>
    <t>80 15</t>
  </si>
  <si>
    <t>81 15</t>
  </si>
  <si>
    <t>82 15</t>
  </si>
  <si>
    <t>83 15</t>
  </si>
  <si>
    <t>84 15</t>
  </si>
  <si>
    <t>85 15</t>
  </si>
  <si>
    <t>86 15</t>
  </si>
  <si>
    <t>87 15</t>
  </si>
  <si>
    <t>88 15</t>
  </si>
  <si>
    <t>89 15</t>
  </si>
  <si>
    <t>90 15</t>
  </si>
  <si>
    <t>91 15</t>
  </si>
  <si>
    <t>92 15</t>
  </si>
  <si>
    <t>93 15</t>
  </si>
  <si>
    <t>94 15</t>
  </si>
  <si>
    <t>95 15</t>
  </si>
  <si>
    <t>96 15</t>
  </si>
  <si>
    <t>97 15</t>
  </si>
  <si>
    <t>98 15</t>
  </si>
  <si>
    <t>99 15</t>
  </si>
  <si>
    <t>100 15</t>
  </si>
  <si>
    <t>101 15</t>
  </si>
  <si>
    <t>102 15</t>
  </si>
  <si>
    <t>103 15</t>
  </si>
  <si>
    <t>104 15</t>
  </si>
  <si>
    <t>105 15</t>
  </si>
  <si>
    <t>106 15</t>
  </si>
  <si>
    <t>107 15</t>
  </si>
  <si>
    <t>108 15</t>
  </si>
  <si>
    <t>109 15</t>
  </si>
  <si>
    <t>110 15</t>
  </si>
  <si>
    <t>111 15</t>
  </si>
  <si>
    <t>112 15</t>
  </si>
  <si>
    <t>113 15</t>
  </si>
  <si>
    <t>114 15</t>
  </si>
  <si>
    <t>115 15</t>
  </si>
  <si>
    <t>116 15</t>
  </si>
  <si>
    <t>117 15</t>
  </si>
  <si>
    <t>118 15</t>
  </si>
  <si>
    <t>119 15</t>
  </si>
  <si>
    <t>120 15</t>
  </si>
  <si>
    <t>121 15</t>
  </si>
  <si>
    <t>122 15</t>
  </si>
  <si>
    <t>123 15</t>
  </si>
  <si>
    <t>124 15</t>
  </si>
  <si>
    <t>125 15</t>
  </si>
  <si>
    <t>126 15</t>
  </si>
  <si>
    <t>127 15</t>
  </si>
  <si>
    <t>128 15</t>
  </si>
  <si>
    <t>129 15</t>
  </si>
  <si>
    <t>130 15</t>
  </si>
  <si>
    <t>131 15</t>
  </si>
  <si>
    <t>132 15</t>
  </si>
  <si>
    <t>133 15</t>
  </si>
  <si>
    <t>134 15</t>
  </si>
  <si>
    <t>135 15</t>
  </si>
  <si>
    <t>136 15</t>
  </si>
  <si>
    <t>137 15</t>
  </si>
  <si>
    <t>138 15</t>
  </si>
  <si>
    <t>139 15</t>
  </si>
  <si>
    <t>140 15</t>
  </si>
  <si>
    <t>141 15</t>
  </si>
  <si>
    <t>142 15</t>
  </si>
  <si>
    <t>143 15</t>
  </si>
  <si>
    <t>144 15</t>
  </si>
  <si>
    <t>145 15</t>
  </si>
  <si>
    <t>146 15</t>
  </si>
  <si>
    <t>147 15</t>
  </si>
  <si>
    <t>148 15</t>
  </si>
  <si>
    <t>149 15</t>
  </si>
  <si>
    <t>150 15</t>
  </si>
  <si>
    <t>75 16</t>
  </si>
  <si>
    <t>76 16</t>
  </si>
  <si>
    <t>77 16</t>
  </si>
  <si>
    <t>78 16</t>
  </si>
  <si>
    <t>79 16</t>
  </si>
  <si>
    <t>80 16</t>
  </si>
  <si>
    <t>81 16</t>
  </si>
  <si>
    <t>82 16</t>
  </si>
  <si>
    <t>83 16</t>
  </si>
  <si>
    <t>84 16</t>
  </si>
  <si>
    <t>85 16</t>
  </si>
  <si>
    <t>86 16</t>
  </si>
  <si>
    <t>87 16</t>
  </si>
  <si>
    <t>88 16</t>
  </si>
  <si>
    <t>89 16</t>
  </si>
  <si>
    <t>90 16</t>
  </si>
  <si>
    <t>91 16</t>
  </si>
  <si>
    <t>92 16</t>
  </si>
  <si>
    <t>93 16</t>
  </si>
  <si>
    <t>94 16</t>
  </si>
  <si>
    <t>95 16</t>
  </si>
  <si>
    <t>96 16</t>
  </si>
  <si>
    <t>97 16</t>
  </si>
  <si>
    <t>98 16</t>
  </si>
  <si>
    <t>99 16</t>
  </si>
  <si>
    <t>100 16</t>
  </si>
  <si>
    <t>101 16</t>
  </si>
  <si>
    <t>102 16</t>
  </si>
  <si>
    <t>103 16</t>
  </si>
  <si>
    <t>104 16</t>
  </si>
  <si>
    <t>105 16</t>
  </si>
  <si>
    <t>106 16</t>
  </si>
  <si>
    <t>107 16</t>
  </si>
  <si>
    <t>108 16</t>
  </si>
  <si>
    <t>109 16</t>
  </si>
  <si>
    <t>110 16</t>
  </si>
  <si>
    <t>111 16</t>
  </si>
  <si>
    <t>112 16</t>
  </si>
  <si>
    <t>113 16</t>
  </si>
  <si>
    <t>114 16</t>
  </si>
  <si>
    <t>115 16</t>
  </si>
  <si>
    <t>116 16</t>
  </si>
  <si>
    <t>117 16</t>
  </si>
  <si>
    <t>118 16</t>
  </si>
  <si>
    <t>119 16</t>
  </si>
  <si>
    <t>120 16</t>
  </si>
  <si>
    <t>121 16</t>
  </si>
  <si>
    <t>122 16</t>
  </si>
  <si>
    <t>123 16</t>
  </si>
  <si>
    <t>124 16</t>
  </si>
  <si>
    <t>125 16</t>
  </si>
  <si>
    <t>126 16</t>
  </si>
  <si>
    <t>127 16</t>
  </si>
  <si>
    <t>128 16</t>
  </si>
  <si>
    <t>129 16</t>
  </si>
  <si>
    <t>130 16</t>
  </si>
  <si>
    <t>131 16</t>
  </si>
  <si>
    <t>132 16</t>
  </si>
  <si>
    <t>133 16</t>
  </si>
  <si>
    <t>134 16</t>
  </si>
  <si>
    <t>135 16</t>
  </si>
  <si>
    <t>136 16</t>
  </si>
  <si>
    <t>137 16</t>
  </si>
  <si>
    <t>138 16</t>
  </si>
  <si>
    <t>139 16</t>
  </si>
  <si>
    <t>140 16</t>
  </si>
  <si>
    <t>141 16</t>
  </si>
  <si>
    <t>142 16</t>
  </si>
  <si>
    <t>143 16</t>
  </si>
  <si>
    <t>144 16</t>
  </si>
  <si>
    <t>145 16</t>
  </si>
  <si>
    <t>146 16</t>
  </si>
  <si>
    <t>147 16</t>
  </si>
  <si>
    <t>148 16</t>
  </si>
  <si>
    <t>149 16</t>
  </si>
  <si>
    <t>150 16</t>
  </si>
  <si>
    <t>75 17</t>
  </si>
  <si>
    <t>76 17</t>
  </si>
  <si>
    <t>77 17</t>
  </si>
  <si>
    <t>78 17</t>
  </si>
  <si>
    <t>79 17</t>
  </si>
  <si>
    <t>80 17</t>
  </si>
  <si>
    <t>81 17</t>
  </si>
  <si>
    <t>82 17</t>
  </si>
  <si>
    <t>83 17</t>
  </si>
  <si>
    <t>84 17</t>
  </si>
  <si>
    <t>85 17</t>
  </si>
  <si>
    <t>86 17</t>
  </si>
  <si>
    <t>87 17</t>
  </si>
  <si>
    <t>88 17</t>
  </si>
  <si>
    <t>89 17</t>
  </si>
  <si>
    <t>90 17</t>
  </si>
  <si>
    <t>91 17</t>
  </si>
  <si>
    <t>92 17</t>
  </si>
  <si>
    <t>93 17</t>
  </si>
  <si>
    <t>94 17</t>
  </si>
  <si>
    <t>95 17</t>
  </si>
  <si>
    <t>96 17</t>
  </si>
  <si>
    <t>97 17</t>
  </si>
  <si>
    <t>98 17</t>
  </si>
  <si>
    <t>99 17</t>
  </si>
  <si>
    <t>100 17</t>
  </si>
  <si>
    <t>101 17</t>
  </si>
  <si>
    <t>102 17</t>
  </si>
  <si>
    <t>103 17</t>
  </si>
  <si>
    <t>104 17</t>
  </si>
  <si>
    <t>105 17</t>
  </si>
  <si>
    <t>106 17</t>
  </si>
  <si>
    <t>107 17</t>
  </si>
  <si>
    <t>108 17</t>
  </si>
  <si>
    <t>109 17</t>
  </si>
  <si>
    <t>110 17</t>
  </si>
  <si>
    <t>111 17</t>
  </si>
  <si>
    <t>112 17</t>
  </si>
  <si>
    <t>113 17</t>
  </si>
  <si>
    <t>114 17</t>
  </si>
  <si>
    <t>115 17</t>
  </si>
  <si>
    <t>116 17</t>
  </si>
  <si>
    <t>117 17</t>
  </si>
  <si>
    <t>118 17</t>
  </si>
  <si>
    <t>119 17</t>
  </si>
  <si>
    <t>120 17</t>
  </si>
  <si>
    <t>121 17</t>
  </si>
  <si>
    <t>122 17</t>
  </si>
  <si>
    <t>123 17</t>
  </si>
  <si>
    <t>124 17</t>
  </si>
  <si>
    <t>125 17</t>
  </si>
  <si>
    <t>126 17</t>
  </si>
  <si>
    <t>127 17</t>
  </si>
  <si>
    <t>128 17</t>
  </si>
  <si>
    <t>129 17</t>
  </si>
  <si>
    <t>130 17</t>
  </si>
  <si>
    <t>131 17</t>
  </si>
  <si>
    <t>132 17</t>
  </si>
  <si>
    <t>133 17</t>
  </si>
  <si>
    <t>134 17</t>
  </si>
  <si>
    <t>135 17</t>
  </si>
  <si>
    <t>136 17</t>
  </si>
  <si>
    <t>137 17</t>
  </si>
  <si>
    <t>138 17</t>
  </si>
  <si>
    <t>139 17</t>
  </si>
  <si>
    <t>140 17</t>
  </si>
  <si>
    <t>141 17</t>
  </si>
  <si>
    <t>142 17</t>
  </si>
  <si>
    <t>143 17</t>
  </si>
  <si>
    <t>144 17</t>
  </si>
  <si>
    <t>145 17</t>
  </si>
  <si>
    <t>146 17</t>
  </si>
  <si>
    <t>147 17</t>
  </si>
  <si>
    <t>148 17</t>
  </si>
  <si>
    <t>149 17</t>
  </si>
  <si>
    <t>150 17</t>
  </si>
  <si>
    <t>75 18</t>
  </si>
  <si>
    <t>76 18</t>
  </si>
  <si>
    <t>77 18</t>
  </si>
  <si>
    <t>78 18</t>
  </si>
  <si>
    <t>79 18</t>
  </si>
  <si>
    <t>80 18</t>
  </si>
  <si>
    <t>81 18</t>
  </si>
  <si>
    <t>82 18</t>
  </si>
  <si>
    <t>83 18</t>
  </si>
  <si>
    <t>84 18</t>
  </si>
  <si>
    <t>85 18</t>
  </si>
  <si>
    <t>86 18</t>
  </si>
  <si>
    <t>88 18</t>
  </si>
  <si>
    <t>89 18</t>
  </si>
  <si>
    <t>90 18</t>
  </si>
  <si>
    <t>91 18</t>
  </si>
  <si>
    <t>92 18</t>
  </si>
  <si>
    <t>93 18</t>
  </si>
  <si>
    <t>94 18</t>
  </si>
  <si>
    <t>95 18</t>
  </si>
  <si>
    <t>96 18</t>
  </si>
  <si>
    <t>97 18</t>
  </si>
  <si>
    <t>98 18</t>
  </si>
  <si>
    <t>99 18</t>
  </si>
  <si>
    <t>100 18</t>
  </si>
  <si>
    <t>101 18</t>
  </si>
  <si>
    <t>102 18</t>
  </si>
  <si>
    <t>103 18</t>
  </si>
  <si>
    <t>104 18</t>
  </si>
  <si>
    <t>105 18</t>
  </si>
  <si>
    <t>106 18</t>
  </si>
  <si>
    <t>107 18</t>
  </si>
  <si>
    <t>108 18</t>
  </si>
  <si>
    <t>109 18</t>
  </si>
  <si>
    <t>110 18</t>
  </si>
  <si>
    <t>111 18</t>
  </si>
  <si>
    <t>112 18</t>
  </si>
  <si>
    <t>113 18</t>
  </si>
  <si>
    <t>114 18</t>
  </si>
  <si>
    <t>115 18</t>
  </si>
  <si>
    <t>116 18</t>
  </si>
  <si>
    <t>117 18</t>
  </si>
  <si>
    <t>118 18</t>
  </si>
  <si>
    <t>119 18</t>
  </si>
  <si>
    <t>120 18</t>
  </si>
  <si>
    <t>121 18</t>
  </si>
  <si>
    <t>122 18</t>
  </si>
  <si>
    <t>123 18</t>
  </si>
  <si>
    <t>124 18</t>
  </si>
  <si>
    <t>125 18</t>
  </si>
  <si>
    <t>126 18</t>
  </si>
  <si>
    <t>127 18</t>
  </si>
  <si>
    <t>128 18</t>
  </si>
  <si>
    <t>129 18</t>
  </si>
  <si>
    <t>130 18</t>
  </si>
  <si>
    <t>131 18</t>
  </si>
  <si>
    <t>132 18</t>
  </si>
  <si>
    <t>133 18</t>
  </si>
  <si>
    <t>134 18</t>
  </si>
  <si>
    <t>135 18</t>
  </si>
  <si>
    <t>136 18</t>
  </si>
  <si>
    <t>137 18</t>
  </si>
  <si>
    <t>138 18</t>
  </si>
  <si>
    <t>139 18</t>
  </si>
  <si>
    <t>140 18</t>
  </si>
  <si>
    <t>141 18</t>
  </si>
  <si>
    <t>142 18</t>
  </si>
  <si>
    <t>143 18</t>
  </si>
  <si>
    <t>144 18</t>
  </si>
  <si>
    <t>145 18</t>
  </si>
  <si>
    <t>146 18</t>
  </si>
  <si>
    <t>147 18</t>
  </si>
  <si>
    <t>148 18</t>
  </si>
  <si>
    <t>149 18</t>
  </si>
  <si>
    <t>150 18</t>
  </si>
  <si>
    <t>75 19</t>
  </si>
  <si>
    <t>76 19</t>
  </si>
  <si>
    <t>77 19</t>
  </si>
  <si>
    <t>78 19</t>
  </si>
  <si>
    <t>79 19</t>
  </si>
  <si>
    <t>80 19</t>
  </si>
  <si>
    <t>81 19</t>
  </si>
  <si>
    <t>82 19</t>
  </si>
  <si>
    <t>83 19</t>
  </si>
  <si>
    <t>86 19</t>
  </si>
  <si>
    <t>87 19</t>
  </si>
  <si>
    <t>95 19</t>
  </si>
  <si>
    <t>99 19</t>
  </si>
  <si>
    <t>100 19</t>
  </si>
  <si>
    <t>101 19</t>
  </si>
  <si>
    <t>103 19</t>
  </si>
  <si>
    <t>104 19</t>
  </si>
  <si>
    <t>105 19</t>
  </si>
  <si>
    <t>106 19</t>
  </si>
  <si>
    <t>107 19</t>
  </si>
  <si>
    <t>108 19</t>
  </si>
  <si>
    <t>109 19</t>
  </si>
  <si>
    <t>110 19</t>
  </si>
  <si>
    <t>111 19</t>
  </si>
  <si>
    <t>112 19</t>
  </si>
  <si>
    <t>113 19</t>
  </si>
  <si>
    <t>114 19</t>
  </si>
  <si>
    <t>115 19</t>
  </si>
  <si>
    <t>116 19</t>
  </si>
  <si>
    <t>117 19</t>
  </si>
  <si>
    <t>118 19</t>
  </si>
  <si>
    <t>119 19</t>
  </si>
  <si>
    <t>120 19</t>
  </si>
  <si>
    <t>121 19</t>
  </si>
  <si>
    <t>122 19</t>
  </si>
  <si>
    <t>123 19</t>
  </si>
  <si>
    <t>124 19</t>
  </si>
  <si>
    <t>125 19</t>
  </si>
  <si>
    <t>126 19</t>
  </si>
  <si>
    <t>127 19</t>
  </si>
  <si>
    <t>128 19</t>
  </si>
  <si>
    <t>129 19</t>
  </si>
  <si>
    <t>130 19</t>
  </si>
  <si>
    <t>131 19</t>
  </si>
  <si>
    <t>132 19</t>
  </si>
  <si>
    <t>133 19</t>
  </si>
  <si>
    <t>134 19</t>
  </si>
  <si>
    <t>135 19</t>
  </si>
  <si>
    <t>136 19</t>
  </si>
  <si>
    <t>137 19</t>
  </si>
  <si>
    <t>138 19</t>
  </si>
  <si>
    <t>139 19</t>
  </si>
  <si>
    <t>140 19</t>
  </si>
  <si>
    <t>141 19</t>
  </si>
  <si>
    <t>142 19</t>
  </si>
  <si>
    <t>143 19</t>
  </si>
  <si>
    <t>144 19</t>
  </si>
  <si>
    <t>145 19</t>
  </si>
  <si>
    <t>146 19</t>
  </si>
  <si>
    <t>147 19</t>
  </si>
  <si>
    <t>148 19</t>
  </si>
  <si>
    <t>149 19</t>
  </si>
  <si>
    <t>150 19</t>
  </si>
  <si>
    <t>75 20</t>
  </si>
  <si>
    <t>76 20</t>
  </si>
  <si>
    <t>77 20</t>
  </si>
  <si>
    <t>78 20</t>
  </si>
  <si>
    <t>79 20</t>
  </si>
  <si>
    <t>80 20</t>
  </si>
  <si>
    <t>81 20</t>
  </si>
  <si>
    <t>82 20</t>
  </si>
  <si>
    <t>83 20</t>
  </si>
  <si>
    <t>84 20</t>
  </si>
  <si>
    <t>85 20</t>
  </si>
  <si>
    <t>86 20</t>
  </si>
  <si>
    <t>87 20</t>
  </si>
  <si>
    <t>88 20</t>
  </si>
  <si>
    <t>95 20</t>
  </si>
  <si>
    <t>98 20</t>
  </si>
  <si>
    <t>99 20</t>
  </si>
  <si>
    <t>101 20</t>
  </si>
  <si>
    <t>102 20</t>
  </si>
  <si>
    <t>103 20</t>
  </si>
  <si>
    <t>105 20</t>
  </si>
  <si>
    <t>106 20</t>
  </si>
  <si>
    <t>107 20</t>
  </si>
  <si>
    <t>108 20</t>
  </si>
  <si>
    <t>109 20</t>
  </si>
  <si>
    <t>110 20</t>
  </si>
  <si>
    <t>111 20</t>
  </si>
  <si>
    <t>112 20</t>
  </si>
  <si>
    <t>113 20</t>
  </si>
  <si>
    <t>114 20</t>
  </si>
  <si>
    <t>115 20</t>
  </si>
  <si>
    <t>116 20</t>
  </si>
  <si>
    <t>117 20</t>
  </si>
  <si>
    <t>118 20</t>
  </si>
  <si>
    <t>119 20</t>
  </si>
  <si>
    <t>120 20</t>
  </si>
  <si>
    <t>121 20</t>
  </si>
  <si>
    <t>122 20</t>
  </si>
  <si>
    <t>123 20</t>
  </si>
  <si>
    <t>124 20</t>
  </si>
  <si>
    <t>125 20</t>
  </si>
  <si>
    <t>126 20</t>
  </si>
  <si>
    <t>127 20</t>
  </si>
  <si>
    <t>128 20</t>
  </si>
  <si>
    <t>129 20</t>
  </si>
  <si>
    <t>130 20</t>
  </si>
  <si>
    <t>131 20</t>
  </si>
  <si>
    <t>132 20</t>
  </si>
  <si>
    <t>133 20</t>
  </si>
  <si>
    <t>134 20</t>
  </si>
  <si>
    <t>135 20</t>
  </si>
  <si>
    <t>136 20</t>
  </si>
  <si>
    <t>137 20</t>
  </si>
  <si>
    <t>138 20</t>
  </si>
  <si>
    <t>139 20</t>
  </si>
  <si>
    <t>140 20</t>
  </si>
  <si>
    <t>141 20</t>
  </si>
  <si>
    <t>142 20</t>
  </si>
  <si>
    <t>143 20</t>
  </si>
  <si>
    <t>144 20</t>
  </si>
  <si>
    <t>145 20</t>
  </si>
  <si>
    <t>146 20</t>
  </si>
  <si>
    <t>147 20</t>
  </si>
  <si>
    <t>148 20</t>
  </si>
  <si>
    <t>149 20</t>
  </si>
  <si>
    <t>150 20</t>
  </si>
  <si>
    <t>75 21</t>
  </si>
  <si>
    <t>76 21</t>
  </si>
  <si>
    <t>77 21</t>
  </si>
  <si>
    <t>78 21</t>
  </si>
  <si>
    <t>79 21</t>
  </si>
  <si>
    <t>80 21</t>
  </si>
  <si>
    <t>81 21</t>
  </si>
  <si>
    <t>82 21</t>
  </si>
  <si>
    <t>83 21</t>
  </si>
  <si>
    <t>84 21</t>
  </si>
  <si>
    <t>85 21</t>
  </si>
  <si>
    <t>86 21</t>
  </si>
  <si>
    <t>87 21</t>
  </si>
  <si>
    <t>88 21</t>
  </si>
  <si>
    <t>89 21</t>
  </si>
  <si>
    <t>90 21</t>
  </si>
  <si>
    <t>91 21</t>
  </si>
  <si>
    <t>92 21</t>
  </si>
  <si>
    <t>94 21</t>
  </si>
  <si>
    <t>95 21</t>
  </si>
  <si>
    <t>96 21</t>
  </si>
  <si>
    <t>97 21</t>
  </si>
  <si>
    <t>98 21</t>
  </si>
  <si>
    <t>99 21</t>
  </si>
  <si>
    <t>100 21</t>
  </si>
  <si>
    <t>101 21</t>
  </si>
  <si>
    <t>102 21</t>
  </si>
  <si>
    <t>103 21</t>
  </si>
  <si>
    <t>104 21</t>
  </si>
  <si>
    <t>105 21</t>
  </si>
  <si>
    <t>106 21</t>
  </si>
  <si>
    <t>107 21</t>
  </si>
  <si>
    <t>108 21</t>
  </si>
  <si>
    <t>109 21</t>
  </si>
  <si>
    <t>110 21</t>
  </si>
  <si>
    <t>111 21</t>
  </si>
  <si>
    <t>112 21</t>
  </si>
  <si>
    <t>113 21</t>
  </si>
  <si>
    <t>114 21</t>
  </si>
  <si>
    <t>115 21</t>
  </si>
  <si>
    <t>116 21</t>
  </si>
  <si>
    <t>117 21</t>
  </si>
  <si>
    <t>118 21</t>
  </si>
  <si>
    <t>119 21</t>
  </si>
  <si>
    <t>120 21</t>
  </si>
  <si>
    <t>121 21</t>
  </si>
  <si>
    <t>122 21</t>
  </si>
  <si>
    <t>123 21</t>
  </si>
  <si>
    <t>124 21</t>
  </si>
  <si>
    <t>125 21</t>
  </si>
  <si>
    <t>126 21</t>
  </si>
  <si>
    <t>127 21</t>
  </si>
  <si>
    <t>128 21</t>
  </si>
  <si>
    <t>129 21</t>
  </si>
  <si>
    <t>130 21</t>
  </si>
  <si>
    <t>131 21</t>
  </si>
  <si>
    <t>132 21</t>
  </si>
  <si>
    <t>133 21</t>
  </si>
  <si>
    <t>134 21</t>
  </si>
  <si>
    <t>135 21</t>
  </si>
  <si>
    <t>136 21</t>
  </si>
  <si>
    <t>137 21</t>
  </si>
  <si>
    <t>138 21</t>
  </si>
  <si>
    <t>139 21</t>
  </si>
  <si>
    <t>140 21</t>
  </si>
  <si>
    <t>141 21</t>
  </si>
  <si>
    <t>142 21</t>
  </si>
  <si>
    <t>143 21</t>
  </si>
  <si>
    <t>144 21</t>
  </si>
  <si>
    <t>145 21</t>
  </si>
  <si>
    <t>146 21</t>
  </si>
  <si>
    <t>147 21</t>
  </si>
  <si>
    <t>148 21</t>
  </si>
  <si>
    <t>149 21</t>
  </si>
  <si>
    <t>150 21</t>
  </si>
  <si>
    <t>75 22</t>
  </si>
  <si>
    <t>76 22</t>
  </si>
  <si>
    <t>77 22</t>
  </si>
  <si>
    <t>78 22</t>
  </si>
  <si>
    <t>79 22</t>
  </si>
  <si>
    <t>80 22</t>
  </si>
  <si>
    <t>81 22</t>
  </si>
  <si>
    <t>82 22</t>
  </si>
  <si>
    <t>83 22</t>
  </si>
  <si>
    <t>84 22</t>
  </si>
  <si>
    <t>85 22</t>
  </si>
  <si>
    <t>86 22</t>
  </si>
  <si>
    <t>87 22</t>
  </si>
  <si>
    <t>88 22</t>
  </si>
  <si>
    <t>89 22</t>
  </si>
  <si>
    <t>90 22</t>
  </si>
  <si>
    <t>91 22</t>
  </si>
  <si>
    <t>92 22</t>
  </si>
  <si>
    <t>93 22</t>
  </si>
  <si>
    <t>94 22</t>
  </si>
  <si>
    <t>95 22</t>
  </si>
  <si>
    <t>96 22</t>
  </si>
  <si>
    <t>97 22</t>
  </si>
  <si>
    <t>98 22</t>
  </si>
  <si>
    <t>99 22</t>
  </si>
  <si>
    <t>100 22</t>
  </si>
  <si>
    <t>101 22</t>
  </si>
  <si>
    <t>102 22</t>
  </si>
  <si>
    <t>103 22</t>
  </si>
  <si>
    <t>104 22</t>
  </si>
  <si>
    <t>105 22</t>
  </si>
  <si>
    <t>106 22</t>
  </si>
  <si>
    <t>107 22</t>
  </si>
  <si>
    <t>108 22</t>
  </si>
  <si>
    <t>109 22</t>
  </si>
  <si>
    <t>110 22</t>
  </si>
  <si>
    <t>111 22</t>
  </si>
  <si>
    <t>112 22</t>
  </si>
  <si>
    <t>113 22</t>
  </si>
  <si>
    <t>114 22</t>
  </si>
  <si>
    <t>115 22</t>
  </si>
  <si>
    <t>116 22</t>
  </si>
  <si>
    <t>117 22</t>
  </si>
  <si>
    <t>118 22</t>
  </si>
  <si>
    <t>119 22</t>
  </si>
  <si>
    <t>120 22</t>
  </si>
  <si>
    <t>121 22</t>
  </si>
  <si>
    <t>122 22</t>
  </si>
  <si>
    <t>123 22</t>
  </si>
  <si>
    <t>124 22</t>
  </si>
  <si>
    <t>125 22</t>
  </si>
  <si>
    <t>126 22</t>
  </si>
  <si>
    <t>127 22</t>
  </si>
  <si>
    <t>128 22</t>
  </si>
  <si>
    <t>129 22</t>
  </si>
  <si>
    <t>130 22</t>
  </si>
  <si>
    <t>131 22</t>
  </si>
  <si>
    <t>132 22</t>
  </si>
  <si>
    <t>133 22</t>
  </si>
  <si>
    <t>134 22</t>
  </si>
  <si>
    <t>135 22</t>
  </si>
  <si>
    <t>136 22</t>
  </si>
  <si>
    <t>137 22</t>
  </si>
  <si>
    <t>138 22</t>
  </si>
  <si>
    <t>139 22</t>
  </si>
  <si>
    <t>140 22</t>
  </si>
  <si>
    <t>141 22</t>
  </si>
  <si>
    <t>142 22</t>
  </si>
  <si>
    <t>143 22</t>
  </si>
  <si>
    <t>144 22</t>
  </si>
  <si>
    <t>145 22</t>
  </si>
  <si>
    <t>146 22</t>
  </si>
  <si>
    <t>147 22</t>
  </si>
  <si>
    <t>148 22</t>
  </si>
  <si>
    <t>149 22</t>
  </si>
  <si>
    <t>150 22</t>
  </si>
  <si>
    <t>75 23</t>
  </si>
  <si>
    <t>76 23</t>
  </si>
  <si>
    <t>77 23</t>
  </si>
  <si>
    <t>78 23</t>
  </si>
  <si>
    <t>79 23</t>
  </si>
  <si>
    <t>80 23</t>
  </si>
  <si>
    <t>81 23</t>
  </si>
  <si>
    <t>82 23</t>
  </si>
  <si>
    <t>83 23</t>
  </si>
  <si>
    <t>84 23</t>
  </si>
  <si>
    <t>85 23</t>
  </si>
  <si>
    <t>86 23</t>
  </si>
  <si>
    <t>87 23</t>
  </si>
  <si>
    <t>88 23</t>
  </si>
  <si>
    <t>89 23</t>
  </si>
  <si>
    <t>90 23</t>
  </si>
  <si>
    <t>91 23</t>
  </si>
  <si>
    <t>92 23</t>
  </si>
  <si>
    <t>93 23</t>
  </si>
  <si>
    <t>95 23</t>
  </si>
  <si>
    <t>99 23</t>
  </si>
  <si>
    <t>100 23</t>
  </si>
  <si>
    <t>101 23</t>
  </si>
  <si>
    <t>102 23</t>
  </si>
  <si>
    <t>103 23</t>
  </si>
  <si>
    <t>104 23</t>
  </si>
  <si>
    <t>105 23</t>
  </si>
  <si>
    <t>106 23</t>
  </si>
  <si>
    <t>107 23</t>
  </si>
  <si>
    <t>108 23</t>
  </si>
  <si>
    <t>109 23</t>
  </si>
  <si>
    <t>110 23</t>
  </si>
  <si>
    <t>111 23</t>
  </si>
  <si>
    <t>112 23</t>
  </si>
  <si>
    <t>113 23</t>
  </si>
  <si>
    <t>114 23</t>
  </si>
  <si>
    <t>115 23</t>
  </si>
  <si>
    <t>116 23</t>
  </si>
  <si>
    <t>117 23</t>
  </si>
  <si>
    <t>118 23</t>
  </si>
  <si>
    <t>119 23</t>
  </si>
  <si>
    <t>120 23</t>
  </si>
  <si>
    <t>121 23</t>
  </si>
  <si>
    <t>122 23</t>
  </si>
  <si>
    <t>123 23</t>
  </si>
  <si>
    <t>124 23</t>
  </si>
  <si>
    <t>125 23</t>
  </si>
  <si>
    <t>126 23</t>
  </si>
  <si>
    <t>127 23</t>
  </si>
  <si>
    <t>128 23</t>
  </si>
  <si>
    <t>129 23</t>
  </si>
  <si>
    <t>130 23</t>
  </si>
  <si>
    <t>131 23</t>
  </si>
  <si>
    <t>132 23</t>
  </si>
  <si>
    <t>133 23</t>
  </si>
  <si>
    <t>134 23</t>
  </si>
  <si>
    <t>135 23</t>
  </si>
  <si>
    <t>136 23</t>
  </si>
  <si>
    <t>137 23</t>
  </si>
  <si>
    <t>138 23</t>
  </si>
  <si>
    <t>139 23</t>
  </si>
  <si>
    <t>140 23</t>
  </si>
  <si>
    <t>141 23</t>
  </si>
  <si>
    <t>142 23</t>
  </si>
  <si>
    <t>143 23</t>
  </si>
  <si>
    <t>144 23</t>
  </si>
  <si>
    <t>145 23</t>
  </si>
  <si>
    <t>146 23</t>
  </si>
  <si>
    <t>147 23</t>
  </si>
  <si>
    <t>148 23</t>
  </si>
  <si>
    <t>149 23</t>
  </si>
  <si>
    <t>150 23</t>
  </si>
  <si>
    <t>75 24</t>
  </si>
  <si>
    <t>76 24</t>
  </si>
  <si>
    <t>77 24</t>
  </si>
  <si>
    <t>78 24</t>
  </si>
  <si>
    <t>79 24</t>
  </si>
  <si>
    <t>80 24</t>
  </si>
  <si>
    <t>81 24</t>
  </si>
  <si>
    <t>82 24</t>
  </si>
  <si>
    <t>83 24</t>
  </si>
  <si>
    <t>84 24</t>
  </si>
  <si>
    <t>85 24</t>
  </si>
  <si>
    <t>86 24</t>
  </si>
  <si>
    <t>87 24</t>
  </si>
  <si>
    <t>88 24</t>
  </si>
  <si>
    <t>89 24</t>
  </si>
  <si>
    <t>90 24</t>
  </si>
  <si>
    <t>91 24</t>
  </si>
  <si>
    <t>92 24</t>
  </si>
  <si>
    <t>93 24</t>
  </si>
  <si>
    <t>96 24</t>
  </si>
  <si>
    <t>100 24</t>
  </si>
  <si>
    <t>101 24</t>
  </si>
  <si>
    <t>102 24</t>
  </si>
  <si>
    <t>103 24</t>
  </si>
  <si>
    <t>104 24</t>
  </si>
  <si>
    <t>105 24</t>
  </si>
  <si>
    <t>106 24</t>
  </si>
  <si>
    <t>107 24</t>
  </si>
  <si>
    <t>108 24</t>
  </si>
  <si>
    <t>109 24</t>
  </si>
  <si>
    <t>110 24</t>
  </si>
  <si>
    <t>111 24</t>
  </si>
  <si>
    <t>112 24</t>
  </si>
  <si>
    <t>113 24</t>
  </si>
  <si>
    <t>115 24</t>
  </si>
  <si>
    <t>116 24</t>
  </si>
  <si>
    <t>117 24</t>
  </si>
  <si>
    <t>118 24</t>
  </si>
  <si>
    <t>119 24</t>
  </si>
  <si>
    <t>120 24</t>
  </si>
  <si>
    <t>121 24</t>
  </si>
  <si>
    <t>122 24</t>
  </si>
  <si>
    <t>123 24</t>
  </si>
  <si>
    <t>124 24</t>
  </si>
  <si>
    <t>125 24</t>
  </si>
  <si>
    <t>126 24</t>
  </si>
  <si>
    <t>127 24</t>
  </si>
  <si>
    <t>128 24</t>
  </si>
  <si>
    <t>129 24</t>
  </si>
  <si>
    <t>130 24</t>
  </si>
  <si>
    <t>131 24</t>
  </si>
  <si>
    <t>132 24</t>
  </si>
  <si>
    <t>133 24</t>
  </si>
  <si>
    <t>134 24</t>
  </si>
  <si>
    <t>135 24</t>
  </si>
  <si>
    <t>136 24</t>
  </si>
  <si>
    <t>137 24</t>
  </si>
  <si>
    <t>138 24</t>
  </si>
  <si>
    <t>139 24</t>
  </si>
  <si>
    <t>140 24</t>
  </si>
  <si>
    <t>141 24</t>
  </si>
  <si>
    <t>142 24</t>
  </si>
  <si>
    <t>143 24</t>
  </si>
  <si>
    <t>144 24</t>
  </si>
  <si>
    <t>145 24</t>
  </si>
  <si>
    <t>146 24</t>
  </si>
  <si>
    <t>147 24</t>
  </si>
  <si>
    <t>148 24</t>
  </si>
  <si>
    <t>149 24</t>
  </si>
  <si>
    <t>150 24</t>
  </si>
  <si>
    <t>75 25</t>
  </si>
  <si>
    <t>76 25</t>
  </si>
  <si>
    <t>77 25</t>
  </si>
  <si>
    <t>78 25</t>
  </si>
  <si>
    <t>79 25</t>
  </si>
  <si>
    <t>80 25</t>
  </si>
  <si>
    <t>81 25</t>
  </si>
  <si>
    <t>82 25</t>
  </si>
  <si>
    <t>83 25</t>
  </si>
  <si>
    <t>84 25</t>
  </si>
  <si>
    <t>85 25</t>
  </si>
  <si>
    <t>86 25</t>
  </si>
  <si>
    <t>87 25</t>
  </si>
  <si>
    <t>88 25</t>
  </si>
  <si>
    <t>89 25</t>
  </si>
  <si>
    <t>90 25</t>
  </si>
  <si>
    <t>91 25</t>
  </si>
  <si>
    <t>92 25</t>
  </si>
  <si>
    <t>93 25</t>
  </si>
  <si>
    <t>94 25</t>
  </si>
  <si>
    <t>95 25</t>
  </si>
  <si>
    <t>96 25</t>
  </si>
  <si>
    <t>97 25</t>
  </si>
  <si>
    <t>103 25</t>
  </si>
  <si>
    <t>104 25</t>
  </si>
  <si>
    <t>105 25</t>
  </si>
  <si>
    <t>106 25</t>
  </si>
  <si>
    <t>107 25</t>
  </si>
  <si>
    <t>108 25</t>
  </si>
  <si>
    <t>109 25</t>
  </si>
  <si>
    <t>110 25</t>
  </si>
  <si>
    <t>111 25</t>
  </si>
  <si>
    <t>112 25</t>
  </si>
  <si>
    <t>113 25</t>
  </si>
  <si>
    <t>114 25</t>
  </si>
  <si>
    <t>115 25</t>
  </si>
  <si>
    <t>116 25</t>
  </si>
  <si>
    <t>117 25</t>
  </si>
  <si>
    <t>118 25</t>
  </si>
  <si>
    <t>119 25</t>
  </si>
  <si>
    <t>120 25</t>
  </si>
  <si>
    <t>121 25</t>
  </si>
  <si>
    <t>122 25</t>
  </si>
  <si>
    <t>123 25</t>
  </si>
  <si>
    <t>124 25</t>
  </si>
  <si>
    <t>125 25</t>
  </si>
  <si>
    <t>126 25</t>
  </si>
  <si>
    <t>127 25</t>
  </si>
  <si>
    <t>128 25</t>
  </si>
  <si>
    <t>129 25</t>
  </si>
  <si>
    <t>130 25</t>
  </si>
  <si>
    <t>131 25</t>
  </si>
  <si>
    <t>132 25</t>
  </si>
  <si>
    <t>133 25</t>
  </si>
  <si>
    <t>134 25</t>
  </si>
  <si>
    <t>135 25</t>
  </si>
  <si>
    <t>136 25</t>
  </si>
  <si>
    <t>137 25</t>
  </si>
  <si>
    <t>138 25</t>
  </si>
  <si>
    <t>139 25</t>
  </si>
  <si>
    <t>140 25</t>
  </si>
  <si>
    <t>141 25</t>
  </si>
  <si>
    <t>142 25</t>
  </si>
  <si>
    <t>143 25</t>
  </si>
  <si>
    <t>144 25</t>
  </si>
  <si>
    <t>145 25</t>
  </si>
  <si>
    <t>146 25</t>
  </si>
  <si>
    <t>147 25</t>
  </si>
  <si>
    <t>148 25</t>
  </si>
  <si>
    <t>149 25</t>
  </si>
  <si>
    <t>150 25</t>
  </si>
  <si>
    <t>75 26</t>
  </si>
  <si>
    <t>76 26</t>
  </si>
  <si>
    <t>77 26</t>
  </si>
  <si>
    <t>78 26</t>
  </si>
  <si>
    <t>79 26</t>
  </si>
  <si>
    <t>80 26</t>
  </si>
  <si>
    <t>81 26</t>
  </si>
  <si>
    <t>82 26</t>
  </si>
  <si>
    <t>83 26</t>
  </si>
  <si>
    <t>84 26</t>
  </si>
  <si>
    <t>85 26</t>
  </si>
  <si>
    <t>86 26</t>
  </si>
  <si>
    <t>87 26</t>
  </si>
  <si>
    <t>88 26</t>
  </si>
  <si>
    <t>89 26</t>
  </si>
  <si>
    <t>90 26</t>
  </si>
  <si>
    <t>91 26</t>
  </si>
  <si>
    <t>92 26</t>
  </si>
  <si>
    <t>93 26</t>
  </si>
  <si>
    <t>94 26</t>
  </si>
  <si>
    <t>95 26</t>
  </si>
  <si>
    <t>96 26</t>
  </si>
  <si>
    <t>97 26</t>
  </si>
  <si>
    <t>98 26</t>
  </si>
  <si>
    <t>99 26</t>
  </si>
  <si>
    <t>100 26</t>
  </si>
  <si>
    <t>107 26</t>
  </si>
  <si>
    <t>109 26</t>
  </si>
  <si>
    <t>110 26</t>
  </si>
  <si>
    <t>111 26</t>
  </si>
  <si>
    <t>112 26</t>
  </si>
  <si>
    <t>113 26</t>
  </si>
  <si>
    <t>114 26</t>
  </si>
  <si>
    <t>115 26</t>
  </si>
  <si>
    <t>116 26</t>
  </si>
  <si>
    <t>117 26</t>
  </si>
  <si>
    <t>118 26</t>
  </si>
  <si>
    <t>119 26</t>
  </si>
  <si>
    <t>120 26</t>
  </si>
  <si>
    <t>121 26</t>
  </si>
  <si>
    <t>122 26</t>
  </si>
  <si>
    <t>123 26</t>
  </si>
  <si>
    <t>124 26</t>
  </si>
  <si>
    <t>125 26</t>
  </si>
  <si>
    <t>126 26</t>
  </si>
  <si>
    <t>127 26</t>
  </si>
  <si>
    <t>128 26</t>
  </si>
  <si>
    <t>129 26</t>
  </si>
  <si>
    <t>130 26</t>
  </si>
  <si>
    <t>131 26</t>
  </si>
  <si>
    <t>132 26</t>
  </si>
  <si>
    <t>133 26</t>
  </si>
  <si>
    <t>134 26</t>
  </si>
  <si>
    <t>135 26</t>
  </si>
  <si>
    <t>136 26</t>
  </si>
  <si>
    <t>137 26</t>
  </si>
  <si>
    <t>138 26</t>
  </si>
  <si>
    <t>139 26</t>
  </si>
  <si>
    <t>140 26</t>
  </si>
  <si>
    <t>141 26</t>
  </si>
  <si>
    <t>142 26</t>
  </si>
  <si>
    <t>143 26</t>
  </si>
  <si>
    <t>144 26</t>
  </si>
  <si>
    <t>145 26</t>
  </si>
  <si>
    <t>146 26</t>
  </si>
  <si>
    <t>147 26</t>
  </si>
  <si>
    <t>148 26</t>
  </si>
  <si>
    <t>149 26</t>
  </si>
  <si>
    <t>150 26</t>
  </si>
  <si>
    <t>75 27</t>
  </si>
  <si>
    <t>76 27</t>
  </si>
  <si>
    <t>77 27</t>
  </si>
  <si>
    <t>78 27</t>
  </si>
  <si>
    <t>79 27</t>
  </si>
  <si>
    <t>80 27</t>
  </si>
  <si>
    <t>81 27</t>
  </si>
  <si>
    <t>82 27</t>
  </si>
  <si>
    <t>83 27</t>
  </si>
  <si>
    <t>84 27</t>
  </si>
  <si>
    <t>85 27</t>
  </si>
  <si>
    <t>86 27</t>
  </si>
  <si>
    <t>87 27</t>
  </si>
  <si>
    <t>88 27</t>
  </si>
  <si>
    <t>89 27</t>
  </si>
  <si>
    <t>90 27</t>
  </si>
  <si>
    <t>91 27</t>
  </si>
  <si>
    <t>92 27</t>
  </si>
  <si>
    <t>93 27</t>
  </si>
  <si>
    <t>94 27</t>
  </si>
  <si>
    <t>95 27</t>
  </si>
  <si>
    <t>96 27</t>
  </si>
  <si>
    <t>97 27</t>
  </si>
  <si>
    <t>98 27</t>
  </si>
  <si>
    <t>99 27</t>
  </si>
  <si>
    <t>100 27</t>
  </si>
  <si>
    <t>101 27</t>
  </si>
  <si>
    <t>110 27</t>
  </si>
  <si>
    <t>111 27</t>
  </si>
  <si>
    <t>112 27</t>
  </si>
  <si>
    <t>114 27</t>
  </si>
  <si>
    <t>115 27</t>
  </si>
  <si>
    <t>116 27</t>
  </si>
  <si>
    <t>117 27</t>
  </si>
  <si>
    <t>118 27</t>
  </si>
  <si>
    <t>119 27</t>
  </si>
  <si>
    <t>120 27</t>
  </si>
  <si>
    <t>121 27</t>
  </si>
  <si>
    <t>122 27</t>
  </si>
  <si>
    <t>123 27</t>
  </si>
  <si>
    <t>124 27</t>
  </si>
  <si>
    <t>125 27</t>
  </si>
  <si>
    <t>126 27</t>
  </si>
  <si>
    <t>127 27</t>
  </si>
  <si>
    <t>128 27</t>
  </si>
  <si>
    <t>129 27</t>
  </si>
  <si>
    <t>130 27</t>
  </si>
  <si>
    <t>131 27</t>
  </si>
  <si>
    <t>132 27</t>
  </si>
  <si>
    <t>133 27</t>
  </si>
  <si>
    <t>134 27</t>
  </si>
  <si>
    <t>135 27</t>
  </si>
  <si>
    <t>136 27</t>
  </si>
  <si>
    <t>137 27</t>
  </si>
  <si>
    <t>138 27</t>
  </si>
  <si>
    <t>139 27</t>
  </si>
  <si>
    <t>140 27</t>
  </si>
  <si>
    <t>142 27</t>
  </si>
  <si>
    <t>143 27</t>
  </si>
  <si>
    <t>144 27</t>
  </si>
  <si>
    <t>145 27</t>
  </si>
  <si>
    <t>146 27</t>
  </si>
  <si>
    <t>147 27</t>
  </si>
  <si>
    <t>148 27</t>
  </si>
  <si>
    <t>149 27</t>
  </si>
  <si>
    <t>150 27</t>
  </si>
  <si>
    <t>75 28</t>
  </si>
  <si>
    <t>76 28</t>
  </si>
  <si>
    <t>77 28</t>
  </si>
  <si>
    <t>78 28</t>
  </si>
  <si>
    <t>79 28</t>
  </si>
  <si>
    <t>80 28</t>
  </si>
  <si>
    <t>81 28</t>
  </si>
  <si>
    <t>82 28</t>
  </si>
  <si>
    <t>83 28</t>
  </si>
  <si>
    <t>84 28</t>
  </si>
  <si>
    <t>85 28</t>
  </si>
  <si>
    <t>86 28</t>
  </si>
  <si>
    <t>87 28</t>
  </si>
  <si>
    <t>88 28</t>
  </si>
  <si>
    <t>89 28</t>
  </si>
  <si>
    <t>90 28</t>
  </si>
  <si>
    <t>91 28</t>
  </si>
  <si>
    <t>92 28</t>
  </si>
  <si>
    <t>93 28</t>
  </si>
  <si>
    <t>94 28</t>
  </si>
  <si>
    <t>95 28</t>
  </si>
  <si>
    <t>96 28</t>
  </si>
  <si>
    <t>97 28</t>
  </si>
  <si>
    <t>98 28</t>
  </si>
  <si>
    <t>99 28</t>
  </si>
  <si>
    <t>100 28</t>
  </si>
  <si>
    <t>101 28</t>
  </si>
  <si>
    <t>102 28</t>
  </si>
  <si>
    <t>103 28</t>
  </si>
  <si>
    <t>104 28</t>
  </si>
  <si>
    <t>105 28</t>
  </si>
  <si>
    <t>111 28</t>
  </si>
  <si>
    <t>117 28</t>
  </si>
  <si>
    <t>118 28</t>
  </si>
  <si>
    <t>119 28</t>
  </si>
  <si>
    <t>120 28</t>
  </si>
  <si>
    <t>121 28</t>
  </si>
  <si>
    <t>122 28</t>
  </si>
  <si>
    <t>123 28</t>
  </si>
  <si>
    <t>124 28</t>
  </si>
  <si>
    <t>125 28</t>
  </si>
  <si>
    <t>126 28</t>
  </si>
  <si>
    <t>127 28</t>
  </si>
  <si>
    <t>128 28</t>
  </si>
  <si>
    <t>129 28</t>
  </si>
  <si>
    <t>130 28</t>
  </si>
  <si>
    <t>131 28</t>
  </si>
  <si>
    <t>132 28</t>
  </si>
  <si>
    <t>133 28</t>
  </si>
  <si>
    <t>134 28</t>
  </si>
  <si>
    <t>135 28</t>
  </si>
  <si>
    <t>136 28</t>
  </si>
  <si>
    <t>137 28</t>
  </si>
  <si>
    <t>138 28</t>
  </si>
  <si>
    <t>139 28</t>
  </si>
  <si>
    <t>140 28</t>
  </si>
  <si>
    <t>141 28</t>
  </si>
  <si>
    <t>142 28</t>
  </si>
  <si>
    <t>143 28</t>
  </si>
  <si>
    <t>144 28</t>
  </si>
  <si>
    <t>145 28</t>
  </si>
  <si>
    <t>146 28</t>
  </si>
  <si>
    <t>147 28</t>
  </si>
  <si>
    <t>148 28</t>
  </si>
  <si>
    <t>149 28</t>
  </si>
  <si>
    <t>150 28</t>
  </si>
  <si>
    <t>75 29</t>
  </si>
  <si>
    <t>76 29</t>
  </si>
  <si>
    <t>77 29</t>
  </si>
  <si>
    <t>78 29</t>
  </si>
  <si>
    <t>79 29</t>
  </si>
  <si>
    <t>80 29</t>
  </si>
  <si>
    <t>81 29</t>
  </si>
  <si>
    <t>82 29</t>
  </si>
  <si>
    <t>83 29</t>
  </si>
  <si>
    <t>84 29</t>
  </si>
  <si>
    <t>85 29</t>
  </si>
  <si>
    <t>86 29</t>
  </si>
  <si>
    <t>87 29</t>
  </si>
  <si>
    <t>88 29</t>
  </si>
  <si>
    <t>89 29</t>
  </si>
  <si>
    <t>90 29</t>
  </si>
  <si>
    <t>91 29</t>
  </si>
  <si>
    <t>92 29</t>
  </si>
  <si>
    <t>93 29</t>
  </si>
  <si>
    <t>94 29</t>
  </si>
  <si>
    <t>95 29</t>
  </si>
  <si>
    <t>96 29</t>
  </si>
  <si>
    <t>97 29</t>
  </si>
  <si>
    <t>99 29</t>
  </si>
  <si>
    <t>100 29</t>
  </si>
  <si>
    <t>101 29</t>
  </si>
  <si>
    <t>102 29</t>
  </si>
  <si>
    <t>103 29</t>
  </si>
  <si>
    <t>104 29</t>
  </si>
  <si>
    <t>105 29</t>
  </si>
  <si>
    <t>106 29</t>
  </si>
  <si>
    <t>107 29</t>
  </si>
  <si>
    <t>109 29</t>
  </si>
  <si>
    <t>115 29</t>
  </si>
  <si>
    <t>118 29</t>
  </si>
  <si>
    <t>119 29</t>
  </si>
  <si>
    <t>120 29</t>
  </si>
  <si>
    <t>121 29</t>
  </si>
  <si>
    <t>122 29</t>
  </si>
  <si>
    <t>123 29</t>
  </si>
  <si>
    <t>124 29</t>
  </si>
  <si>
    <t>125 29</t>
  </si>
  <si>
    <t>126 29</t>
  </si>
  <si>
    <t>127 29</t>
  </si>
  <si>
    <t>128 29</t>
  </si>
  <si>
    <t>129 29</t>
  </si>
  <si>
    <t>130 29</t>
  </si>
  <si>
    <t>131 29</t>
  </si>
  <si>
    <t>132 29</t>
  </si>
  <si>
    <t>133 29</t>
  </si>
  <si>
    <t>134 29</t>
  </si>
  <si>
    <t>135 29</t>
  </si>
  <si>
    <t>136 29</t>
  </si>
  <si>
    <t>137 29</t>
  </si>
  <si>
    <t>138 29</t>
  </si>
  <si>
    <t>139 29</t>
  </si>
  <si>
    <t>140 29</t>
  </si>
  <si>
    <t>141 29</t>
  </si>
  <si>
    <t>142 29</t>
  </si>
  <si>
    <t>143 29</t>
  </si>
  <si>
    <t>144 29</t>
  </si>
  <si>
    <t>145 29</t>
  </si>
  <si>
    <t>146 29</t>
  </si>
  <si>
    <t>147 29</t>
  </si>
  <si>
    <t>148 29</t>
  </si>
  <si>
    <t>149 29</t>
  </si>
  <si>
    <t>150 29</t>
  </si>
  <si>
    <t>75 30</t>
  </si>
  <si>
    <t>76 30</t>
  </si>
  <si>
    <t>77 30</t>
  </si>
  <si>
    <t>78 30</t>
  </si>
  <si>
    <t>79 30</t>
  </si>
  <si>
    <t>80 30</t>
  </si>
  <si>
    <t>81 30</t>
  </si>
  <si>
    <t>82 30</t>
  </si>
  <si>
    <t>83 30</t>
  </si>
  <si>
    <t>84 30</t>
  </si>
  <si>
    <t>85 30</t>
  </si>
  <si>
    <t>86 30</t>
  </si>
  <si>
    <t>87 30</t>
  </si>
  <si>
    <t>88 30</t>
  </si>
  <si>
    <t>89 30</t>
  </si>
  <si>
    <t>90 30</t>
  </si>
  <si>
    <t>91 30</t>
  </si>
  <si>
    <t>92 30</t>
  </si>
  <si>
    <t>93 30</t>
  </si>
  <si>
    <t>94 30</t>
  </si>
  <si>
    <t>95 30</t>
  </si>
  <si>
    <t>96 30</t>
  </si>
  <si>
    <t>97 30</t>
  </si>
  <si>
    <t>98 30</t>
  </si>
  <si>
    <t>99 30</t>
  </si>
  <si>
    <t>100 30</t>
  </si>
  <si>
    <t>101 30</t>
  </si>
  <si>
    <t>102 30</t>
  </si>
  <si>
    <t>103 30</t>
  </si>
  <si>
    <t>104 30</t>
  </si>
  <si>
    <t>105 30</t>
  </si>
  <si>
    <t>106 30</t>
  </si>
  <si>
    <t>107 30</t>
  </si>
  <si>
    <t>108 30</t>
  </si>
  <si>
    <t>109 30</t>
  </si>
  <si>
    <t>110 30</t>
  </si>
  <si>
    <t>111 30</t>
  </si>
  <si>
    <t>112 30</t>
  </si>
  <si>
    <t>113 30</t>
  </si>
  <si>
    <t>120 30</t>
  </si>
  <si>
    <t>121 30</t>
  </si>
  <si>
    <t>122 30</t>
  </si>
  <si>
    <t>123 30</t>
  </si>
  <si>
    <t>124 30</t>
  </si>
  <si>
    <t>125 30</t>
  </si>
  <si>
    <t>126 30</t>
  </si>
  <si>
    <t>127 30</t>
  </si>
  <si>
    <t>128 30</t>
  </si>
  <si>
    <t>129 30</t>
  </si>
  <si>
    <t>130 30</t>
  </si>
  <si>
    <t>131 30</t>
  </si>
  <si>
    <t>132 30</t>
  </si>
  <si>
    <t>133 30</t>
  </si>
  <si>
    <t>134 30</t>
  </si>
  <si>
    <t>135 30</t>
  </si>
  <si>
    <t>136 30</t>
  </si>
  <si>
    <t>137 30</t>
  </si>
  <si>
    <t>138 30</t>
  </si>
  <si>
    <t>139 30</t>
  </si>
  <si>
    <t>140 30</t>
  </si>
  <si>
    <t>141 30</t>
  </si>
  <si>
    <t>142 30</t>
  </si>
  <si>
    <t>143 30</t>
  </si>
  <si>
    <t>144 30</t>
  </si>
  <si>
    <t>145 30</t>
  </si>
  <si>
    <t>146 30</t>
  </si>
  <si>
    <t>147 30</t>
  </si>
  <si>
    <t>148 30</t>
  </si>
  <si>
    <t>149 30</t>
  </si>
  <si>
    <t>150 30</t>
  </si>
  <si>
    <t>75 31</t>
  </si>
  <si>
    <t>76 31</t>
  </si>
  <si>
    <t>77 31</t>
  </si>
  <si>
    <t>78 31</t>
  </si>
  <si>
    <t>79 31</t>
  </si>
  <si>
    <t>80 31</t>
  </si>
  <si>
    <t>81 31</t>
  </si>
  <si>
    <t>82 31</t>
  </si>
  <si>
    <t>83 31</t>
  </si>
  <si>
    <t>84 31</t>
  </si>
  <si>
    <t>85 31</t>
  </si>
  <si>
    <t>86 31</t>
  </si>
  <si>
    <t>87 31</t>
  </si>
  <si>
    <t>88 31</t>
  </si>
  <si>
    <t>89 31</t>
  </si>
  <si>
    <t>90 31</t>
  </si>
  <si>
    <t>91 31</t>
  </si>
  <si>
    <t>92 31</t>
  </si>
  <si>
    <t>93 31</t>
  </si>
  <si>
    <t>94 31</t>
  </si>
  <si>
    <t>95 31</t>
  </si>
  <si>
    <t>96 31</t>
  </si>
  <si>
    <t>97 31</t>
  </si>
  <si>
    <t>98 31</t>
  </si>
  <si>
    <t>99 31</t>
  </si>
  <si>
    <t>100 31</t>
  </si>
  <si>
    <t>101 31</t>
  </si>
  <si>
    <t>102 31</t>
  </si>
  <si>
    <t>103 31</t>
  </si>
  <si>
    <t>104 31</t>
  </si>
  <si>
    <t>105 31</t>
  </si>
  <si>
    <t>106 31</t>
  </si>
  <si>
    <t>107 31</t>
  </si>
  <si>
    <t>108 31</t>
  </si>
  <si>
    <t>109 31</t>
  </si>
  <si>
    <t>110 31</t>
  </si>
  <si>
    <t>111 31</t>
  </si>
  <si>
    <t>112 31</t>
  </si>
  <si>
    <t>113 31</t>
  </si>
  <si>
    <t>114 31</t>
  </si>
  <si>
    <t>115 31</t>
  </si>
  <si>
    <t>116 31</t>
  </si>
  <si>
    <t>119 31</t>
  </si>
  <si>
    <t>122 31</t>
  </si>
  <si>
    <t>123 31</t>
  </si>
  <si>
    <t>124 31</t>
  </si>
  <si>
    <t>125 31</t>
  </si>
  <si>
    <t>126 31</t>
  </si>
  <si>
    <t>127 31</t>
  </si>
  <si>
    <t>128 31</t>
  </si>
  <si>
    <t>129 31</t>
  </si>
  <si>
    <t>130 31</t>
  </si>
  <si>
    <t>131 31</t>
  </si>
  <si>
    <t>132 31</t>
  </si>
  <si>
    <t>133 31</t>
  </si>
  <si>
    <t>134 31</t>
  </si>
  <si>
    <t>135 31</t>
  </si>
  <si>
    <t>136 31</t>
  </si>
  <si>
    <t>137 31</t>
  </si>
  <si>
    <t>138 31</t>
  </si>
  <si>
    <t>139 31</t>
  </si>
  <si>
    <t>140 31</t>
  </si>
  <si>
    <t>141 31</t>
  </si>
  <si>
    <t>142 31</t>
  </si>
  <si>
    <t>143 31</t>
  </si>
  <si>
    <t>144 31</t>
  </si>
  <si>
    <t>145 31</t>
  </si>
  <si>
    <t>146 31</t>
  </si>
  <si>
    <t>147 31</t>
  </si>
  <si>
    <t>148 31</t>
  </si>
  <si>
    <t>149 31</t>
  </si>
  <si>
    <t>150 31</t>
  </si>
  <si>
    <t>75 32</t>
  </si>
  <si>
    <t>76 32</t>
  </si>
  <si>
    <t>77 32</t>
  </si>
  <si>
    <t>78 32</t>
  </si>
  <si>
    <t>79 32</t>
  </si>
  <si>
    <t>80 32</t>
  </si>
  <si>
    <t>81 32</t>
  </si>
  <si>
    <t>82 32</t>
  </si>
  <si>
    <t>83 32</t>
  </si>
  <si>
    <t>84 32</t>
  </si>
  <si>
    <t>85 32</t>
  </si>
  <si>
    <t>86 32</t>
  </si>
  <si>
    <t>87 32</t>
  </si>
  <si>
    <t>88 32</t>
  </si>
  <si>
    <t>89 32</t>
  </si>
  <si>
    <t>90 32</t>
  </si>
  <si>
    <t>91 32</t>
  </si>
  <si>
    <t>92 32</t>
  </si>
  <si>
    <t>93 32</t>
  </si>
  <si>
    <t>94 32</t>
  </si>
  <si>
    <t>95 32</t>
  </si>
  <si>
    <t>96 32</t>
  </si>
  <si>
    <t>97 32</t>
  </si>
  <si>
    <t>98 32</t>
  </si>
  <si>
    <t>99 32</t>
  </si>
  <si>
    <t>100 32</t>
  </si>
  <si>
    <t>101 32</t>
  </si>
  <si>
    <t>102 32</t>
  </si>
  <si>
    <t>103 32</t>
  </si>
  <si>
    <t>104 32</t>
  </si>
  <si>
    <t>105 32</t>
  </si>
  <si>
    <t>106 32</t>
  </si>
  <si>
    <t>107 32</t>
  </si>
  <si>
    <t>108 32</t>
  </si>
  <si>
    <t>109 32</t>
  </si>
  <si>
    <t>110 32</t>
  </si>
  <si>
    <t>111 32</t>
  </si>
  <si>
    <t>112 32</t>
  </si>
  <si>
    <t>113 32</t>
  </si>
  <si>
    <t>114 32</t>
  </si>
  <si>
    <t>115 32</t>
  </si>
  <si>
    <t>116 32</t>
  </si>
  <si>
    <t>117 32</t>
  </si>
  <si>
    <t>118 32</t>
  </si>
  <si>
    <t>119 32</t>
  </si>
  <si>
    <t>125 32</t>
  </si>
  <si>
    <t>126 32</t>
  </si>
  <si>
    <t>127 32</t>
  </si>
  <si>
    <t>128 32</t>
  </si>
  <si>
    <t>129 32</t>
  </si>
  <si>
    <t>130 32</t>
  </si>
  <si>
    <t>131 32</t>
  </si>
  <si>
    <t>132 32</t>
  </si>
  <si>
    <t>133 32</t>
  </si>
  <si>
    <t>134 32</t>
  </si>
  <si>
    <t>135 32</t>
  </si>
  <si>
    <t>136 32</t>
  </si>
  <si>
    <t>137 32</t>
  </si>
  <si>
    <t>138 32</t>
  </si>
  <si>
    <t>139 32</t>
  </si>
  <si>
    <t>140 32</t>
  </si>
  <si>
    <t>141 32</t>
  </si>
  <si>
    <t>143 32</t>
  </si>
  <si>
    <t>144 32</t>
  </si>
  <si>
    <t>145 32</t>
  </si>
  <si>
    <t>146 32</t>
  </si>
  <si>
    <t>147 32</t>
  </si>
  <si>
    <t>148 32</t>
  </si>
  <si>
    <t>149 32</t>
  </si>
  <si>
    <t>150 32</t>
  </si>
  <si>
    <t>75 33</t>
  </si>
  <si>
    <t>76 33</t>
  </si>
  <si>
    <t>77 33</t>
  </si>
  <si>
    <t>78 33</t>
  </si>
  <si>
    <t>79 33</t>
  </si>
  <si>
    <t>80 33</t>
  </si>
  <si>
    <t>81 33</t>
  </si>
  <si>
    <t>82 33</t>
  </si>
  <si>
    <t>83 33</t>
  </si>
  <si>
    <t>84 33</t>
  </si>
  <si>
    <t>85 33</t>
  </si>
  <si>
    <t>86 33</t>
  </si>
  <si>
    <t>87 33</t>
  </si>
  <si>
    <t>88 33</t>
  </si>
  <si>
    <t>89 33</t>
  </si>
  <si>
    <t>90 33</t>
  </si>
  <si>
    <t>91 33</t>
  </si>
  <si>
    <t>92 33</t>
  </si>
  <si>
    <t>93 33</t>
  </si>
  <si>
    <t>94 33</t>
  </si>
  <si>
    <t>95 33</t>
  </si>
  <si>
    <t>96 33</t>
  </si>
  <si>
    <t>97 33</t>
  </si>
  <si>
    <t>98 33</t>
  </si>
  <si>
    <t>99 33</t>
  </si>
  <si>
    <t>100 33</t>
  </si>
  <si>
    <t>101 33</t>
  </si>
  <si>
    <t>102 33</t>
  </si>
  <si>
    <t>103 33</t>
  </si>
  <si>
    <t>104 33</t>
  </si>
  <si>
    <t>105 33</t>
  </si>
  <si>
    <t>106 33</t>
  </si>
  <si>
    <t>107 33</t>
  </si>
  <si>
    <t>108 33</t>
  </si>
  <si>
    <t>109 33</t>
  </si>
  <si>
    <t>110 33</t>
  </si>
  <si>
    <t>111 33</t>
  </si>
  <si>
    <t>112 33</t>
  </si>
  <si>
    <t>113 33</t>
  </si>
  <si>
    <t>114 33</t>
  </si>
  <si>
    <t>115 33</t>
  </si>
  <si>
    <t>116 33</t>
  </si>
  <si>
    <t>117 33</t>
  </si>
  <si>
    <t>118 33</t>
  </si>
  <si>
    <t>119 33</t>
  </si>
  <si>
    <t>120 33</t>
  </si>
  <si>
    <t>121 33</t>
  </si>
  <si>
    <t>127 33</t>
  </si>
  <si>
    <t>128 33</t>
  </si>
  <si>
    <t>129 33</t>
  </si>
  <si>
    <t>130 33</t>
  </si>
  <si>
    <t>131 33</t>
  </si>
  <si>
    <t>132 33</t>
  </si>
  <si>
    <t>133 33</t>
  </si>
  <si>
    <t>134 33</t>
  </si>
  <si>
    <t>135 33</t>
  </si>
  <si>
    <t>136 33</t>
  </si>
  <si>
    <t>137 33</t>
  </si>
  <si>
    <t>138 33</t>
  </si>
  <si>
    <t>139 33</t>
  </si>
  <si>
    <t>140 33</t>
  </si>
  <si>
    <t>141 33</t>
  </si>
  <si>
    <t>142 33</t>
  </si>
  <si>
    <t>143 33</t>
  </si>
  <si>
    <t>144 33</t>
  </si>
  <si>
    <t>145 33</t>
  </si>
  <si>
    <t>146 33</t>
  </si>
  <si>
    <t>147 33</t>
  </si>
  <si>
    <t>148 33</t>
  </si>
  <si>
    <t>149 33</t>
  </si>
  <si>
    <t>150 33</t>
  </si>
  <si>
    <t>75 34</t>
  </si>
  <si>
    <t>76 34</t>
  </si>
  <si>
    <t>77 34</t>
  </si>
  <si>
    <t>78 34</t>
  </si>
  <si>
    <t>79 34</t>
  </si>
  <si>
    <t>80 34</t>
  </si>
  <si>
    <t>81 34</t>
  </si>
  <si>
    <t>82 34</t>
  </si>
  <si>
    <t>83 34</t>
  </si>
  <si>
    <t>84 34</t>
  </si>
  <si>
    <t>85 34</t>
  </si>
  <si>
    <t>86 34</t>
  </si>
  <si>
    <t>87 34</t>
  </si>
  <si>
    <t>88 34</t>
  </si>
  <si>
    <t>89 34</t>
  </si>
  <si>
    <t>90 34</t>
  </si>
  <si>
    <t>91 34</t>
  </si>
  <si>
    <t>92 34</t>
  </si>
  <si>
    <t>93 34</t>
  </si>
  <si>
    <t>94 34</t>
  </si>
  <si>
    <t>95 34</t>
  </si>
  <si>
    <t>96 34</t>
  </si>
  <si>
    <t>97 34</t>
  </si>
  <si>
    <t>98 34</t>
  </si>
  <si>
    <t>99 34</t>
  </si>
  <si>
    <t>100 34</t>
  </si>
  <si>
    <t>101 34</t>
  </si>
  <si>
    <t>102 34</t>
  </si>
  <si>
    <t>103 34</t>
  </si>
  <si>
    <t>104 34</t>
  </si>
  <si>
    <t>105 34</t>
  </si>
  <si>
    <t>106 34</t>
  </si>
  <si>
    <t>107 34</t>
  </si>
  <si>
    <t>108 34</t>
  </si>
  <si>
    <t>109 34</t>
  </si>
  <si>
    <t>110 34</t>
  </si>
  <si>
    <t>111 34</t>
  </si>
  <si>
    <t>112 34</t>
  </si>
  <si>
    <t>113 34</t>
  </si>
  <si>
    <t>114 34</t>
  </si>
  <si>
    <t>115 34</t>
  </si>
  <si>
    <t>116 34</t>
  </si>
  <si>
    <t>117 34</t>
  </si>
  <si>
    <t>118 34</t>
  </si>
  <si>
    <t>119 34</t>
  </si>
  <si>
    <t>120 34</t>
  </si>
  <si>
    <t>121 34</t>
  </si>
  <si>
    <t>122 34</t>
  </si>
  <si>
    <t>123 34</t>
  </si>
  <si>
    <t>124 34</t>
  </si>
  <si>
    <t>130 34</t>
  </si>
  <si>
    <t>131 34</t>
  </si>
  <si>
    <t>132 34</t>
  </si>
  <si>
    <t>133 34</t>
  </si>
  <si>
    <t>134 34</t>
  </si>
  <si>
    <t>135 34</t>
  </si>
  <si>
    <t>136 34</t>
  </si>
  <si>
    <t>137 34</t>
  </si>
  <si>
    <t>138 34</t>
  </si>
  <si>
    <t>139 34</t>
  </si>
  <si>
    <t>140 34</t>
  </si>
  <si>
    <t>141 34</t>
  </si>
  <si>
    <t>142 34</t>
  </si>
  <si>
    <t>143 34</t>
  </si>
  <si>
    <t>144 34</t>
  </si>
  <si>
    <t>145 34</t>
  </si>
  <si>
    <t>146 34</t>
  </si>
  <si>
    <t>147 34</t>
  </si>
  <si>
    <t>148 34</t>
  </si>
  <si>
    <t>149 34</t>
  </si>
  <si>
    <t>150 34</t>
  </si>
  <si>
    <t>75 35</t>
  </si>
  <si>
    <t>76 35</t>
  </si>
  <si>
    <t>77 35</t>
  </si>
  <si>
    <t>78 35</t>
  </si>
  <si>
    <t>79 35</t>
  </si>
  <si>
    <t>80 35</t>
  </si>
  <si>
    <t>81 35</t>
  </si>
  <si>
    <t>82 35</t>
  </si>
  <si>
    <t>83 35</t>
  </si>
  <si>
    <t>84 35</t>
  </si>
  <si>
    <t>85 35</t>
  </si>
  <si>
    <t>86 35</t>
  </si>
  <si>
    <t>87 35</t>
  </si>
  <si>
    <t>88 35</t>
  </si>
  <si>
    <t>89 35</t>
  </si>
  <si>
    <t>90 35</t>
  </si>
  <si>
    <t>91 35</t>
  </si>
  <si>
    <t>92 35</t>
  </si>
  <si>
    <t>93 35</t>
  </si>
  <si>
    <t>94 35</t>
  </si>
  <si>
    <t>95 35</t>
  </si>
  <si>
    <t>96 35</t>
  </si>
  <si>
    <t>97 35</t>
  </si>
  <si>
    <t>98 35</t>
  </si>
  <si>
    <t>99 35</t>
  </si>
  <si>
    <t>100 35</t>
  </si>
  <si>
    <t>101 35</t>
  </si>
  <si>
    <t>102 35</t>
  </si>
  <si>
    <t>103 35</t>
  </si>
  <si>
    <t>104 35</t>
  </si>
  <si>
    <t>105 35</t>
  </si>
  <si>
    <t>106 35</t>
  </si>
  <si>
    <t>107 35</t>
  </si>
  <si>
    <t>108 35</t>
  </si>
  <si>
    <t>109 35</t>
  </si>
  <si>
    <t>110 35</t>
  </si>
  <si>
    <t>111 35</t>
  </si>
  <si>
    <t>112 35</t>
  </si>
  <si>
    <t>113 35</t>
  </si>
  <si>
    <t>114 35</t>
  </si>
  <si>
    <t>115 35</t>
  </si>
  <si>
    <t>116 35</t>
  </si>
  <si>
    <t>117 35</t>
  </si>
  <si>
    <t>118 35</t>
  </si>
  <si>
    <t>119 35</t>
  </si>
  <si>
    <t>120 35</t>
  </si>
  <si>
    <t>121 35</t>
  </si>
  <si>
    <t>122 35</t>
  </si>
  <si>
    <t>123 35</t>
  </si>
  <si>
    <t>124 35</t>
  </si>
  <si>
    <t>125 35</t>
  </si>
  <si>
    <t>126 35</t>
  </si>
  <si>
    <t>127 35</t>
  </si>
  <si>
    <t>128 35</t>
  </si>
  <si>
    <t>129 35</t>
  </si>
  <si>
    <t>131 35</t>
  </si>
  <si>
    <t>133 35</t>
  </si>
  <si>
    <t>134 35</t>
  </si>
  <si>
    <t>135 35</t>
  </si>
  <si>
    <t>136 35</t>
  </si>
  <si>
    <t>137 35</t>
  </si>
  <si>
    <t>138 35</t>
  </si>
  <si>
    <t>139 35</t>
  </si>
  <si>
    <t>140 35</t>
  </si>
  <si>
    <t>141 35</t>
  </si>
  <si>
    <t>142 35</t>
  </si>
  <si>
    <t>143 35</t>
  </si>
  <si>
    <t>144 35</t>
  </si>
  <si>
    <t>145 35</t>
  </si>
  <si>
    <t>146 35</t>
  </si>
  <si>
    <t>147 35</t>
  </si>
  <si>
    <t>148 35</t>
  </si>
  <si>
    <t>149 35</t>
  </si>
  <si>
    <t>150 35</t>
  </si>
  <si>
    <t>75 36</t>
  </si>
  <si>
    <t>76 36</t>
  </si>
  <si>
    <t>77 36</t>
  </si>
  <si>
    <t>78 36</t>
  </si>
  <si>
    <t>79 36</t>
  </si>
  <si>
    <t>80 36</t>
  </si>
  <si>
    <t>81 36</t>
  </si>
  <si>
    <t>82 36</t>
  </si>
  <si>
    <t>83 36</t>
  </si>
  <si>
    <t>84 36</t>
  </si>
  <si>
    <t>85 36</t>
  </si>
  <si>
    <t>86 36</t>
  </si>
  <si>
    <t>87 36</t>
  </si>
  <si>
    <t>88 36</t>
  </si>
  <si>
    <t>89 36</t>
  </si>
  <si>
    <t>90 36</t>
  </si>
  <si>
    <t>91 36</t>
  </si>
  <si>
    <t>92 36</t>
  </si>
  <si>
    <t>93 36</t>
  </si>
  <si>
    <t>94 36</t>
  </si>
  <si>
    <t>95 36</t>
  </si>
  <si>
    <t>96 36</t>
  </si>
  <si>
    <t>97 36</t>
  </si>
  <si>
    <t>98 36</t>
  </si>
  <si>
    <t>99 36</t>
  </si>
  <si>
    <t>100 36</t>
  </si>
  <si>
    <t>101 36</t>
  </si>
  <si>
    <t>102 36</t>
  </si>
  <si>
    <t>103 36</t>
  </si>
  <si>
    <t>104 36</t>
  </si>
  <si>
    <t>105 36</t>
  </si>
  <si>
    <t>106 36</t>
  </si>
  <si>
    <t>107 36</t>
  </si>
  <si>
    <t>108 36</t>
  </si>
  <si>
    <t>109 36</t>
  </si>
  <si>
    <t>110 36</t>
  </si>
  <si>
    <t>111 36</t>
  </si>
  <si>
    <t>112 36</t>
  </si>
  <si>
    <t>113 36</t>
  </si>
  <si>
    <t>114 36</t>
  </si>
  <si>
    <t>115 36</t>
  </si>
  <si>
    <t>116 36</t>
  </si>
  <si>
    <t>117 36</t>
  </si>
  <si>
    <t>118 36</t>
  </si>
  <si>
    <t>119 36</t>
  </si>
  <si>
    <t>120 36</t>
  </si>
  <si>
    <t>121 36</t>
  </si>
  <si>
    <t>122 36</t>
  </si>
  <si>
    <t>123 36</t>
  </si>
  <si>
    <t>124 36</t>
  </si>
  <si>
    <t>125 36</t>
  </si>
  <si>
    <t>126 36</t>
  </si>
  <si>
    <t>127 36</t>
  </si>
  <si>
    <t>128 36</t>
  </si>
  <si>
    <t>129 36</t>
  </si>
  <si>
    <t>130 36</t>
  </si>
  <si>
    <t>131 36</t>
  </si>
  <si>
    <t>132 36</t>
  </si>
  <si>
    <t>133 36</t>
  </si>
  <si>
    <t>135 36</t>
  </si>
  <si>
    <t>136 36</t>
  </si>
  <si>
    <t>137 36</t>
  </si>
  <si>
    <t>138 36</t>
  </si>
  <si>
    <t>139 36</t>
  </si>
  <si>
    <t>140 36</t>
  </si>
  <si>
    <t>141 36</t>
  </si>
  <si>
    <t>142 36</t>
  </si>
  <si>
    <t>143 36</t>
  </si>
  <si>
    <t>144 36</t>
  </si>
  <si>
    <t>145 36</t>
  </si>
  <si>
    <t>146 36</t>
  </si>
  <si>
    <t>147 36</t>
  </si>
  <si>
    <t>148 36</t>
  </si>
  <si>
    <t>149 36</t>
  </si>
  <si>
    <t>150 36</t>
  </si>
  <si>
    <t>75 37</t>
  </si>
  <si>
    <t>76 37</t>
  </si>
  <si>
    <t>77 37</t>
  </si>
  <si>
    <t>78 37</t>
  </si>
  <si>
    <t>79 37</t>
  </si>
  <si>
    <t>80 37</t>
  </si>
  <si>
    <t>81 37</t>
  </si>
  <si>
    <t>82 37</t>
  </si>
  <si>
    <t>83 37</t>
  </si>
  <si>
    <t>84 37</t>
  </si>
  <si>
    <t>85 37</t>
  </si>
  <si>
    <t>86 37</t>
  </si>
  <si>
    <t>87 37</t>
  </si>
  <si>
    <t>88 37</t>
  </si>
  <si>
    <t>89 37</t>
  </si>
  <si>
    <t>90 37</t>
  </si>
  <si>
    <t>91 37</t>
  </si>
  <si>
    <t>92 37</t>
  </si>
  <si>
    <t>93 37</t>
  </si>
  <si>
    <t>94 37</t>
  </si>
  <si>
    <t>95 37</t>
  </si>
  <si>
    <t>96 37</t>
  </si>
  <si>
    <t>97 37</t>
  </si>
  <si>
    <t>98 37</t>
  </si>
  <si>
    <t>99 37</t>
  </si>
  <si>
    <t>100 37</t>
  </si>
  <si>
    <t>101 37</t>
  </si>
  <si>
    <t>102 37</t>
  </si>
  <si>
    <t>103 37</t>
  </si>
  <si>
    <t>104 37</t>
  </si>
  <si>
    <t>105 37</t>
  </si>
  <si>
    <t>106 37</t>
  </si>
  <si>
    <t>107 37</t>
  </si>
  <si>
    <t>108 37</t>
  </si>
  <si>
    <t>109 37</t>
  </si>
  <si>
    <t>110 37</t>
  </si>
  <si>
    <t>111 37</t>
  </si>
  <si>
    <t>112 37</t>
  </si>
  <si>
    <t>113 37</t>
  </si>
  <si>
    <t>114 37</t>
  </si>
  <si>
    <t>115 37</t>
  </si>
  <si>
    <t>116 37</t>
  </si>
  <si>
    <t>117 37</t>
  </si>
  <si>
    <t>118 37</t>
  </si>
  <si>
    <t>119 37</t>
  </si>
  <si>
    <t>120 37</t>
  </si>
  <si>
    <t>121 37</t>
  </si>
  <si>
    <t>122 37</t>
  </si>
  <si>
    <t>123 37</t>
  </si>
  <si>
    <t>124 37</t>
  </si>
  <si>
    <t>125 37</t>
  </si>
  <si>
    <t>126 37</t>
  </si>
  <si>
    <t>127 37</t>
  </si>
  <si>
    <t>128 37</t>
  </si>
  <si>
    <t>129 37</t>
  </si>
  <si>
    <t>130 37</t>
  </si>
  <si>
    <t>131 37</t>
  </si>
  <si>
    <t>134 37</t>
  </si>
  <si>
    <t>135 37</t>
  </si>
  <si>
    <t>137 37</t>
  </si>
  <si>
    <t>138 37</t>
  </si>
  <si>
    <t>139 37</t>
  </si>
  <si>
    <t>140 37</t>
  </si>
  <si>
    <t>141 37</t>
  </si>
  <si>
    <t>142 37</t>
  </si>
  <si>
    <t>143 37</t>
  </si>
  <si>
    <t>144 37</t>
  </si>
  <si>
    <t>145 37</t>
  </si>
  <si>
    <t>146 37</t>
  </si>
  <si>
    <t>147 37</t>
  </si>
  <si>
    <t>148 37</t>
  </si>
  <si>
    <t>149 37</t>
  </si>
  <si>
    <t>150 37</t>
  </si>
  <si>
    <t>75 38</t>
  </si>
  <si>
    <t>76 38</t>
  </si>
  <si>
    <t>77 38</t>
  </si>
  <si>
    <t>78 38</t>
  </si>
  <si>
    <t>79 38</t>
  </si>
  <si>
    <t>80 38</t>
  </si>
  <si>
    <t>81 38</t>
  </si>
  <si>
    <t>82 38</t>
  </si>
  <si>
    <t>83 38</t>
  </si>
  <si>
    <t>84 38</t>
  </si>
  <si>
    <t>85 38</t>
  </si>
  <si>
    <t>86 38</t>
  </si>
  <si>
    <t>87 38</t>
  </si>
  <si>
    <t>88 38</t>
  </si>
  <si>
    <t>89 38</t>
  </si>
  <si>
    <t>90 38</t>
  </si>
  <si>
    <t>91 38</t>
  </si>
  <si>
    <t>92 38</t>
  </si>
  <si>
    <t>93 38</t>
  </si>
  <si>
    <t>94 38</t>
  </si>
  <si>
    <t>95 38</t>
  </si>
  <si>
    <t>96 38</t>
  </si>
  <si>
    <t>97 38</t>
  </si>
  <si>
    <t>98 38</t>
  </si>
  <si>
    <t>99 38</t>
  </si>
  <si>
    <t>100 38</t>
  </si>
  <si>
    <t>101 38</t>
  </si>
  <si>
    <t>102 38</t>
  </si>
  <si>
    <t>103 38</t>
  </si>
  <si>
    <t>104 38</t>
  </si>
  <si>
    <t>105 38</t>
  </si>
  <si>
    <t>106 38</t>
  </si>
  <si>
    <t>107 38</t>
  </si>
  <si>
    <t>108 38</t>
  </si>
  <si>
    <t>109 38</t>
  </si>
  <si>
    <t>110 38</t>
  </si>
  <si>
    <t>111 38</t>
  </si>
  <si>
    <t>112 38</t>
  </si>
  <si>
    <t>113 38</t>
  </si>
  <si>
    <t>114 38</t>
  </si>
  <si>
    <t>115 38</t>
  </si>
  <si>
    <t>116 38</t>
  </si>
  <si>
    <t>117 38</t>
  </si>
  <si>
    <t>118 38</t>
  </si>
  <si>
    <t>119 38</t>
  </si>
  <si>
    <t>120 38</t>
  </si>
  <si>
    <t>121 38</t>
  </si>
  <si>
    <t>122 38</t>
  </si>
  <si>
    <t>123 38</t>
  </si>
  <si>
    <t>124 38</t>
  </si>
  <si>
    <t>125 38</t>
  </si>
  <si>
    <t>126 38</t>
  </si>
  <si>
    <t>127 38</t>
  </si>
  <si>
    <t>128 38</t>
  </si>
  <si>
    <t>129 38</t>
  </si>
  <si>
    <t>130 38</t>
  </si>
  <si>
    <t>131 38</t>
  </si>
  <si>
    <t>132 38</t>
  </si>
  <si>
    <t>133 38</t>
  </si>
  <si>
    <t>134 38</t>
  </si>
  <si>
    <t>135 38</t>
  </si>
  <si>
    <t>137 38</t>
  </si>
  <si>
    <t>138 38</t>
  </si>
  <si>
    <t>139 38</t>
  </si>
  <si>
    <t>140 38</t>
  </si>
  <si>
    <t>141 38</t>
  </si>
  <si>
    <t>142 38</t>
  </si>
  <si>
    <t>143 38</t>
  </si>
  <si>
    <t>144 38</t>
  </si>
  <si>
    <t>145 38</t>
  </si>
  <si>
    <t>146 38</t>
  </si>
  <si>
    <t>147 38</t>
  </si>
  <si>
    <t>148 38</t>
  </si>
  <si>
    <t>149 38</t>
  </si>
  <si>
    <t>150 38</t>
  </si>
  <si>
    <t>75 39</t>
  </si>
  <si>
    <t>76 39</t>
  </si>
  <si>
    <t>77 39</t>
  </si>
  <si>
    <t>78 39</t>
  </si>
  <si>
    <t>79 39</t>
  </si>
  <si>
    <t>80 39</t>
  </si>
  <si>
    <t>81 39</t>
  </si>
  <si>
    <t>82 39</t>
  </si>
  <si>
    <t>83 39</t>
  </si>
  <si>
    <t>84 39</t>
  </si>
  <si>
    <t>85 39</t>
  </si>
  <si>
    <t>86 39</t>
  </si>
  <si>
    <t>87 39</t>
  </si>
  <si>
    <t>88 39</t>
  </si>
  <si>
    <t>89 39</t>
  </si>
  <si>
    <t>90 39</t>
  </si>
  <si>
    <t>91 39</t>
  </si>
  <si>
    <t>92 39</t>
  </si>
  <si>
    <t>93 39</t>
  </si>
  <si>
    <t>94 39</t>
  </si>
  <si>
    <t>95 39</t>
  </si>
  <si>
    <t>96 39</t>
  </si>
  <si>
    <t>97 39</t>
  </si>
  <si>
    <t>98 39</t>
  </si>
  <si>
    <t>99 39</t>
  </si>
  <si>
    <t>100 39</t>
  </si>
  <si>
    <t>101 39</t>
  </si>
  <si>
    <t>102 39</t>
  </si>
  <si>
    <t>103 39</t>
  </si>
  <si>
    <t>104 39</t>
  </si>
  <si>
    <t>105 39</t>
  </si>
  <si>
    <t>106 39</t>
  </si>
  <si>
    <t>107 39</t>
  </si>
  <si>
    <t>108 39</t>
  </si>
  <si>
    <t>109 39</t>
  </si>
  <si>
    <t>110 39</t>
  </si>
  <si>
    <t>111 39</t>
  </si>
  <si>
    <t>112 39</t>
  </si>
  <si>
    <t>113 39</t>
  </si>
  <si>
    <t>114 39</t>
  </si>
  <si>
    <t>115 39</t>
  </si>
  <si>
    <t>116 39</t>
  </si>
  <si>
    <t>117 39</t>
  </si>
  <si>
    <t>118 39</t>
  </si>
  <si>
    <t>119 39</t>
  </si>
  <si>
    <t>120 39</t>
  </si>
  <si>
    <t>121 39</t>
  </si>
  <si>
    <t>122 39</t>
  </si>
  <si>
    <t>123 39</t>
  </si>
  <si>
    <t>124 39</t>
  </si>
  <si>
    <t>125 39</t>
  </si>
  <si>
    <t>126 39</t>
  </si>
  <si>
    <t>127 39</t>
  </si>
  <si>
    <t>128 39</t>
  </si>
  <si>
    <t>129 39</t>
  </si>
  <si>
    <t>130 39</t>
  </si>
  <si>
    <t>131 39</t>
  </si>
  <si>
    <t>132 39</t>
  </si>
  <si>
    <t>133 39</t>
  </si>
  <si>
    <t>134 39</t>
  </si>
  <si>
    <t>135 39</t>
  </si>
  <si>
    <t>136 39</t>
  </si>
  <si>
    <t>137 39</t>
  </si>
  <si>
    <t>138 39</t>
  </si>
  <si>
    <t>139 39</t>
  </si>
  <si>
    <t>140 39</t>
  </si>
  <si>
    <t>141 39</t>
  </si>
  <si>
    <t>142 39</t>
  </si>
  <si>
    <t>143 39</t>
  </si>
  <si>
    <t>144 39</t>
  </si>
  <si>
    <t>145 39</t>
  </si>
  <si>
    <t>146 39</t>
  </si>
  <si>
    <t>147 39</t>
  </si>
  <si>
    <t>148 39</t>
  </si>
  <si>
    <t>149 39</t>
  </si>
  <si>
    <t>150 39</t>
  </si>
  <si>
    <t>75 40</t>
  </si>
  <si>
    <t>76 40</t>
  </si>
  <si>
    <t>77 40</t>
  </si>
  <si>
    <t>78 40</t>
  </si>
  <si>
    <t>79 40</t>
  </si>
  <si>
    <t>80 40</t>
  </si>
  <si>
    <t>81 40</t>
  </si>
  <si>
    <t>82 40</t>
  </si>
  <si>
    <t>83 40</t>
  </si>
  <si>
    <t>84 40</t>
  </si>
  <si>
    <t>85 40</t>
  </si>
  <si>
    <t>86 40</t>
  </si>
  <si>
    <t>87 40</t>
  </si>
  <si>
    <t>88 40</t>
  </si>
  <si>
    <t>89 40</t>
  </si>
  <si>
    <t>90 40</t>
  </si>
  <si>
    <t>91 40</t>
  </si>
  <si>
    <t>92 40</t>
  </si>
  <si>
    <t>93 40</t>
  </si>
  <si>
    <t>94 40</t>
  </si>
  <si>
    <t>95 40</t>
  </si>
  <si>
    <t>96 40</t>
  </si>
  <si>
    <t>97 40</t>
  </si>
  <si>
    <t>98 40</t>
  </si>
  <si>
    <t>99 40</t>
  </si>
  <si>
    <t>100 40</t>
  </si>
  <si>
    <t>101 40</t>
  </si>
  <si>
    <t>102 40</t>
  </si>
  <si>
    <t>103 40</t>
  </si>
  <si>
    <t>104 40</t>
  </si>
  <si>
    <t>105 40</t>
  </si>
  <si>
    <t>106 40</t>
  </si>
  <si>
    <t>107 40</t>
  </si>
  <si>
    <t>108 40</t>
  </si>
  <si>
    <t>109 40</t>
  </si>
  <si>
    <t>110 40</t>
  </si>
  <si>
    <t>111 40</t>
  </si>
  <si>
    <t>112 40</t>
  </si>
  <si>
    <t>113 40</t>
  </si>
  <si>
    <t>114 40</t>
  </si>
  <si>
    <t>115 40</t>
  </si>
  <si>
    <t>116 40</t>
  </si>
  <si>
    <t>117 40</t>
  </si>
  <si>
    <t>118 40</t>
  </si>
  <si>
    <t>119 40</t>
  </si>
  <si>
    <t>120 40</t>
  </si>
  <si>
    <t>121 40</t>
  </si>
  <si>
    <t>122 40</t>
  </si>
  <si>
    <t>123 40</t>
  </si>
  <si>
    <t>124 40</t>
  </si>
  <si>
    <t>125 40</t>
  </si>
  <si>
    <t>126 40</t>
  </si>
  <si>
    <t>127 40</t>
  </si>
  <si>
    <t>128 40</t>
  </si>
  <si>
    <t>129 40</t>
  </si>
  <si>
    <t>130 40</t>
  </si>
  <si>
    <t>131 40</t>
  </si>
  <si>
    <t>132 40</t>
  </si>
  <si>
    <t>133 40</t>
  </si>
  <si>
    <t>134 40</t>
  </si>
  <si>
    <t>135 40</t>
  </si>
  <si>
    <t>136 40</t>
  </si>
  <si>
    <t>137 40</t>
  </si>
  <si>
    <t>138 40</t>
  </si>
  <si>
    <t>139 40</t>
  </si>
  <si>
    <t>140 40</t>
  </si>
  <si>
    <t>141 40</t>
  </si>
  <si>
    <t>142 40</t>
  </si>
  <si>
    <t>143 40</t>
  </si>
  <si>
    <t>144 40</t>
  </si>
  <si>
    <t>145 40</t>
  </si>
  <si>
    <t>146 40</t>
  </si>
  <si>
    <t>147 40</t>
  </si>
  <si>
    <t>148 40</t>
  </si>
  <si>
    <t>149 40</t>
  </si>
  <si>
    <t>150 40</t>
  </si>
  <si>
    <t>Count</t>
  </si>
  <si>
    <t>Reference CW</t>
  </si>
  <si>
    <t>pi</t>
  </si>
  <si>
    <t>mu immature</t>
  </si>
  <si>
    <t>mu mature</t>
  </si>
  <si>
    <t>Cut off</t>
  </si>
  <si>
    <t>size</t>
  </si>
  <si>
    <t>LCI immature</t>
  </si>
  <si>
    <t>UCI immature</t>
  </si>
  <si>
    <t>LCI mature</t>
  </si>
  <si>
    <t>UCI mature</t>
  </si>
  <si>
    <t>maturity</t>
  </si>
  <si>
    <t>density</t>
  </si>
  <si>
    <t>density imm</t>
  </si>
  <si>
    <t>density mat</t>
  </si>
  <si>
    <t>ln(density)</t>
  </si>
  <si>
    <t>Field</t>
  </si>
  <si>
    <t>Mean</t>
  </si>
  <si>
    <t>Lower CI</t>
  </si>
  <si>
    <t>Upper CI</t>
  </si>
  <si>
    <t>Minimum CW for bias estimation (mm)</t>
  </si>
  <si>
    <t>Bias</t>
  </si>
  <si>
    <t>First Name</t>
  </si>
  <si>
    <t>Last Name</t>
  </si>
  <si>
    <t>Start Date</t>
  </si>
  <si>
    <t>End Date</t>
  </si>
  <si>
    <t>Observer Status Report</t>
  </si>
  <si>
    <t>Number of claw height outliers</t>
  </si>
  <si>
    <t>Crabs measured</t>
  </si>
  <si>
    <t>Trips observed</t>
  </si>
  <si>
    <t>Traps sampled</t>
  </si>
  <si>
    <t>Sampling type</t>
  </si>
  <si>
    <t>Pre-discard</t>
  </si>
  <si>
    <r>
      <rPr>
        <b/>
        <sz val="11"/>
        <color theme="1"/>
        <rFont val="Calibri"/>
        <family val="2"/>
        <scheme val="minor"/>
      </rPr>
      <t>Table 1:</t>
    </r>
    <r>
      <rPr>
        <sz val="11"/>
        <color theme="1"/>
        <rFont val="Calibri"/>
        <family val="2"/>
        <scheme val="minor"/>
      </rPr>
      <t xml:space="preserve"> Sample description and summary statistics. </t>
    </r>
  </si>
  <si>
    <t>Immature crab (%)</t>
  </si>
  <si>
    <t xml:space="preserve"> Mature crab (%)</t>
  </si>
  <si>
    <t>Claw measurement bias (mm)</t>
  </si>
  <si>
    <r>
      <t xml:space="preserve">Last name: </t>
    </r>
    <r>
      <rPr>
        <sz val="9"/>
        <color theme="1"/>
        <rFont val="Calibri"/>
        <family val="2"/>
        <scheme val="minor"/>
      </rPr>
      <t>Observer last name</t>
    </r>
  </si>
  <si>
    <r>
      <t xml:space="preserve">First name: </t>
    </r>
    <r>
      <rPr>
        <sz val="9"/>
        <color theme="1"/>
        <rFont val="Calibri"/>
        <family val="2"/>
        <scheme val="minor"/>
      </rPr>
      <t>Observer first name.</t>
    </r>
  </si>
  <si>
    <r>
      <t xml:space="preserve">Start date: </t>
    </r>
    <r>
      <rPr>
        <sz val="9"/>
        <color theme="1"/>
        <rFont val="Calibri"/>
        <family val="2"/>
        <scheme val="minor"/>
      </rPr>
      <t>Earliest date in samples being analyzed.</t>
    </r>
  </si>
  <si>
    <r>
      <t xml:space="preserve">End date: </t>
    </r>
    <r>
      <rPr>
        <sz val="9"/>
        <color theme="1"/>
        <rFont val="Calibri"/>
        <family val="2"/>
        <scheme val="minor"/>
      </rPr>
      <t>Latest date in sample being analyzed.</t>
    </r>
  </si>
  <si>
    <r>
      <t xml:space="preserve">Trips observed: </t>
    </r>
    <r>
      <rPr>
        <sz val="9"/>
        <color theme="1"/>
        <rFont val="Calibri"/>
        <family val="2"/>
        <scheme val="minor"/>
      </rPr>
      <t>Number of different trips in the sample.</t>
    </r>
  </si>
  <si>
    <r>
      <rPr>
        <b/>
        <sz val="9"/>
        <color theme="1"/>
        <rFont val="Calibri"/>
        <family val="2"/>
        <scheme val="minor"/>
      </rPr>
      <t>Crabs measured:</t>
    </r>
    <r>
      <rPr>
        <sz val="9"/>
        <color theme="1"/>
        <rFont val="Calibri"/>
        <family val="2"/>
        <scheme val="minor"/>
      </rPr>
      <t xml:space="preserve"> Total number of crab sampled</t>
    </r>
  </si>
  <si>
    <r>
      <rPr>
        <b/>
        <sz val="9"/>
        <color theme="1"/>
        <rFont val="Calibri"/>
        <family val="2"/>
        <scheme val="minor"/>
      </rPr>
      <t>Claw measurement bias:</t>
    </r>
    <r>
      <rPr>
        <sz val="9"/>
        <color theme="1"/>
        <rFont val="Calibri"/>
        <family val="2"/>
        <scheme val="minor"/>
      </rPr>
      <t xml:space="preserve"> Estimated bias in claw height measurements (in millimeters). Positive values are over estimates while negative values are underestimates.</t>
    </r>
  </si>
  <si>
    <t>Legend</t>
  </si>
  <si>
    <r>
      <rPr>
        <b/>
        <sz val="9"/>
        <color theme="1"/>
        <rFont val="Calibri"/>
        <family val="2"/>
        <scheme val="minor"/>
      </rPr>
      <t>Number of claw height outliers:</t>
    </r>
    <r>
      <rPr>
        <sz val="9"/>
        <color theme="1"/>
        <rFont val="Calibri"/>
        <family val="2"/>
        <scheme val="minor"/>
      </rPr>
      <t xml:space="preserve"> Estimated number of claw height measurements which lie outside the normal range of data observations. </t>
    </r>
  </si>
  <si>
    <t>Claw height</t>
  </si>
  <si>
    <t>Carapace width</t>
  </si>
  <si>
    <r>
      <t xml:space="preserve">Traps sampled: </t>
    </r>
    <r>
      <rPr>
        <sz val="9"/>
        <color theme="1"/>
        <rFont val="Calibri"/>
        <family val="2"/>
        <scheme val="minor"/>
      </rPr>
      <t>Total number of traps sampled.</t>
    </r>
  </si>
  <si>
    <r>
      <rPr>
        <b/>
        <sz val="9"/>
        <color theme="1"/>
        <rFont val="Calibri"/>
        <family val="2"/>
        <scheme val="minor"/>
      </rPr>
      <t>Sampling Type:</t>
    </r>
    <r>
      <rPr>
        <sz val="9"/>
        <color theme="1"/>
        <rFont val="Calibri"/>
        <family val="2"/>
        <scheme val="minor"/>
      </rPr>
      <t xml:space="preserve"> Either before or after discarding.</t>
    </r>
  </si>
  <si>
    <r>
      <t xml:space="preserve">Figure 4: </t>
    </r>
    <r>
      <rPr>
        <sz val="9"/>
        <color theme="1"/>
        <rFont val="Calibri"/>
        <family val="2"/>
        <scheme val="minor"/>
      </rPr>
      <t xml:space="preserve">Frequency histogram of the last digits of observed carpace width values (grey bars). Also shown is the expected (thick red line) and range (dashed re lines) of frequencies if we assume that last last digits arise with equal probability (i.e. one in ten). Grey bars lying outisde this range are indicative of data rounding, heaping or data falsification.  </t>
    </r>
  </si>
  <si>
    <r>
      <t xml:space="preserve">Figure 2: </t>
    </r>
    <r>
      <rPr>
        <sz val="9"/>
        <color theme="1"/>
        <rFont val="Calibri"/>
        <family val="2"/>
        <scheme val="minor"/>
      </rPr>
      <t xml:space="preserve">Frequency histogram of the last digits of observed durometer values (grey bars). Also shown is the expected average (thick red line) and range (dashed re lines) of frequencies if we assume that last last digits arise with equal probability (i.e. one in ten). Grey bars lying outisde this range are indicative of data rounding, heaping or data falsification.  </t>
    </r>
  </si>
  <si>
    <r>
      <t xml:space="preserve">Figure 3: </t>
    </r>
    <r>
      <rPr>
        <sz val="9"/>
        <color theme="1"/>
        <rFont val="Calibri"/>
        <family val="2"/>
        <scheme val="minor"/>
      </rPr>
      <t>Frequency histogram of observed durometer values (grey bars). Red dashed line shows the soft crab limit value used in the soft crab protocol.</t>
    </r>
  </si>
  <si>
    <r>
      <t xml:space="preserve">Table 1 : </t>
    </r>
    <r>
      <rPr>
        <sz val="11"/>
        <color theme="1"/>
        <rFont val="Calibri"/>
        <family val="2"/>
        <scheme val="minor"/>
      </rPr>
      <t>Sample description and summary statistics.</t>
    </r>
  </si>
  <si>
    <t>Issues:</t>
  </si>
  <si>
    <t xml:space="preserve">1) Only single maturity group present at smaller sizes (&lt; 95mm), there sould be two. </t>
  </si>
  <si>
    <t>2) Claw height is larger than science survey values for larger sizes.</t>
  </si>
  <si>
    <t>3) Claw heights for smaller crab (&lt; 95 mm) are unrealistic, only 19 or 20mm.</t>
  </si>
  <si>
    <t>1) Distribution has no small values, abnormally high values.</t>
  </si>
  <si>
    <t>1) CW values ending in 9, specifically 99 mm and 109 mm, significantly lower than expected.</t>
  </si>
  <si>
    <t>2) Observer may be avoiding 95 mm value (at red line on right graph).</t>
  </si>
  <si>
    <t xml:space="preserve">1) Variation in claw height values are lower than the natural population. In other words there are to few different claw height values for a crab of a given size. This pattern is very rare in observer data and is suggestive of an observer either rounding the observations or using a table of reference values of claw heights for a series of carapace widths. </t>
  </si>
  <si>
    <t>2) Durometer readings are abnormally high and do not reflect the presence of immature crab suggested by the claw height and carapace width measures.</t>
  </si>
  <si>
    <r>
      <rPr>
        <b/>
        <sz val="9"/>
        <color theme="1"/>
        <rFont val="Calibri"/>
        <family val="2"/>
        <scheme val="minor"/>
      </rPr>
      <t>Immature crab (%):</t>
    </r>
    <r>
      <rPr>
        <sz val="9"/>
        <color theme="1"/>
        <rFont val="Calibri"/>
        <family val="2"/>
        <scheme val="minor"/>
      </rPr>
      <t xml:space="preserve"> Estimated (%) of immature crab. Claw height measurement error can bias this estimate. </t>
    </r>
  </si>
  <si>
    <r>
      <rPr>
        <b/>
        <sz val="9"/>
        <color theme="1"/>
        <rFont val="Calibri"/>
        <family val="2"/>
        <scheme val="minor"/>
      </rPr>
      <t>Mature crab (%):</t>
    </r>
    <r>
      <rPr>
        <sz val="9"/>
        <color theme="1"/>
        <rFont val="Calibri"/>
        <family val="2"/>
        <scheme val="minor"/>
      </rPr>
      <t xml:space="preserve"> Estimated (%) of immature crab. Claw height measurement error can bias this estimate. </t>
    </r>
  </si>
  <si>
    <t>Prénom</t>
  </si>
  <si>
    <t>Surnom</t>
  </si>
  <si>
    <t>Date début</t>
  </si>
  <si>
    <t>Date fin</t>
  </si>
  <si>
    <t>Numéros de voyage</t>
  </si>
  <si>
    <t>Trappes échantillonés</t>
  </si>
  <si>
    <t>Crabes mesurés</t>
  </si>
  <si>
    <t>Type d'échantillonage</t>
  </si>
  <si>
    <t>Avant</t>
  </si>
  <si>
    <t>Crabe immature (%)</t>
  </si>
  <si>
    <t xml:space="preserve"> Crabe mature (%)</t>
  </si>
  <si>
    <t xml:space="preserve">Biais mesure de pince (mm) </t>
  </si>
  <si>
    <t>Mesures de pinces aberrantes</t>
  </si>
  <si>
    <t>Duromètre</t>
  </si>
  <si>
    <t>Hauteur de pince</t>
  </si>
  <si>
    <t>Largeur de carapace</t>
  </si>
  <si>
    <t>Légende</t>
  </si>
  <si>
    <r>
      <rPr>
        <b/>
        <sz val="11"/>
        <color theme="1"/>
        <rFont val="Calibri"/>
        <family val="2"/>
        <scheme val="minor"/>
      </rPr>
      <t>Table 1:</t>
    </r>
    <r>
      <rPr>
        <sz val="11"/>
        <color theme="1"/>
        <rFont val="Calibri"/>
        <family val="2"/>
        <scheme val="minor"/>
      </rPr>
      <t xml:space="preserve"> Description des variables et statistiques sommaires. </t>
    </r>
  </si>
  <si>
    <r>
      <t xml:space="preserve">Prénom: </t>
    </r>
    <r>
      <rPr>
        <sz val="9"/>
        <color theme="1"/>
        <rFont val="Calibri"/>
        <family val="2"/>
        <scheme val="minor"/>
      </rPr>
      <t>Prénom de l'observateur.</t>
    </r>
  </si>
  <si>
    <r>
      <t xml:space="preserve">Surnom: </t>
    </r>
    <r>
      <rPr>
        <sz val="9"/>
        <color theme="1"/>
        <rFont val="Calibri"/>
        <family val="2"/>
        <scheme val="minor"/>
      </rPr>
      <t>Surnom de l'observateur.</t>
    </r>
  </si>
  <si>
    <r>
      <t xml:space="preserve">Date début: </t>
    </r>
    <r>
      <rPr>
        <sz val="9"/>
        <color theme="1"/>
        <rFont val="Calibri"/>
        <family val="2"/>
        <scheme val="minor"/>
      </rPr>
      <t>Première date des échanitllons.</t>
    </r>
  </si>
  <si>
    <r>
      <t xml:space="preserve">Date fin: </t>
    </r>
    <r>
      <rPr>
        <sz val="9"/>
        <color theme="1"/>
        <rFont val="Calibri"/>
        <family val="2"/>
        <scheme val="minor"/>
      </rPr>
      <t>Dernière date des échanitllons.</t>
    </r>
  </si>
  <si>
    <t>Rapport d'évaluation d'observateur</t>
  </si>
  <si>
    <t>1) Valeurs de LC se terminant par 9, notamment 99 mm et 109 mm, sont moins fréquent qu'on s'attendrait.</t>
  </si>
  <si>
    <t>2) L'observateur évite peut-être les valeurs de 95 mm value (droite rouge pointillée, histogramme de droite).</t>
  </si>
  <si>
    <t xml:space="preserve">1) La variabilité des mesures de pince sont plus basses que celle dans la population naturelle. En d'autre mots, il y a trop peu de valeurs différentes de hauteurs de pince observées pour pour un crabe d'une taille donnée. Ce patron, très rare chez les données observateurs, suggère que l'observaeur soit arrondis les valeurs d'une façon très particulière ou qu'il utilise une table de valeurs de références de hauteurs de pince en fonction de la taille pour compléter ses observations. </t>
  </si>
  <si>
    <r>
      <t xml:space="preserve">Table 1 : </t>
    </r>
    <r>
      <rPr>
        <sz val="11"/>
        <color theme="1"/>
        <rFont val="Calibri"/>
        <family val="2"/>
        <scheme val="minor"/>
      </rPr>
      <t>Description de l'échantillon et statistiques sommaires.</t>
    </r>
  </si>
  <si>
    <t>Variable</t>
  </si>
  <si>
    <t>Valeur</t>
  </si>
  <si>
    <t>1) Distribution n'as presque aucune valeur &lt; 80.</t>
  </si>
  <si>
    <t>3) Hauteurs de pinces chex les crabes &lt; 95 mm ne sont pas réalistes, seulement 19 ou 20mm.</t>
  </si>
  <si>
    <t xml:space="preserve">1) Il y a seulement un groupe de maturité chez les crabes LC&lt; 95mm. Il devrait y en avoir 2. </t>
  </si>
  <si>
    <t>2) Hauteur de pince est plus grande que les données de relevés scientifiques chez LC&gt;100mm.</t>
  </si>
  <si>
    <t>2) Valeurs du duromètre sont anormalement élevées. La présence de crabes immatures dans les observations de hauteur de pince versus la largeur de carapace implique qu'il dévrait avoir des valeurs de duromètre plus basses que celles observées.</t>
  </si>
  <si>
    <r>
      <rPr>
        <b/>
        <sz val="9"/>
        <color theme="1"/>
        <rFont val="Calibri"/>
        <family val="2"/>
        <scheme val="minor"/>
      </rPr>
      <t>Mesures de pinces aberrantes:</t>
    </r>
    <r>
      <rPr>
        <sz val="9"/>
        <color theme="1"/>
        <rFont val="Calibri"/>
        <family val="2"/>
        <scheme val="minor"/>
      </rPr>
      <t xml:space="preserve"> Estimated number of claw height measurements which lie outside the normal range of data observations. </t>
    </r>
  </si>
  <si>
    <r>
      <rPr>
        <b/>
        <sz val="9"/>
        <color theme="1"/>
        <rFont val="Calibri"/>
        <family val="2"/>
        <scheme val="minor"/>
      </rPr>
      <t>Biais mesure de pince (mm):</t>
    </r>
    <r>
      <rPr>
        <sz val="9"/>
        <color theme="1"/>
        <rFont val="Calibri"/>
        <family val="2"/>
        <scheme val="minor"/>
      </rPr>
      <t xml:space="preserve"> Biais estimé de la mesure de pince (en millimètres). Des valeurs positives sont des surestimés tandis que des valeurs negatives sont des  sous-estimés.</t>
    </r>
  </si>
  <si>
    <r>
      <rPr>
        <b/>
        <sz val="9"/>
        <color theme="1"/>
        <rFont val="Calibri"/>
        <family val="2"/>
        <scheme val="minor"/>
      </rPr>
      <t>Crabe mature (%):</t>
    </r>
    <r>
      <rPr>
        <sz val="9"/>
        <color theme="1"/>
        <rFont val="Calibri"/>
        <family val="2"/>
        <scheme val="minor"/>
      </rPr>
      <t xml:space="preserve">  Estimé (%) of des crabes immatures. Une mauvaise mensuration de la pince peut biaiser cet estimé.</t>
    </r>
  </si>
  <si>
    <r>
      <rPr>
        <b/>
        <sz val="9"/>
        <color theme="1"/>
        <rFont val="Calibri"/>
        <family val="2"/>
        <scheme val="minor"/>
      </rPr>
      <t>Crabe immature (%):</t>
    </r>
    <r>
      <rPr>
        <sz val="9"/>
        <color theme="1"/>
        <rFont val="Calibri"/>
        <family val="2"/>
        <scheme val="minor"/>
      </rPr>
      <t xml:space="preserve"> Estimé (%) of des crabes immatures. Une mauvaise mensuration de la pince peut biaiser cet estimé. </t>
    </r>
  </si>
  <si>
    <r>
      <t xml:space="preserve">Trappes échantillonés: </t>
    </r>
    <r>
      <rPr>
        <sz val="9"/>
        <color theme="1"/>
        <rFont val="Calibri"/>
        <family val="2"/>
        <scheme val="minor"/>
      </rPr>
      <t>Nombre total de trappes échantillonées.</t>
    </r>
  </si>
  <si>
    <r>
      <t xml:space="preserve">Numéros de voyage: </t>
    </r>
    <r>
      <rPr>
        <sz val="9"/>
        <color theme="1"/>
        <rFont val="Calibri"/>
        <family val="2"/>
        <scheme val="minor"/>
      </rPr>
      <t>Numéro(s) de voyage(s).</t>
    </r>
  </si>
  <si>
    <r>
      <rPr>
        <b/>
        <sz val="9"/>
        <color theme="1"/>
        <rFont val="Calibri"/>
        <family val="2"/>
        <scheme val="minor"/>
      </rPr>
      <t>Crabes mesurés:</t>
    </r>
    <r>
      <rPr>
        <sz val="9"/>
        <color theme="1"/>
        <rFont val="Calibri"/>
        <family val="2"/>
        <scheme val="minor"/>
      </rPr>
      <t xml:space="preserve"> Nombre total de crabes échantillonées.</t>
    </r>
  </si>
  <si>
    <r>
      <rPr>
        <b/>
        <sz val="9"/>
        <color theme="1"/>
        <rFont val="Calibri"/>
        <family val="2"/>
        <scheme val="minor"/>
      </rPr>
      <t>Type d'échantillonage:</t>
    </r>
    <r>
      <rPr>
        <sz val="9"/>
        <color theme="1"/>
        <rFont val="Calibri"/>
        <family val="2"/>
        <scheme val="minor"/>
      </rPr>
      <t xml:space="preserve"> Avant our après le tri des captures.</t>
    </r>
  </si>
  <si>
    <r>
      <t xml:space="preserve">Figure 5: </t>
    </r>
    <r>
      <rPr>
        <sz val="9"/>
        <color theme="1"/>
        <rFont val="Calibri"/>
        <family val="2"/>
        <scheme val="minor"/>
      </rPr>
      <t>Frequency histogram of observed carapace width values (grey bars). Red dashed line shows the minimum size limit for the fishery.</t>
    </r>
  </si>
  <si>
    <r>
      <t xml:space="preserve">Figure 5: </t>
    </r>
    <r>
      <rPr>
        <sz val="9"/>
        <color theme="1"/>
        <rFont val="Calibri"/>
        <family val="2"/>
        <scheme val="minor"/>
      </rPr>
      <t>Histogramme de fréquence de largeurs de carapace observées (barres grises). La droite rouge pointillée montre la taille minimum de 95 mm utilisée pour la pêche.</t>
    </r>
  </si>
  <si>
    <r>
      <t xml:space="preserve">Figure 3: </t>
    </r>
    <r>
      <rPr>
        <sz val="9"/>
        <color theme="1"/>
        <rFont val="Calibri"/>
        <family val="2"/>
        <scheme val="minor"/>
      </rPr>
      <t>Histogramme de fréquence des mesures de duromètre (barres grises). La droite rouge pointillée montre limite de 68 utilisée dans le protocol de crabe mou.</t>
    </r>
  </si>
  <si>
    <r>
      <rPr>
        <b/>
        <sz val="9"/>
        <color theme="1"/>
        <rFont val="Calibri"/>
        <family val="2"/>
        <scheme val="minor"/>
      </rPr>
      <t>Figure 1:</t>
    </r>
    <r>
      <rPr>
        <sz val="9"/>
        <color theme="1"/>
        <rFont val="Calibri"/>
        <family val="2"/>
        <scheme val="minor"/>
      </rPr>
      <t xml:space="preserve"> Claw height versus carapace width plot. Solid lines show the expected average claw height for mature (black) and immature (red) crab from science survey data. Dashed lines show the expected range of claw height values based on science survey observations.  Observer's data are shown as grey circles whose size is proportional to the number of observations. Deviations of the observer sample data from science survey average and value ranges are interpreted as an indication of problems with caliper reading, mismeasurement of claw height, inconsistent measurement technique or data falsification.</t>
    </r>
  </si>
  <si>
    <r>
      <t xml:space="preserve">Figure 2: </t>
    </r>
    <r>
      <rPr>
        <sz val="9"/>
        <color theme="1"/>
        <rFont val="Calibri"/>
        <family val="2"/>
        <scheme val="minor"/>
      </rPr>
      <t xml:space="preserve">Frequency histogram of the last digits of observed durometer values (grey bars). Also shown is the expected average (thick red line) and 95% confidence interval range (dashed re lines) of frequencies if we assume that last last digits arise with equal probability (i.e. one in ten). Grey bars lying outisde this range are indicative of data rounding, heaping or data falsification.  </t>
    </r>
  </si>
  <si>
    <r>
      <t xml:space="preserve">Figure 4: </t>
    </r>
    <r>
      <rPr>
        <sz val="9"/>
        <color theme="1"/>
        <rFont val="Calibri"/>
        <family val="2"/>
        <scheme val="minor"/>
      </rPr>
      <t xml:space="preserve">Histogramme de fréquence des derniers chiffres des mesures de largeurs de carapace (barres grises). On montre aussi la fréquence moyenne (ligne rouge) ainsi que l'intervalle de fréquences (intervalle de confiance 95%) (lignes rouges pointillées) espérée si on suppose que les derniers chiffres surviennent avec une probabilité égale (i.e. un chance dans dix). Les barres grises se retrouvant à l'extérieur de ces intervalles suggèrent la présence d'arrondissement, de mauvaise lecture ou de falsification de données.  </t>
    </r>
  </si>
  <si>
    <r>
      <rPr>
        <b/>
        <sz val="9"/>
        <color theme="1"/>
        <rFont val="Calibri"/>
        <family val="2"/>
        <scheme val="minor"/>
      </rPr>
      <t>Figure 1:</t>
    </r>
    <r>
      <rPr>
        <sz val="9"/>
        <color theme="1"/>
        <rFont val="Calibri"/>
        <family val="2"/>
        <scheme val="minor"/>
      </rPr>
      <t xml:space="preserve"> Graphe de hauteurs de pince versus largeur de carapace. Les ligne continues montre les valeurs moyennes attendues des mesures de pinces pour des crabes matures (noir) et immature (rouge) estimées à partir des données provenant des relevés de crabe des neiges. Les lignes pointillées montrent l'intervalle des observations (~95% de taille) provenant des données scientifiques. Les données observateurs sont les cercles gris dont le diamètre est proportionel au nombre d'occurences. Les déviations des données observateurs de la moyenne et intervalles des relevés sont interprétés comme des problèmes dans la mesure de pied à coulisse, une mauvaise mensuration de la hauteur de pince, une technique de mesure inconsitente ou la falsification de données.</t>
    </r>
  </si>
  <si>
    <t>Problèmes:</t>
  </si>
  <si>
    <t>2) Patron d'arrondissement particulier.</t>
  </si>
  <si>
    <t>Trip number</t>
  </si>
  <si>
    <t>Trap number</t>
  </si>
  <si>
    <t>J21002A01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</si>
</sst>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12" x14ac:knownFonts="1">
    <font>
      <sz val="11"/>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sz val="9"/>
      <color theme="1"/>
      <name val="Calibri"/>
      <family val="2"/>
      <scheme val="minor"/>
    </font>
    <font>
      <b/>
      <sz val="9"/>
      <color theme="1"/>
      <name val="Calibri"/>
      <family val="2"/>
      <scheme val="minor"/>
    </font>
    <font>
      <sz val="8"/>
      <color theme="1"/>
      <name val="Calibri"/>
      <family val="2"/>
      <scheme val="minor"/>
    </font>
    <font>
      <b/>
      <sz val="14"/>
      <color theme="1"/>
      <name val="Calibri"/>
      <family val="2"/>
      <scheme val="minor"/>
    </font>
    <font>
      <sz val="7"/>
      <color theme="1"/>
      <name val="Calibri"/>
      <family val="2"/>
      <scheme val="minor"/>
    </font>
    <font>
      <sz val="6"/>
      <color theme="1"/>
      <name val="Calibri"/>
      <family val="2"/>
      <scheme val="minor"/>
    </font>
    <font>
      <sz val="7.5"/>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s>
  <borders count="41">
    <border>
      <left/>
      <right/>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right style="double">
        <color indexed="64"/>
      </right>
      <top/>
      <bottom/>
      <diagonal/>
    </border>
    <border>
      <left style="double">
        <color indexed="64"/>
      </left>
      <right/>
      <top style="thin">
        <color indexed="64"/>
      </top>
      <bottom/>
      <diagonal/>
    </border>
    <border>
      <left/>
      <right style="double">
        <color indexed="64"/>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style="thin">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6">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164" fontId="0" fillId="0" borderId="0" xfId="0" applyNumberFormat="1" applyAlignment="1">
      <alignment horizontal="center"/>
    </xf>
    <xf numFmtId="0" fontId="0" fillId="0" borderId="2" xfId="0" applyNumberFormat="1"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0" fillId="0" borderId="0" xfId="0" applyNumberFormat="1"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1" xfId="0" applyNumberFormat="1" applyBorder="1" applyAlignment="1">
      <alignment horizontal="center"/>
    </xf>
    <xf numFmtId="0" fontId="0" fillId="0" borderId="4" xfId="0" applyNumberFormat="1" applyBorder="1" applyAlignment="1">
      <alignment horizontal="center"/>
    </xf>
    <xf numFmtId="2" fontId="0" fillId="0" borderId="0" xfId="0" applyNumberFormat="1" applyAlignment="1">
      <alignment horizontal="center"/>
    </xf>
    <xf numFmtId="11" fontId="0" fillId="0" borderId="0" xfId="0" applyNumberFormat="1" applyAlignment="1">
      <alignment horizontal="center"/>
    </xf>
    <xf numFmtId="2" fontId="0" fillId="0" borderId="0" xfId="0" applyNumberFormat="1" applyBorder="1" applyAlignment="1">
      <alignment horizontal="center"/>
    </xf>
    <xf numFmtId="2" fontId="0" fillId="0" borderId="3" xfId="0" applyNumberFormat="1" applyBorder="1" applyAlignment="1">
      <alignment horizontal="center"/>
    </xf>
    <xf numFmtId="2" fontId="0" fillId="0" borderId="5" xfId="0" applyNumberFormat="1" applyBorder="1" applyAlignment="1">
      <alignment horizontal="center"/>
    </xf>
    <xf numFmtId="2" fontId="0" fillId="0" borderId="9" xfId="0" applyNumberFormat="1" applyBorder="1" applyAlignment="1">
      <alignment horizontal="center"/>
    </xf>
    <xf numFmtId="1" fontId="0" fillId="0" borderId="0" xfId="0" applyNumberFormat="1" applyAlignment="1">
      <alignment horizontal="center"/>
    </xf>
    <xf numFmtId="0" fontId="3" fillId="0" borderId="0" xfId="0" applyFont="1" applyAlignment="1">
      <alignment horizontal="center"/>
    </xf>
    <xf numFmtId="0" fontId="4" fillId="0" borderId="0" xfId="0" applyFont="1"/>
    <xf numFmtId="0" fontId="5" fillId="0" borderId="0" xfId="0" applyFont="1" applyBorder="1"/>
    <xf numFmtId="0" fontId="0" fillId="0" borderId="0" xfId="0" applyAlignment="1">
      <alignment vertical="center"/>
    </xf>
    <xf numFmtId="0" fontId="7" fillId="0" borderId="0" xfId="0" applyFont="1"/>
    <xf numFmtId="0" fontId="0" fillId="0" borderId="0" xfId="0" applyBorder="1"/>
    <xf numFmtId="0" fontId="7" fillId="0" borderId="0" xfId="0" applyFont="1" applyBorder="1" applyAlignment="1">
      <alignment vertical="top" wrapText="1"/>
    </xf>
    <xf numFmtId="0" fontId="1" fillId="2" borderId="0" xfId="0" applyFont="1" applyFill="1" applyBorder="1" applyAlignment="1">
      <alignment horizontal="center" wrapText="1"/>
    </xf>
    <xf numFmtId="0" fontId="0" fillId="3" borderId="0" xfId="0" applyFill="1" applyBorder="1" applyAlignment="1">
      <alignment wrapText="1"/>
    </xf>
    <xf numFmtId="0" fontId="6" fillId="2" borderId="14" xfId="0" applyFont="1" applyFill="1" applyBorder="1" applyAlignment="1">
      <alignment vertical="center"/>
    </xf>
    <xf numFmtId="0" fontId="0" fillId="0" borderId="0" xfId="0" applyAlignment="1">
      <alignment wrapText="1"/>
    </xf>
    <xf numFmtId="0" fontId="0" fillId="0" borderId="24" xfId="0" applyBorder="1"/>
    <xf numFmtId="0" fontId="0" fillId="0" borderId="25" xfId="0" applyBorder="1"/>
    <xf numFmtId="0" fontId="0" fillId="0" borderId="25" xfId="0" applyBorder="1" applyAlignment="1">
      <alignment horizontal="center"/>
    </xf>
    <xf numFmtId="0" fontId="1" fillId="2" borderId="31" xfId="0" applyFont="1" applyFill="1" applyBorder="1" applyAlignment="1">
      <alignment horizontal="right" vertical="center"/>
    </xf>
    <xf numFmtId="0" fontId="1" fillId="2" borderId="32" xfId="0" applyFont="1" applyFill="1" applyBorder="1" applyAlignment="1">
      <alignment horizontal="center" vertical="center"/>
    </xf>
    <xf numFmtId="0" fontId="5" fillId="0" borderId="24" xfId="0" applyFont="1" applyBorder="1" applyAlignment="1">
      <alignment horizontal="right"/>
    </xf>
    <xf numFmtId="0" fontId="5" fillId="0" borderId="25" xfId="0" applyFont="1" applyBorder="1" applyAlignment="1">
      <alignment horizontal="center"/>
    </xf>
    <xf numFmtId="165" fontId="5" fillId="0" borderId="25" xfId="0" applyNumberFormat="1" applyFont="1" applyBorder="1" applyAlignment="1">
      <alignment horizontal="center"/>
    </xf>
    <xf numFmtId="2" fontId="5" fillId="0" borderId="25" xfId="0" applyNumberFormat="1" applyFont="1" applyBorder="1" applyAlignment="1">
      <alignment horizontal="center"/>
    </xf>
    <xf numFmtId="0" fontId="5" fillId="0" borderId="28" xfId="0" applyFont="1" applyBorder="1" applyAlignment="1">
      <alignment horizontal="right"/>
    </xf>
    <xf numFmtId="0" fontId="5" fillId="0" borderId="29" xfId="0" applyFont="1" applyBorder="1"/>
    <xf numFmtId="0" fontId="0" fillId="0" borderId="0" xfId="0" applyBorder="1" applyAlignment="1">
      <alignment wrapText="1"/>
    </xf>
    <xf numFmtId="0" fontId="0" fillId="0" borderId="0" xfId="0" applyBorder="1" applyAlignment="1">
      <alignment wrapText="1"/>
    </xf>
    <xf numFmtId="0" fontId="2"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vertical="center" wrapText="1"/>
    </xf>
    <xf numFmtId="0" fontId="0" fillId="0" borderId="0" xfId="0" applyFill="1"/>
    <xf numFmtId="0" fontId="0" fillId="0" borderId="0" xfId="0" applyBorder="1" applyAlignment="1">
      <alignment wrapText="1"/>
    </xf>
    <xf numFmtId="0" fontId="0" fillId="0" borderId="30" xfId="0" applyBorder="1"/>
    <xf numFmtId="0" fontId="1" fillId="2" borderId="14" xfId="0" applyFont="1" applyFill="1" applyBorder="1" applyAlignment="1">
      <alignment horizontal="center" vertical="center"/>
    </xf>
    <xf numFmtId="0" fontId="5" fillId="0" borderId="0" xfId="0" applyFont="1" applyBorder="1" applyAlignment="1">
      <alignment horizontal="center"/>
    </xf>
    <xf numFmtId="0" fontId="6" fillId="0" borderId="0" xfId="0" applyFont="1" applyBorder="1" applyAlignment="1">
      <alignment horizontal="center"/>
    </xf>
    <xf numFmtId="0" fontId="5" fillId="0" borderId="29" xfId="0" applyFont="1" applyBorder="1" applyAlignment="1">
      <alignment horizontal="center"/>
    </xf>
    <xf numFmtId="0" fontId="0" fillId="0" borderId="35" xfId="0" applyBorder="1"/>
    <xf numFmtId="0" fontId="0" fillId="0" borderId="39" xfId="0" applyBorder="1"/>
    <xf numFmtId="0" fontId="0" fillId="0" borderId="40" xfId="0" applyBorder="1"/>
    <xf numFmtId="0" fontId="1" fillId="0" borderId="0" xfId="0" applyFont="1" applyFill="1" applyBorder="1" applyAlignment="1">
      <alignment horizontal="center" wrapText="1"/>
    </xf>
    <xf numFmtId="0" fontId="3" fillId="4" borderId="0" xfId="0" applyFont="1" applyFill="1" applyAlignment="1">
      <alignment horizontal="center"/>
    </xf>
    <xf numFmtId="0" fontId="0" fillId="4" borderId="0" xfId="0" applyFill="1" applyAlignment="1">
      <alignment horizontal="center"/>
    </xf>
    <xf numFmtId="0" fontId="7" fillId="4" borderId="24" xfId="0" applyFont="1" applyFill="1" applyBorder="1" applyAlignment="1">
      <alignment vertical="top" wrapText="1"/>
    </xf>
    <xf numFmtId="0" fontId="0" fillId="0" borderId="0" xfId="0" applyAlignment="1">
      <alignment vertical="top" wrapText="1"/>
    </xf>
    <xf numFmtId="0" fontId="0" fillId="0" borderId="25" xfId="0" applyBorder="1" applyAlignment="1">
      <alignment vertical="top" wrapText="1"/>
    </xf>
    <xf numFmtId="0" fontId="0" fillId="4" borderId="28" xfId="0" applyFill="1" applyBorder="1" applyAlignment="1">
      <alignment vertical="top" wrapText="1"/>
    </xf>
    <xf numFmtId="0" fontId="0" fillId="4" borderId="29" xfId="0" applyFill="1" applyBorder="1" applyAlignment="1">
      <alignment vertical="top" wrapText="1"/>
    </xf>
    <xf numFmtId="0" fontId="0" fillId="4" borderId="30" xfId="0" applyFill="1" applyBorder="1" applyAlignment="1">
      <alignment vertical="top" wrapText="1"/>
    </xf>
    <xf numFmtId="0" fontId="0" fillId="0" borderId="0" xfId="0" applyBorder="1" applyAlignment="1">
      <alignment wrapText="1"/>
    </xf>
    <xf numFmtId="0" fontId="0" fillId="0" borderId="29" xfId="0" applyBorder="1" applyAlignment="1">
      <alignment wrapText="1"/>
    </xf>
    <xf numFmtId="0" fontId="1" fillId="2" borderId="21" xfId="0" applyFont="1" applyFill="1" applyBorder="1" applyAlignment="1">
      <alignment horizontal="center" wrapText="1"/>
    </xf>
    <xf numFmtId="0" fontId="1" fillId="2" borderId="22" xfId="0" applyFont="1" applyFill="1" applyBorder="1" applyAlignment="1">
      <alignment horizontal="center" wrapText="1"/>
    </xf>
    <xf numFmtId="0" fontId="1" fillId="2" borderId="23" xfId="0" applyFont="1" applyFill="1" applyBorder="1" applyAlignment="1">
      <alignment horizontal="center" wrapText="1"/>
    </xf>
    <xf numFmtId="0" fontId="5" fillId="0" borderId="24" xfId="0" applyFont="1" applyBorder="1" applyAlignment="1"/>
    <xf numFmtId="0" fontId="5" fillId="0" borderId="0" xfId="0" applyFont="1" applyBorder="1" applyAlignment="1"/>
    <xf numFmtId="0" fontId="0" fillId="0" borderId="0" xfId="0" applyBorder="1" applyAlignment="1"/>
    <xf numFmtId="0" fontId="9" fillId="4" borderId="26" xfId="0" applyFont="1" applyFill="1" applyBorder="1" applyAlignment="1">
      <alignment vertical="top" wrapText="1"/>
    </xf>
    <xf numFmtId="0" fontId="0" fillId="0" borderId="17" xfId="0" applyBorder="1" applyAlignment="1">
      <alignment vertical="top" wrapText="1"/>
    </xf>
    <xf numFmtId="0" fontId="0" fillId="0" borderId="27" xfId="0" applyBorder="1" applyAlignment="1">
      <alignment vertical="top" wrapText="1"/>
    </xf>
    <xf numFmtId="0" fontId="9" fillId="4" borderId="24" xfId="0" applyFont="1" applyFill="1" applyBorder="1" applyAlignment="1">
      <alignment vertical="top" wrapText="1"/>
    </xf>
    <xf numFmtId="0" fontId="9" fillId="0" borderId="0" xfId="0" applyFont="1" applyAlignment="1">
      <alignment vertical="top" wrapText="1"/>
    </xf>
    <xf numFmtId="0" fontId="9" fillId="0" borderId="25" xfId="0" applyFont="1" applyBorder="1" applyAlignment="1">
      <alignment vertical="top" wrapText="1"/>
    </xf>
    <xf numFmtId="0" fontId="7" fillId="4" borderId="28" xfId="0" applyFont="1" applyFill="1" applyBorder="1" applyAlignment="1">
      <alignment vertical="top" wrapText="1"/>
    </xf>
    <xf numFmtId="0" fontId="0" fillId="0" borderId="29" xfId="0" applyBorder="1" applyAlignment="1">
      <alignment vertical="top" wrapText="1"/>
    </xf>
    <xf numFmtId="0" fontId="0" fillId="0" borderId="30" xfId="0" applyBorder="1" applyAlignment="1">
      <alignment vertical="top" wrapText="1"/>
    </xf>
    <xf numFmtId="0" fontId="9" fillId="0" borderId="17" xfId="0" applyFont="1" applyBorder="1" applyAlignment="1">
      <alignment vertical="top" wrapText="1"/>
    </xf>
    <xf numFmtId="0" fontId="9" fillId="0" borderId="27" xfId="0" applyFont="1" applyBorder="1" applyAlignment="1">
      <alignment vertical="top" wrapText="1"/>
    </xf>
    <xf numFmtId="0" fontId="7" fillId="4" borderId="26" xfId="0" applyFont="1" applyFill="1" applyBorder="1" applyAlignment="1">
      <alignment vertical="top" wrapText="1"/>
    </xf>
    <xf numFmtId="0" fontId="6" fillId="0" borderId="16" xfId="0" applyFont="1" applyBorder="1" applyAlignment="1">
      <alignment vertical="top" wrapText="1"/>
    </xf>
    <xf numFmtId="0" fontId="0" fillId="0" borderId="33" xfId="0" applyBorder="1" applyAlignment="1">
      <alignment vertical="top" wrapText="1"/>
    </xf>
    <xf numFmtId="0" fontId="0" fillId="0" borderId="18" xfId="0" applyBorder="1" applyAlignment="1">
      <alignment wrapText="1"/>
    </xf>
    <xf numFmtId="0" fontId="0" fillId="0" borderId="11" xfId="0" applyBorder="1" applyAlignment="1">
      <alignment vertical="top" wrapText="1"/>
    </xf>
    <xf numFmtId="0" fontId="0" fillId="0" borderId="10" xfId="0" applyBorder="1" applyAlignment="1">
      <alignment vertical="top" wrapText="1"/>
    </xf>
    <xf numFmtId="0" fontId="0" fillId="0" borderId="34" xfId="0" applyBorder="1" applyAlignment="1">
      <alignment vertical="top" wrapText="1"/>
    </xf>
    <xf numFmtId="0" fontId="0" fillId="0" borderId="20" xfId="0" applyBorder="1" applyAlignment="1">
      <alignment wrapText="1"/>
    </xf>
    <xf numFmtId="0" fontId="0" fillId="0" borderId="12" xfId="0" applyBorder="1" applyAlignment="1">
      <alignment vertical="top" wrapText="1"/>
    </xf>
    <xf numFmtId="0" fontId="0" fillId="0" borderId="0" xfId="0" applyBorder="1" applyAlignment="1">
      <alignment vertical="top" wrapText="1"/>
    </xf>
    <xf numFmtId="0" fontId="0" fillId="0" borderId="19" xfId="0" applyBorder="1" applyAlignment="1">
      <alignment wrapText="1"/>
    </xf>
    <xf numFmtId="0" fontId="0" fillId="0" borderId="11" xfId="0" applyBorder="1" applyAlignment="1">
      <alignment wrapText="1"/>
    </xf>
    <xf numFmtId="0" fontId="0" fillId="0" borderId="10" xfId="0" applyBorder="1" applyAlignment="1">
      <alignment wrapText="1"/>
    </xf>
    <xf numFmtId="0" fontId="0" fillId="0" borderId="34" xfId="0" applyBorder="1" applyAlignment="1">
      <alignment wrapText="1"/>
    </xf>
    <xf numFmtId="0" fontId="5" fillId="0" borderId="16" xfId="0" applyFont="1" applyBorder="1" applyAlignment="1">
      <alignment vertical="center" wrapText="1"/>
    </xf>
    <xf numFmtId="0" fontId="0" fillId="0" borderId="17" xfId="0" applyBorder="1" applyAlignment="1">
      <alignment wrapText="1"/>
    </xf>
    <xf numFmtId="0" fontId="0" fillId="0" borderId="12" xfId="0" applyBorder="1" applyAlignment="1">
      <alignment wrapText="1"/>
    </xf>
    <xf numFmtId="0" fontId="0" fillId="0" borderId="13" xfId="0" applyBorder="1" applyAlignment="1">
      <alignment vertical="center" wrapText="1"/>
    </xf>
    <xf numFmtId="0" fontId="0" fillId="0" borderId="14" xfId="0" applyBorder="1" applyAlignment="1">
      <alignment vertical="center" wrapText="1"/>
    </xf>
    <xf numFmtId="0" fontId="0" fillId="0" borderId="15" xfId="0" applyBorder="1" applyAlignment="1">
      <alignment wrapText="1"/>
    </xf>
    <xf numFmtId="0" fontId="6" fillId="0" borderId="12" xfId="0" applyFont="1" applyBorder="1" applyAlignment="1">
      <alignment vertical="top" wrapText="1"/>
    </xf>
    <xf numFmtId="0" fontId="5" fillId="0" borderId="0" xfId="0" applyFont="1" applyBorder="1" applyAlignment="1">
      <alignment vertical="top" wrapText="1"/>
    </xf>
    <xf numFmtId="0" fontId="8" fillId="2" borderId="13" xfId="0" applyFont="1" applyFill="1" applyBorder="1" applyAlignment="1">
      <alignment horizontal="center" vertical="center" wrapText="1"/>
    </xf>
    <xf numFmtId="0" fontId="0" fillId="2" borderId="10" xfId="0" applyFill="1" applyBorder="1" applyAlignment="1">
      <alignment horizontal="center" vertical="center" wrapText="1"/>
    </xf>
    <xf numFmtId="0" fontId="0" fillId="0" borderId="20" xfId="0" applyBorder="1" applyAlignment="1">
      <alignment horizontal="center" wrapText="1"/>
    </xf>
    <xf numFmtId="0" fontId="5" fillId="0" borderId="12" xfId="0" applyFont="1" applyBorder="1" applyAlignment="1">
      <alignment vertical="top" wrapText="1"/>
    </xf>
    <xf numFmtId="0" fontId="5" fillId="0" borderId="11" xfId="0" applyFont="1" applyBorder="1" applyAlignment="1">
      <alignment vertical="top" wrapText="1"/>
    </xf>
    <xf numFmtId="0" fontId="5" fillId="0" borderId="10" xfId="0" applyFont="1" applyBorder="1" applyAlignment="1">
      <alignment vertical="top" wrapText="1"/>
    </xf>
    <xf numFmtId="0" fontId="5" fillId="0" borderId="12" xfId="0" applyFont="1" applyBorder="1" applyAlignment="1">
      <alignment wrapText="1"/>
    </xf>
    <xf numFmtId="0" fontId="5" fillId="0" borderId="0" xfId="0" applyFont="1" applyBorder="1" applyAlignment="1">
      <alignment wrapText="1"/>
    </xf>
    <xf numFmtId="0" fontId="1" fillId="2" borderId="21" xfId="0" applyFont="1" applyFill="1" applyBorder="1" applyAlignment="1">
      <alignment wrapText="1"/>
    </xf>
    <xf numFmtId="0" fontId="0" fillId="0" borderId="22" xfId="0" applyBorder="1" applyAlignment="1">
      <alignment wrapText="1"/>
    </xf>
    <xf numFmtId="0" fontId="0" fillId="0" borderId="23" xfId="0" applyBorder="1" applyAlignment="1">
      <alignment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0" fillId="2" borderId="14" xfId="0" applyFill="1" applyBorder="1" applyAlignment="1">
      <alignment horizontal="center" vertical="center" wrapText="1"/>
    </xf>
    <xf numFmtId="0" fontId="0" fillId="0" borderId="15" xfId="0" applyBorder="1" applyAlignment="1">
      <alignment vertical="center" wrapText="1"/>
    </xf>
    <xf numFmtId="0" fontId="5" fillId="0" borderId="0" xfId="0" applyFont="1" applyBorder="1" applyAlignment="1">
      <alignment horizontal="right" wrapText="1"/>
    </xf>
    <xf numFmtId="0" fontId="1" fillId="2" borderId="14" xfId="0" applyFont="1" applyFill="1" applyBorder="1" applyAlignment="1">
      <alignment horizontal="right" vertical="center" wrapText="1"/>
    </xf>
    <xf numFmtId="0" fontId="1" fillId="0" borderId="36" xfId="0" applyFont="1" applyBorder="1" applyAlignment="1">
      <alignment horizontal="center" vertical="center" wrapText="1"/>
    </xf>
    <xf numFmtId="0" fontId="0" fillId="0" borderId="37" xfId="0" applyBorder="1" applyAlignment="1">
      <alignment horizontal="center" vertical="center" wrapText="1"/>
    </xf>
    <xf numFmtId="0" fontId="0" fillId="0" borderId="37" xfId="0" applyBorder="1" applyAlignment="1">
      <alignment vertical="center" wrapText="1"/>
    </xf>
    <xf numFmtId="0" fontId="0" fillId="0" borderId="38" xfId="0" applyBorder="1" applyAlignment="1">
      <alignment vertical="center" wrapText="1"/>
    </xf>
    <xf numFmtId="0" fontId="5" fillId="4" borderId="26" xfId="0" applyFont="1" applyFill="1" applyBorder="1" applyAlignment="1">
      <alignment vertical="top" wrapText="1"/>
    </xf>
    <xf numFmtId="0" fontId="5" fillId="0" borderId="17" xfId="0" applyFont="1" applyBorder="1" applyAlignment="1">
      <alignment vertical="top" wrapText="1"/>
    </xf>
    <xf numFmtId="0" fontId="5" fillId="0" borderId="27" xfId="0" applyFont="1" applyBorder="1" applyAlignment="1">
      <alignment vertical="top" wrapText="1"/>
    </xf>
    <xf numFmtId="0" fontId="5" fillId="0" borderId="24" xfId="0" applyFont="1" applyBorder="1" applyAlignment="1">
      <alignment vertical="top" wrapText="1"/>
    </xf>
    <xf numFmtId="0" fontId="5" fillId="0" borderId="0" xfId="0" applyFont="1" applyAlignment="1">
      <alignment vertical="top" wrapText="1"/>
    </xf>
    <xf numFmtId="0" fontId="5" fillId="0" borderId="25" xfId="0" applyFont="1" applyBorder="1" applyAlignment="1">
      <alignment vertical="top" wrapText="1"/>
    </xf>
    <xf numFmtId="0" fontId="5" fillId="4" borderId="24" xfId="0" applyFont="1" applyFill="1" applyBorder="1" applyAlignment="1">
      <alignment vertical="top" wrapText="1"/>
    </xf>
    <xf numFmtId="0" fontId="5" fillId="4" borderId="0" xfId="0" applyFont="1" applyFill="1" applyAlignment="1">
      <alignment vertical="top" wrapText="1"/>
    </xf>
    <xf numFmtId="0" fontId="5" fillId="4" borderId="25" xfId="0" applyFont="1" applyFill="1" applyBorder="1" applyAlignment="1">
      <alignment vertical="top" wrapText="1"/>
    </xf>
    <xf numFmtId="0" fontId="5" fillId="4" borderId="28" xfId="0" applyFont="1" applyFill="1" applyBorder="1" applyAlignment="1">
      <alignment vertical="top" wrapText="1"/>
    </xf>
    <xf numFmtId="0" fontId="5" fillId="4" borderId="29" xfId="0" applyFont="1" applyFill="1" applyBorder="1" applyAlignment="1">
      <alignment vertical="top" wrapText="1"/>
    </xf>
    <xf numFmtId="0" fontId="5" fillId="4" borderId="30" xfId="0" applyFont="1" applyFill="1" applyBorder="1" applyAlignment="1">
      <alignment vertical="top" wrapText="1"/>
    </xf>
    <xf numFmtId="0" fontId="11" fillId="4" borderId="26" xfId="0" applyFont="1" applyFill="1" applyBorder="1" applyAlignment="1">
      <alignment vertical="top" wrapText="1"/>
    </xf>
    <xf numFmtId="0" fontId="11" fillId="0" borderId="17" xfId="0" applyFont="1" applyBorder="1" applyAlignment="1">
      <alignment vertical="top" wrapText="1"/>
    </xf>
    <xf numFmtId="0" fontId="11" fillId="0" borderId="27" xfId="0" applyFont="1" applyBorder="1" applyAlignment="1">
      <alignment vertical="top" wrapText="1"/>
    </xf>
    <xf numFmtId="0" fontId="11" fillId="0" borderId="24" xfId="0" applyFont="1" applyBorder="1" applyAlignment="1">
      <alignment vertical="top" wrapText="1"/>
    </xf>
    <xf numFmtId="0" fontId="11" fillId="0" borderId="0" xfId="0" applyFont="1" applyAlignment="1">
      <alignment vertical="top" wrapText="1"/>
    </xf>
    <xf numFmtId="0" fontId="11" fillId="0" borderId="25" xfId="0" applyFont="1" applyBorder="1" applyAlignment="1">
      <alignment vertical="top" wrapText="1"/>
    </xf>
    <xf numFmtId="0" fontId="11" fillId="4" borderId="24" xfId="0" applyFont="1" applyFill="1" applyBorder="1" applyAlignment="1">
      <alignment vertical="top" wrapText="1"/>
    </xf>
    <xf numFmtId="0" fontId="11" fillId="4" borderId="0" xfId="0" applyFont="1" applyFill="1" applyAlignment="1">
      <alignment vertical="top" wrapText="1"/>
    </xf>
    <xf numFmtId="0" fontId="11" fillId="4" borderId="25" xfId="0" applyFont="1" applyFill="1" applyBorder="1" applyAlignment="1">
      <alignment vertical="top" wrapText="1"/>
    </xf>
    <xf numFmtId="0" fontId="11" fillId="4" borderId="28" xfId="0" applyFont="1" applyFill="1" applyBorder="1" applyAlignment="1">
      <alignment vertical="top" wrapText="1"/>
    </xf>
    <xf numFmtId="0" fontId="11" fillId="4" borderId="29" xfId="0" applyFont="1" applyFill="1" applyBorder="1" applyAlignment="1">
      <alignment vertical="top" wrapText="1"/>
    </xf>
    <xf numFmtId="0" fontId="11" fillId="4" borderId="30" xfId="0" applyFont="1" applyFill="1" applyBorder="1" applyAlignment="1">
      <alignment vertical="top" wrapText="1"/>
    </xf>
    <xf numFmtId="0" fontId="10" fillId="4" borderId="24" xfId="0" applyFont="1" applyFill="1" applyBorder="1" applyAlignment="1">
      <alignment vertical="top" wrapText="1"/>
    </xf>
    <xf numFmtId="0" fontId="10" fillId="0" borderId="0" xfId="0" applyFont="1" applyAlignment="1">
      <alignment vertical="top" wrapText="1"/>
    </xf>
    <xf numFmtId="0" fontId="10" fillId="0" borderId="25" xfId="0" applyFont="1" applyBorder="1" applyAlignment="1">
      <alignment vertical="top" wrapText="1"/>
    </xf>
    <xf numFmtId="0" fontId="10" fillId="4" borderId="26" xfId="0" applyFont="1" applyFill="1" applyBorder="1" applyAlignment="1">
      <alignment vertical="top" wrapText="1"/>
    </xf>
    <xf numFmtId="0" fontId="10" fillId="0" borderId="17" xfId="0" applyFont="1" applyBorder="1" applyAlignment="1">
      <alignment vertical="top" wrapText="1"/>
    </xf>
    <xf numFmtId="0" fontId="10" fillId="0" borderId="27" xfId="0" applyFont="1" applyBorder="1" applyAlignment="1">
      <alignment vertical="top" wrapText="1"/>
    </xf>
    <xf numFmtId="0" fontId="10" fillId="4" borderId="28" xfId="0" applyFont="1" applyFill="1" applyBorder="1" applyAlignment="1">
      <alignment vertical="top" wrapText="1"/>
    </xf>
    <xf numFmtId="0" fontId="10" fillId="0" borderId="29" xfId="0" applyFont="1" applyBorder="1" applyAlignment="1">
      <alignment vertical="top" wrapText="1"/>
    </xf>
    <xf numFmtId="0" fontId="10" fillId="0" borderId="30" xfId="0" applyFont="1" applyBorder="1" applyAlignment="1">
      <alignment vertical="top" wrapText="1"/>
    </xf>
  </cellXfs>
  <cellStyles count="1">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Carapace width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Rounding!$K$2:$K$11</c:f>
              <c:numCache>
                <c:formatCode>General</c:formatCode>
                <c:ptCount val="10"/>
                <c:pt idx="0">
                  <c:v>16</c:v>
                </c:pt>
                <c:pt idx="1">
                  <c:v>19</c:v>
                </c:pt>
                <c:pt idx="2">
                  <c:v>26</c:v>
                </c:pt>
                <c:pt idx="3">
                  <c:v>26</c:v>
                </c:pt>
                <c:pt idx="4">
                  <c:v>20</c:v>
                </c:pt>
                <c:pt idx="5">
                  <c:v>16</c:v>
                </c:pt>
                <c:pt idx="6">
                  <c:v>18</c:v>
                </c:pt>
                <c:pt idx="7">
                  <c:v>14</c:v>
                </c:pt>
                <c:pt idx="8">
                  <c:v>25</c:v>
                </c:pt>
                <c:pt idx="9">
                  <c:v>20</c:v>
                </c:pt>
              </c:numCache>
            </c:numRef>
          </c:val>
          <c:extLst>
            <c:ext xmlns:c16="http://schemas.microsoft.com/office/drawing/2014/chart" uri="{C3380CC4-5D6E-409C-BE32-E72D297353CC}">
              <c16:uniqueId val="{00000000-80CE-4EDF-B41A-7BE45E5B870F}"/>
            </c:ext>
          </c:extLst>
        </c:ser>
        <c:dLbls>
          <c:showLegendKey val="0"/>
          <c:showVal val="0"/>
          <c:showCatName val="0"/>
          <c:showSerName val="0"/>
          <c:showPercent val="0"/>
          <c:showBubbleSize val="0"/>
        </c:dLbls>
        <c:gapWidth val="0"/>
        <c:overlap val="-25"/>
        <c:axId val="108742528"/>
        <c:axId val="108748800"/>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31750">
              <a:solidFill>
                <a:srgbClr val="FF0000"/>
              </a:solidFill>
            </a:ln>
          </c:spPr>
          <c:marker>
            <c:symbol val="none"/>
          </c:marker>
          <c:val>
            <c:numRef>
              <c:f>Rounding!$N$2:$N$11</c:f>
              <c:numCache>
                <c:formatCode>General</c:formatCode>
                <c:ptCount val="10"/>
                <c:pt idx="0">
                  <c:v>20</c:v>
                </c:pt>
                <c:pt idx="1">
                  <c:v>20</c:v>
                </c:pt>
                <c:pt idx="2">
                  <c:v>20</c:v>
                </c:pt>
                <c:pt idx="3">
                  <c:v>20</c:v>
                </c:pt>
                <c:pt idx="4">
                  <c:v>20</c:v>
                </c:pt>
                <c:pt idx="5">
                  <c:v>20</c:v>
                </c:pt>
                <c:pt idx="6">
                  <c:v>20</c:v>
                </c:pt>
                <c:pt idx="7">
                  <c:v>20</c:v>
                </c:pt>
                <c:pt idx="8">
                  <c:v>20</c:v>
                </c:pt>
                <c:pt idx="9">
                  <c:v>20</c:v>
                </c:pt>
              </c:numCache>
            </c:numRef>
          </c:val>
          <c:smooth val="0"/>
          <c:extLst>
            <c:ext xmlns:c16="http://schemas.microsoft.com/office/drawing/2014/chart" uri="{C3380CC4-5D6E-409C-BE32-E72D297353CC}">
              <c16:uniqueId val="{00000001-80CE-4EDF-B41A-7BE45E5B870F}"/>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11.51471862576143</c:v>
                </c:pt>
                <c:pt idx="1">
                  <c:v>11.51471862576143</c:v>
                </c:pt>
                <c:pt idx="2">
                  <c:v>11.51471862576143</c:v>
                </c:pt>
                <c:pt idx="3">
                  <c:v>11.51471862576143</c:v>
                </c:pt>
                <c:pt idx="4">
                  <c:v>11.51471862576143</c:v>
                </c:pt>
                <c:pt idx="5">
                  <c:v>11.51471862576143</c:v>
                </c:pt>
                <c:pt idx="6">
                  <c:v>11.51471862576143</c:v>
                </c:pt>
                <c:pt idx="7">
                  <c:v>11.51471862576143</c:v>
                </c:pt>
                <c:pt idx="8">
                  <c:v>11.51471862576143</c:v>
                </c:pt>
                <c:pt idx="9">
                  <c:v>11.51471862576143</c:v>
                </c:pt>
              </c:numCache>
            </c:numRef>
          </c:val>
          <c:smooth val="0"/>
          <c:extLst>
            <c:ext xmlns:c16="http://schemas.microsoft.com/office/drawing/2014/chart" uri="{C3380CC4-5D6E-409C-BE32-E72D297353CC}">
              <c16:uniqueId val="{00000002-80CE-4EDF-B41A-7BE45E5B870F}"/>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prstDash val="sysDot"/>
            </a:ln>
          </c:spPr>
          <c:marker>
            <c:symbol val="none"/>
          </c:marker>
          <c:val>
            <c:numRef>
              <c:f>Rounding!$P$2:$P$11</c:f>
              <c:numCache>
                <c:formatCode>0.00</c:formatCode>
                <c:ptCount val="10"/>
                <c:pt idx="0">
                  <c:v>28.442748367682171</c:v>
                </c:pt>
                <c:pt idx="1">
                  <c:v>28.442748367682171</c:v>
                </c:pt>
                <c:pt idx="2">
                  <c:v>28.442748367682171</c:v>
                </c:pt>
                <c:pt idx="3">
                  <c:v>28.442748367682171</c:v>
                </c:pt>
                <c:pt idx="4">
                  <c:v>28.442748367682171</c:v>
                </c:pt>
                <c:pt idx="5">
                  <c:v>28.442748367682171</c:v>
                </c:pt>
                <c:pt idx="6">
                  <c:v>28.442748367682171</c:v>
                </c:pt>
                <c:pt idx="7">
                  <c:v>28.442748367682171</c:v>
                </c:pt>
                <c:pt idx="8">
                  <c:v>28.442748367682171</c:v>
                </c:pt>
                <c:pt idx="9">
                  <c:v>28.442748367682171</c:v>
                </c:pt>
              </c:numCache>
            </c:numRef>
          </c:val>
          <c:smooth val="0"/>
          <c:extLst>
            <c:ext xmlns:c16="http://schemas.microsoft.com/office/drawing/2014/chart" uri="{C3380CC4-5D6E-409C-BE32-E72D297353CC}">
              <c16:uniqueId val="{00000003-80CE-4EDF-B41A-7BE45E5B870F}"/>
            </c:ext>
          </c:extLst>
        </c:ser>
        <c:dLbls>
          <c:showLegendKey val="0"/>
          <c:showVal val="0"/>
          <c:showCatName val="0"/>
          <c:showSerName val="0"/>
          <c:showPercent val="0"/>
          <c:showBubbleSize val="0"/>
        </c:dLbls>
        <c:marker val="1"/>
        <c:smooth val="0"/>
        <c:axId val="108742528"/>
        <c:axId val="108748800"/>
      </c:lineChart>
      <c:catAx>
        <c:axId val="108742528"/>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08748800"/>
        <c:crosses val="autoZero"/>
        <c:auto val="1"/>
        <c:lblAlgn val="ctr"/>
        <c:lblOffset val="100"/>
        <c:noMultiLvlLbl val="0"/>
      </c:catAx>
      <c:valAx>
        <c:axId val="108748800"/>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8742528"/>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3</a:t>
            </a:r>
          </a:p>
        </c:rich>
      </c:tx>
      <c:layout>
        <c:manualLayout>
          <c:xMode val="edge"/>
          <c:yMode val="edge"/>
          <c:x val="0.41944930483812864"/>
          <c:y val="6.6148412062267256E-3"/>
        </c:manualLayout>
      </c:layout>
      <c:overlay val="0"/>
    </c:title>
    <c:autoTitleDeleted val="0"/>
    <c:plotArea>
      <c:layout>
        <c:manualLayout>
          <c:layoutTarget val="inner"/>
          <c:xMode val="edge"/>
          <c:yMode val="edge"/>
          <c:x val="0.14913031567232868"/>
          <c:y val="0.16437934278979688"/>
          <c:w val="0.80827463236653285"/>
          <c:h val="0.58986637172486689"/>
        </c:manualLayout>
      </c:layout>
      <c:barChart>
        <c:barDir val="col"/>
        <c:grouping val="clustered"/>
        <c:varyColors val="0"/>
        <c:ser>
          <c:idx val="0"/>
          <c:order val="0"/>
          <c:tx>
            <c:strRef>
              <c:f>Rounding!$G$52:$G$102</c:f>
              <c:strCach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strCache>
            </c:strRef>
          </c:tx>
          <c:spPr>
            <a:solidFill>
              <a:schemeClr val="bg1">
                <a:lumMod val="75000"/>
              </a:schemeClr>
            </a:solidFill>
            <a:ln>
              <a:solidFill>
                <a:schemeClr val="tx1"/>
              </a:solidFill>
            </a:ln>
          </c:spPr>
          <c:invertIfNegative val="0"/>
          <c:cat>
            <c:numRef>
              <c:f>Rounding!$G$52:$G$102</c:f>
              <c:numCache>
                <c:formatCode>General</c:formatCod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numCache>
            </c:numRef>
          </c:cat>
          <c:val>
            <c:numRef>
              <c:f>Rounding!$H$52:$H$102</c:f>
              <c:numCache>
                <c:formatCode>General</c:formatCode>
                <c:ptCount val="51"/>
                <c:pt idx="0">
                  <c:v>0</c:v>
                </c:pt>
                <c:pt idx="1">
                  <c:v>0</c:v>
                </c:pt>
                <c:pt idx="2">
                  <c:v>0</c:v>
                </c:pt>
                <c:pt idx="3">
                  <c:v>0</c:v>
                </c:pt>
                <c:pt idx="4">
                  <c:v>1</c:v>
                </c:pt>
                <c:pt idx="5">
                  <c:v>2</c:v>
                </c:pt>
                <c:pt idx="6">
                  <c:v>2</c:v>
                </c:pt>
                <c:pt idx="7">
                  <c:v>0</c:v>
                </c:pt>
                <c:pt idx="8">
                  <c:v>2</c:v>
                </c:pt>
                <c:pt idx="9">
                  <c:v>0</c:v>
                </c:pt>
                <c:pt idx="10">
                  <c:v>2</c:v>
                </c:pt>
                <c:pt idx="11">
                  <c:v>0</c:v>
                </c:pt>
                <c:pt idx="12">
                  <c:v>1</c:v>
                </c:pt>
                <c:pt idx="13">
                  <c:v>1</c:v>
                </c:pt>
                <c:pt idx="14">
                  <c:v>0</c:v>
                </c:pt>
                <c:pt idx="15">
                  <c:v>4</c:v>
                </c:pt>
                <c:pt idx="16">
                  <c:v>2</c:v>
                </c:pt>
                <c:pt idx="17">
                  <c:v>1</c:v>
                </c:pt>
                <c:pt idx="18">
                  <c:v>8</c:v>
                </c:pt>
                <c:pt idx="19">
                  <c:v>3</c:v>
                </c:pt>
                <c:pt idx="20">
                  <c:v>7</c:v>
                </c:pt>
                <c:pt idx="21">
                  <c:v>4</c:v>
                </c:pt>
                <c:pt idx="22">
                  <c:v>14</c:v>
                </c:pt>
                <c:pt idx="23">
                  <c:v>4</c:v>
                </c:pt>
                <c:pt idx="24">
                  <c:v>3</c:v>
                </c:pt>
                <c:pt idx="25">
                  <c:v>7</c:v>
                </c:pt>
                <c:pt idx="26">
                  <c:v>10</c:v>
                </c:pt>
                <c:pt idx="27">
                  <c:v>6</c:v>
                </c:pt>
                <c:pt idx="28">
                  <c:v>19</c:v>
                </c:pt>
                <c:pt idx="29">
                  <c:v>6</c:v>
                </c:pt>
                <c:pt idx="30">
                  <c:v>19</c:v>
                </c:pt>
                <c:pt idx="31">
                  <c:v>6</c:v>
                </c:pt>
                <c:pt idx="32">
                  <c:v>10</c:v>
                </c:pt>
                <c:pt idx="33">
                  <c:v>6</c:v>
                </c:pt>
                <c:pt idx="34">
                  <c:v>3</c:v>
                </c:pt>
                <c:pt idx="35">
                  <c:v>4</c:v>
                </c:pt>
                <c:pt idx="36">
                  <c:v>3</c:v>
                </c:pt>
                <c:pt idx="37">
                  <c:v>3</c:v>
                </c:pt>
                <c:pt idx="38">
                  <c:v>7</c:v>
                </c:pt>
                <c:pt idx="39">
                  <c:v>2</c:v>
                </c:pt>
                <c:pt idx="40">
                  <c:v>7</c:v>
                </c:pt>
                <c:pt idx="41">
                  <c:v>3</c:v>
                </c:pt>
                <c:pt idx="42">
                  <c:v>4</c:v>
                </c:pt>
                <c:pt idx="43">
                  <c:v>2</c:v>
                </c:pt>
                <c:pt idx="44">
                  <c:v>1</c:v>
                </c:pt>
                <c:pt idx="45">
                  <c:v>3</c:v>
                </c:pt>
                <c:pt idx="46">
                  <c:v>0</c:v>
                </c:pt>
                <c:pt idx="47">
                  <c:v>0</c:v>
                </c:pt>
                <c:pt idx="48">
                  <c:v>0</c:v>
                </c:pt>
                <c:pt idx="49">
                  <c:v>1</c:v>
                </c:pt>
                <c:pt idx="50">
                  <c:v>0</c:v>
                </c:pt>
              </c:numCache>
            </c:numRef>
          </c:val>
          <c:extLst>
            <c:ext xmlns:c16="http://schemas.microsoft.com/office/drawing/2014/chart" uri="{C3380CC4-5D6E-409C-BE32-E72D297353CC}">
              <c16:uniqueId val="{00000000-763F-4529-955F-379208B111DE}"/>
            </c:ext>
          </c:extLst>
        </c:ser>
        <c:dLbls>
          <c:showLegendKey val="0"/>
          <c:showVal val="0"/>
          <c:showCatName val="0"/>
          <c:showSerName val="0"/>
          <c:showPercent val="0"/>
          <c:showBubbleSize val="0"/>
        </c:dLbls>
        <c:gapWidth val="0"/>
        <c:overlap val="-25"/>
        <c:axId val="116804992"/>
        <c:axId val="116811264"/>
      </c:barChart>
      <c:catAx>
        <c:axId val="116804992"/>
        <c:scaling>
          <c:orientation val="minMax"/>
        </c:scaling>
        <c:delete val="0"/>
        <c:axPos val="b"/>
        <c:title>
          <c:tx>
            <c:rich>
              <a:bodyPr/>
              <a:lstStyle/>
              <a:p>
                <a:pPr>
                  <a:defRPr sz="700"/>
                </a:pPr>
                <a:r>
                  <a:rPr lang="en-CA" sz="700"/>
                  <a:t>Durometer value</a:t>
                </a:r>
              </a:p>
            </c:rich>
          </c:tx>
          <c:layout>
            <c:manualLayout>
              <c:xMode val="edge"/>
              <c:yMode val="edge"/>
              <c:x val="0.34500811907598944"/>
              <c:y val="0.86888699956154969"/>
            </c:manualLayout>
          </c:layout>
          <c:overlay val="0"/>
        </c:title>
        <c:numFmt formatCode="General" sourceLinked="1"/>
        <c:majorTickMark val="out"/>
        <c:minorTickMark val="none"/>
        <c:tickLblPos val="nextTo"/>
        <c:txPr>
          <a:bodyPr/>
          <a:lstStyle/>
          <a:p>
            <a:pPr>
              <a:defRPr sz="600"/>
            </a:pPr>
            <a:endParaRPr lang="en-US"/>
          </a:p>
        </c:txPr>
        <c:crossAx val="116811264"/>
        <c:crosses val="autoZero"/>
        <c:auto val="1"/>
        <c:lblAlgn val="ctr"/>
        <c:lblOffset val="100"/>
        <c:noMultiLvlLbl val="0"/>
      </c:catAx>
      <c:valAx>
        <c:axId val="116811264"/>
        <c:scaling>
          <c:orientation val="minMax"/>
        </c:scaling>
        <c:delete val="0"/>
        <c:axPos val="l"/>
        <c:majorGridlines>
          <c:spPr>
            <a:ln>
              <a:prstDash val="sysDot"/>
            </a:ln>
          </c:spPr>
        </c:majorGridlines>
        <c:title>
          <c:tx>
            <c:rich>
              <a:bodyPr rot="-5400000" vert="horz"/>
              <a:lstStyle/>
              <a:p>
                <a:pPr>
                  <a:defRPr sz="700"/>
                </a:pPr>
                <a:r>
                  <a:rPr lang="en-CA" sz="700"/>
                  <a:t>Frequency</a:t>
                </a:r>
              </a:p>
            </c:rich>
          </c:tx>
          <c:layout>
            <c:manualLayout>
              <c:xMode val="edge"/>
              <c:yMode val="edge"/>
              <c:x val="1.6001167857748859E-3"/>
              <c:y val="0.31934168714634331"/>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6804992"/>
        <c:crossesAt val="1"/>
        <c:crossBetween val="between"/>
      </c:valAx>
      <c:spPr>
        <a:noFill/>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5</a:t>
            </a:r>
          </a:p>
        </c:rich>
      </c:tx>
      <c:layout>
        <c:manualLayout>
          <c:xMode val="edge"/>
          <c:yMode val="edge"/>
          <c:x val="0.43738319239796386"/>
          <c:y val="1.8470341958785674E-2"/>
        </c:manualLayout>
      </c:layout>
      <c:overlay val="0"/>
    </c:title>
    <c:autoTitleDeleted val="0"/>
    <c:plotArea>
      <c:layout>
        <c:manualLayout>
          <c:layoutTarget val="inner"/>
          <c:xMode val="edge"/>
          <c:yMode val="edge"/>
          <c:x val="0.10475334830002817"/>
          <c:y val="0.14563894198153665"/>
          <c:w val="0.84392263822710845"/>
          <c:h val="0.61217964365947486"/>
        </c:manualLayout>
      </c:layout>
      <c:barChart>
        <c:barDir val="col"/>
        <c:grouping val="clustered"/>
        <c:varyColors val="0"/>
        <c:ser>
          <c:idx val="0"/>
          <c:order val="0"/>
          <c:tx>
            <c:strRef>
              <c:f>Rounding!$A$2:$A$82</c:f>
              <c:strCach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0</c:v>
                </c:pt>
                <c:pt idx="2">
                  <c:v>0</c:v>
                </c:pt>
                <c:pt idx="3">
                  <c:v>0</c:v>
                </c:pt>
                <c:pt idx="4">
                  <c:v>1</c:v>
                </c:pt>
                <c:pt idx="5">
                  <c:v>0</c:v>
                </c:pt>
                <c:pt idx="6">
                  <c:v>1</c:v>
                </c:pt>
                <c:pt idx="7">
                  <c:v>0</c:v>
                </c:pt>
                <c:pt idx="8">
                  <c:v>2</c:v>
                </c:pt>
                <c:pt idx="9">
                  <c:v>0</c:v>
                </c:pt>
                <c:pt idx="10">
                  <c:v>1</c:v>
                </c:pt>
                <c:pt idx="11">
                  <c:v>1</c:v>
                </c:pt>
                <c:pt idx="12">
                  <c:v>0</c:v>
                </c:pt>
                <c:pt idx="13">
                  <c:v>2</c:v>
                </c:pt>
                <c:pt idx="14">
                  <c:v>2</c:v>
                </c:pt>
                <c:pt idx="15">
                  <c:v>3</c:v>
                </c:pt>
                <c:pt idx="16">
                  <c:v>1</c:v>
                </c:pt>
                <c:pt idx="17">
                  <c:v>4</c:v>
                </c:pt>
                <c:pt idx="18">
                  <c:v>4</c:v>
                </c:pt>
                <c:pt idx="19">
                  <c:v>6</c:v>
                </c:pt>
                <c:pt idx="20">
                  <c:v>7</c:v>
                </c:pt>
                <c:pt idx="21">
                  <c:v>6</c:v>
                </c:pt>
                <c:pt idx="22">
                  <c:v>6</c:v>
                </c:pt>
                <c:pt idx="23">
                  <c:v>12</c:v>
                </c:pt>
                <c:pt idx="24">
                  <c:v>8</c:v>
                </c:pt>
                <c:pt idx="25">
                  <c:v>4</c:v>
                </c:pt>
                <c:pt idx="26">
                  <c:v>10</c:v>
                </c:pt>
                <c:pt idx="27">
                  <c:v>3</c:v>
                </c:pt>
                <c:pt idx="28">
                  <c:v>7</c:v>
                </c:pt>
                <c:pt idx="29">
                  <c:v>4</c:v>
                </c:pt>
                <c:pt idx="30">
                  <c:v>4</c:v>
                </c:pt>
                <c:pt idx="31">
                  <c:v>3</c:v>
                </c:pt>
                <c:pt idx="32">
                  <c:v>7</c:v>
                </c:pt>
                <c:pt idx="33">
                  <c:v>6</c:v>
                </c:pt>
                <c:pt idx="34">
                  <c:v>8</c:v>
                </c:pt>
                <c:pt idx="35">
                  <c:v>7</c:v>
                </c:pt>
                <c:pt idx="36">
                  <c:v>3</c:v>
                </c:pt>
                <c:pt idx="37">
                  <c:v>4</c:v>
                </c:pt>
                <c:pt idx="38">
                  <c:v>11</c:v>
                </c:pt>
                <c:pt idx="39">
                  <c:v>9</c:v>
                </c:pt>
                <c:pt idx="40">
                  <c:v>4</c:v>
                </c:pt>
                <c:pt idx="41">
                  <c:v>7</c:v>
                </c:pt>
                <c:pt idx="42">
                  <c:v>12</c:v>
                </c:pt>
                <c:pt idx="43">
                  <c:v>6</c:v>
                </c:pt>
                <c:pt idx="44">
                  <c:v>1</c:v>
                </c:pt>
                <c:pt idx="45">
                  <c:v>2</c:v>
                </c:pt>
                <c:pt idx="46">
                  <c:v>2</c:v>
                </c:pt>
                <c:pt idx="47">
                  <c:v>3</c:v>
                </c:pt>
                <c:pt idx="48">
                  <c:v>1</c:v>
                </c:pt>
                <c:pt idx="49">
                  <c:v>1</c:v>
                </c:pt>
                <c:pt idx="50">
                  <c:v>0</c:v>
                </c:pt>
                <c:pt idx="51">
                  <c:v>2</c:v>
                </c:pt>
                <c:pt idx="52">
                  <c:v>1</c:v>
                </c:pt>
                <c:pt idx="53">
                  <c:v>0</c:v>
                </c:pt>
                <c:pt idx="54">
                  <c:v>0</c:v>
                </c:pt>
                <c:pt idx="55">
                  <c:v>0</c:v>
                </c:pt>
                <c:pt idx="56">
                  <c:v>1</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numCache>
            </c:numRef>
          </c:val>
          <c:extLst>
            <c:ext xmlns:c16="http://schemas.microsoft.com/office/drawing/2014/chart" uri="{C3380CC4-5D6E-409C-BE32-E72D297353CC}">
              <c16:uniqueId val="{00000000-8CE6-4464-A492-EECB181AEE57}"/>
            </c:ext>
          </c:extLst>
        </c:ser>
        <c:dLbls>
          <c:showLegendKey val="0"/>
          <c:showVal val="0"/>
          <c:showCatName val="0"/>
          <c:showSerName val="0"/>
          <c:showPercent val="0"/>
          <c:showBubbleSize val="0"/>
        </c:dLbls>
        <c:gapWidth val="0"/>
        <c:overlap val="-25"/>
        <c:axId val="116849280"/>
        <c:axId val="116851456"/>
      </c:barChart>
      <c:catAx>
        <c:axId val="116849280"/>
        <c:scaling>
          <c:orientation val="minMax"/>
        </c:scaling>
        <c:delete val="0"/>
        <c:axPos val="b"/>
        <c:title>
          <c:tx>
            <c:rich>
              <a:bodyPr/>
              <a:lstStyle/>
              <a:p>
                <a:pPr>
                  <a:defRPr sz="800"/>
                </a:pPr>
                <a:r>
                  <a:rPr lang="en-CA" sz="800"/>
                  <a:t>Carapace width (mm)</a:t>
                </a:r>
              </a:p>
            </c:rich>
          </c:tx>
          <c:layout>
            <c:manualLayout>
              <c:xMode val="edge"/>
              <c:yMode val="edge"/>
              <c:x val="0.33856273390541713"/>
              <c:y val="0.87538210311009157"/>
            </c:manualLayout>
          </c:layout>
          <c:overlay val="0"/>
        </c:title>
        <c:numFmt formatCode="General" sourceLinked="1"/>
        <c:majorTickMark val="none"/>
        <c:minorTickMark val="none"/>
        <c:tickLblPos val="nextTo"/>
        <c:txPr>
          <a:bodyPr/>
          <a:lstStyle/>
          <a:p>
            <a:pPr>
              <a:defRPr sz="600"/>
            </a:pPr>
            <a:endParaRPr lang="en-US"/>
          </a:p>
        </c:txPr>
        <c:crossAx val="116851456"/>
        <c:crosses val="autoZero"/>
        <c:auto val="1"/>
        <c:lblAlgn val="ctr"/>
        <c:lblOffset val="100"/>
        <c:noMultiLvlLbl val="0"/>
      </c:catAx>
      <c:valAx>
        <c:axId val="116851456"/>
        <c:scaling>
          <c:orientation val="minMax"/>
        </c:scaling>
        <c:delete val="0"/>
        <c:axPos val="l"/>
        <c:majorGridlines>
          <c:spPr>
            <a:ln>
              <a:prstDash val="sysDot"/>
            </a:ln>
          </c:spPr>
        </c:majorGridlines>
        <c:title>
          <c:tx>
            <c:rich>
              <a:bodyPr rot="-5400000" vert="horz"/>
              <a:lstStyle/>
              <a:p>
                <a:pPr>
                  <a:defRPr sz="800"/>
                </a:pPr>
                <a:r>
                  <a:rPr lang="en-CA" sz="800"/>
                  <a:t>Frequency</a:t>
                </a:r>
              </a:p>
            </c:rich>
          </c:tx>
          <c:layout>
            <c:manualLayout>
              <c:xMode val="edge"/>
              <c:yMode val="edge"/>
              <c:x val="3.2622025056606094E-3"/>
              <c:y val="0.30362024222879508"/>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6849280"/>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2</a:t>
            </a:r>
          </a:p>
        </c:rich>
      </c:tx>
      <c:layout>
        <c:manualLayout>
          <c:xMode val="edge"/>
          <c:yMode val="edge"/>
          <c:x val="0.41336110121488473"/>
          <c:y val="1.0013367639762712E-2"/>
        </c:manualLayout>
      </c:layout>
      <c:overlay val="0"/>
    </c:title>
    <c:autoTitleDeleted val="0"/>
    <c:plotArea>
      <c:layout>
        <c:manualLayout>
          <c:layoutTarget val="inner"/>
          <c:xMode val="edge"/>
          <c:yMode val="edge"/>
          <c:x val="0.15163797823680328"/>
          <c:y val="0.13928394029944888"/>
          <c:w val="0.80488679646796357"/>
          <c:h val="0.6180456543632734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Rounding!$M$2:$M$11</c:f>
              <c:numCache>
                <c:formatCode>General</c:formatCode>
                <c:ptCount val="10"/>
                <c:pt idx="0">
                  <c:v>36</c:v>
                </c:pt>
                <c:pt idx="1">
                  <c:v>13</c:v>
                </c:pt>
                <c:pt idx="2">
                  <c:v>29</c:v>
                </c:pt>
                <c:pt idx="3">
                  <c:v>14</c:v>
                </c:pt>
                <c:pt idx="4">
                  <c:v>9</c:v>
                </c:pt>
                <c:pt idx="5">
                  <c:v>21</c:v>
                </c:pt>
                <c:pt idx="6">
                  <c:v>17</c:v>
                </c:pt>
                <c:pt idx="7">
                  <c:v>11</c:v>
                </c:pt>
                <c:pt idx="8">
                  <c:v>36</c:v>
                </c:pt>
                <c:pt idx="9">
                  <c:v>12</c:v>
                </c:pt>
              </c:numCache>
            </c:numRef>
          </c:val>
          <c:extLst>
            <c:ext xmlns:c16="http://schemas.microsoft.com/office/drawing/2014/chart" uri="{C3380CC4-5D6E-409C-BE32-E72D297353CC}">
              <c16:uniqueId val="{00000000-BF6C-4C52-8CA5-8D1C96D38A07}"/>
            </c:ext>
          </c:extLst>
        </c:ser>
        <c:dLbls>
          <c:showLegendKey val="0"/>
          <c:showVal val="0"/>
          <c:showCatName val="0"/>
          <c:showSerName val="0"/>
          <c:showPercent val="0"/>
          <c:showBubbleSize val="0"/>
        </c:dLbls>
        <c:gapWidth val="0"/>
        <c:overlap val="-25"/>
        <c:axId val="116895744"/>
        <c:axId val="116897664"/>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2225">
              <a:solidFill>
                <a:srgbClr val="FF0000"/>
              </a:solidFill>
            </a:ln>
          </c:spPr>
          <c:marker>
            <c:symbol val="none"/>
          </c:marker>
          <c:val>
            <c:numRef>
              <c:f>Rounding!$N$2:$N$11</c:f>
              <c:numCache>
                <c:formatCode>General</c:formatCode>
                <c:ptCount val="10"/>
                <c:pt idx="0">
                  <c:v>20</c:v>
                </c:pt>
                <c:pt idx="1">
                  <c:v>20</c:v>
                </c:pt>
                <c:pt idx="2">
                  <c:v>20</c:v>
                </c:pt>
                <c:pt idx="3">
                  <c:v>20</c:v>
                </c:pt>
                <c:pt idx="4">
                  <c:v>20</c:v>
                </c:pt>
                <c:pt idx="5">
                  <c:v>20</c:v>
                </c:pt>
                <c:pt idx="6">
                  <c:v>20</c:v>
                </c:pt>
                <c:pt idx="7">
                  <c:v>20</c:v>
                </c:pt>
                <c:pt idx="8">
                  <c:v>20</c:v>
                </c:pt>
                <c:pt idx="9">
                  <c:v>20</c:v>
                </c:pt>
              </c:numCache>
            </c:numRef>
          </c:val>
          <c:smooth val="0"/>
          <c:extLst>
            <c:ext xmlns:c16="http://schemas.microsoft.com/office/drawing/2014/chart" uri="{C3380CC4-5D6E-409C-BE32-E72D297353CC}">
              <c16:uniqueId val="{00000001-BF6C-4C52-8CA5-8D1C96D38A07}"/>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11.51471862576143</c:v>
                </c:pt>
                <c:pt idx="1">
                  <c:v>11.51471862576143</c:v>
                </c:pt>
                <c:pt idx="2">
                  <c:v>11.51471862576143</c:v>
                </c:pt>
                <c:pt idx="3">
                  <c:v>11.51471862576143</c:v>
                </c:pt>
                <c:pt idx="4">
                  <c:v>11.51471862576143</c:v>
                </c:pt>
                <c:pt idx="5">
                  <c:v>11.51471862576143</c:v>
                </c:pt>
                <c:pt idx="6">
                  <c:v>11.51471862576143</c:v>
                </c:pt>
                <c:pt idx="7">
                  <c:v>11.51471862576143</c:v>
                </c:pt>
                <c:pt idx="8">
                  <c:v>11.51471862576143</c:v>
                </c:pt>
                <c:pt idx="9">
                  <c:v>11.51471862576143</c:v>
                </c:pt>
              </c:numCache>
            </c:numRef>
          </c:val>
          <c:smooth val="0"/>
          <c:extLst>
            <c:ext xmlns:c16="http://schemas.microsoft.com/office/drawing/2014/chart" uri="{C3380CC4-5D6E-409C-BE32-E72D297353CC}">
              <c16:uniqueId val="{00000002-BF6C-4C52-8CA5-8D1C96D38A07}"/>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Rounding!$P$2:$P$11</c:f>
              <c:numCache>
                <c:formatCode>0.00</c:formatCode>
                <c:ptCount val="10"/>
                <c:pt idx="0">
                  <c:v>28.442748367682171</c:v>
                </c:pt>
                <c:pt idx="1">
                  <c:v>28.442748367682171</c:v>
                </c:pt>
                <c:pt idx="2">
                  <c:v>28.442748367682171</c:v>
                </c:pt>
                <c:pt idx="3">
                  <c:v>28.442748367682171</c:v>
                </c:pt>
                <c:pt idx="4">
                  <c:v>28.442748367682171</c:v>
                </c:pt>
                <c:pt idx="5">
                  <c:v>28.442748367682171</c:v>
                </c:pt>
                <c:pt idx="6">
                  <c:v>28.442748367682171</c:v>
                </c:pt>
                <c:pt idx="7">
                  <c:v>28.442748367682171</c:v>
                </c:pt>
                <c:pt idx="8">
                  <c:v>28.442748367682171</c:v>
                </c:pt>
                <c:pt idx="9">
                  <c:v>28.442748367682171</c:v>
                </c:pt>
              </c:numCache>
            </c:numRef>
          </c:val>
          <c:smooth val="0"/>
          <c:extLst>
            <c:ext xmlns:c16="http://schemas.microsoft.com/office/drawing/2014/chart" uri="{C3380CC4-5D6E-409C-BE32-E72D297353CC}">
              <c16:uniqueId val="{00000003-BF6C-4C52-8CA5-8D1C96D38A07}"/>
            </c:ext>
          </c:extLst>
        </c:ser>
        <c:dLbls>
          <c:showLegendKey val="0"/>
          <c:showVal val="0"/>
          <c:showCatName val="0"/>
          <c:showSerName val="0"/>
          <c:showPercent val="0"/>
          <c:showBubbleSize val="0"/>
        </c:dLbls>
        <c:marker val="1"/>
        <c:smooth val="0"/>
        <c:axId val="116895744"/>
        <c:axId val="116897664"/>
      </c:lineChart>
      <c:catAx>
        <c:axId val="116895744"/>
        <c:scaling>
          <c:orientation val="minMax"/>
        </c:scaling>
        <c:delete val="0"/>
        <c:axPos val="b"/>
        <c:title>
          <c:tx>
            <c:rich>
              <a:bodyPr/>
              <a:lstStyle/>
              <a:p>
                <a:pPr>
                  <a:defRPr sz="700"/>
                </a:pPr>
                <a:r>
                  <a:rPr lang="en-CA" sz="700"/>
                  <a:t>Last digit </a:t>
                </a:r>
              </a:p>
            </c:rich>
          </c:tx>
          <c:layout>
            <c:manualLayout>
              <c:xMode val="edge"/>
              <c:yMode val="edge"/>
              <c:x val="0.43631911113024302"/>
              <c:y val="0.87238653592746085"/>
            </c:manualLayout>
          </c:layout>
          <c:overlay val="0"/>
        </c:title>
        <c:numFmt formatCode="General" sourceLinked="1"/>
        <c:majorTickMark val="none"/>
        <c:minorTickMark val="none"/>
        <c:tickLblPos val="nextTo"/>
        <c:txPr>
          <a:bodyPr/>
          <a:lstStyle/>
          <a:p>
            <a:pPr>
              <a:defRPr sz="700"/>
            </a:pPr>
            <a:endParaRPr lang="en-US"/>
          </a:p>
        </c:txPr>
        <c:crossAx val="116897664"/>
        <c:crosses val="autoZero"/>
        <c:auto val="1"/>
        <c:lblAlgn val="ctr"/>
        <c:lblOffset val="100"/>
        <c:noMultiLvlLbl val="0"/>
      </c:catAx>
      <c:valAx>
        <c:axId val="116897664"/>
        <c:scaling>
          <c:orientation val="minMax"/>
        </c:scaling>
        <c:delete val="0"/>
        <c:axPos val="l"/>
        <c:majorGridlines>
          <c:spPr>
            <a:ln>
              <a:prstDash val="sysDot"/>
            </a:ln>
          </c:spPr>
        </c:majorGridlines>
        <c:title>
          <c:tx>
            <c:rich>
              <a:bodyPr rot="-5400000" vert="horz"/>
              <a:lstStyle/>
              <a:p>
                <a:pPr>
                  <a:defRPr sz="700"/>
                </a:pPr>
                <a:r>
                  <a:rPr lang="en-CA" sz="700"/>
                  <a:t>Frequency</a:t>
                </a:r>
              </a:p>
            </c:rich>
          </c:tx>
          <c:layout>
            <c:manualLayout>
              <c:xMode val="edge"/>
              <c:yMode val="edge"/>
              <c:x val="9.1002775991143672E-4"/>
              <c:y val="0.29189996851764249"/>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6895744"/>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CA" sz="1200"/>
              <a:t>Figure 1</a:t>
            </a:r>
          </a:p>
        </c:rich>
      </c:tx>
      <c:layout>
        <c:manualLayout>
          <c:xMode val="edge"/>
          <c:yMode val="edge"/>
          <c:x val="0.41098432483053871"/>
          <c:y val="0"/>
        </c:manualLayout>
      </c:layout>
      <c:overlay val="1"/>
    </c:title>
    <c:autoTitleDeleted val="0"/>
    <c:plotArea>
      <c:layout>
        <c:manualLayout>
          <c:layoutTarget val="inner"/>
          <c:xMode val="edge"/>
          <c:yMode val="edge"/>
          <c:x val="0.11385983664950824"/>
          <c:y val="8.7824405664037195E-2"/>
          <c:w val="0.83238740284142676"/>
          <c:h val="0.76481355750579527"/>
        </c:manualLayout>
      </c:layout>
      <c:bubbleChart>
        <c:varyColors val="0"/>
        <c:ser>
          <c:idx val="0"/>
          <c:order val="0"/>
          <c:tx>
            <c:v>Data</c:v>
          </c:tx>
          <c:spPr>
            <a:solidFill>
              <a:schemeClr val="bg1">
                <a:lumMod val="75000"/>
              </a:schemeClr>
            </a:solidFill>
            <a:ln>
              <a:solidFill>
                <a:schemeClr val="tx1"/>
              </a:solidFill>
            </a:ln>
          </c:spPr>
          <c:invertIfNegative val="0"/>
          <c:trendline>
            <c:spPr>
              <a:ln>
                <a:noFill/>
              </a:ln>
            </c:spPr>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1</c:v>
                </c:pt>
                <c:pt idx="308">
                  <c:v>0</c:v>
                </c:pt>
                <c:pt idx="309">
                  <c:v>0</c:v>
                </c:pt>
                <c:pt idx="310">
                  <c:v>0</c:v>
                </c:pt>
                <c:pt idx="311">
                  <c:v>0</c:v>
                </c:pt>
                <c:pt idx="312">
                  <c:v>0</c:v>
                </c:pt>
                <c:pt idx="313">
                  <c:v>0</c:v>
                </c:pt>
                <c:pt idx="314">
                  <c:v>0</c:v>
                </c:pt>
                <c:pt idx="315">
                  <c:v>0</c:v>
                </c:pt>
                <c:pt idx="316">
                  <c:v>1</c:v>
                </c:pt>
                <c:pt idx="317">
                  <c:v>0</c:v>
                </c:pt>
                <c:pt idx="318">
                  <c:v>1</c:v>
                </c:pt>
                <c:pt idx="319">
                  <c:v>1</c:v>
                </c:pt>
                <c:pt idx="320">
                  <c:v>0</c:v>
                </c:pt>
                <c:pt idx="321">
                  <c:v>0</c:v>
                </c:pt>
                <c:pt idx="322">
                  <c:v>1</c:v>
                </c:pt>
                <c:pt idx="323">
                  <c:v>1</c:v>
                </c:pt>
                <c:pt idx="324">
                  <c:v>0</c:v>
                </c:pt>
                <c:pt idx="325">
                  <c:v>1</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1</c:v>
                </c:pt>
                <c:pt idx="382">
                  <c:v>0</c:v>
                </c:pt>
                <c:pt idx="383">
                  <c:v>1</c:v>
                </c:pt>
                <c:pt idx="384">
                  <c:v>0</c:v>
                </c:pt>
                <c:pt idx="385">
                  <c:v>1</c:v>
                </c:pt>
                <c:pt idx="386">
                  <c:v>0</c:v>
                </c:pt>
                <c:pt idx="387">
                  <c:v>0</c:v>
                </c:pt>
                <c:pt idx="388">
                  <c:v>0</c:v>
                </c:pt>
                <c:pt idx="389">
                  <c:v>1</c:v>
                </c:pt>
                <c:pt idx="390">
                  <c:v>0</c:v>
                </c:pt>
                <c:pt idx="391">
                  <c:v>0</c:v>
                </c:pt>
                <c:pt idx="392">
                  <c:v>0</c:v>
                </c:pt>
                <c:pt idx="393">
                  <c:v>0</c:v>
                </c:pt>
                <c:pt idx="394">
                  <c:v>0</c:v>
                </c:pt>
                <c:pt idx="395">
                  <c:v>0</c:v>
                </c:pt>
                <c:pt idx="396">
                  <c:v>0</c:v>
                </c:pt>
                <c:pt idx="397">
                  <c:v>1</c:v>
                </c:pt>
                <c:pt idx="398">
                  <c:v>1</c:v>
                </c:pt>
                <c:pt idx="399">
                  <c:v>0</c:v>
                </c:pt>
                <c:pt idx="400">
                  <c:v>0</c:v>
                </c:pt>
                <c:pt idx="401">
                  <c:v>0</c:v>
                </c:pt>
                <c:pt idx="402">
                  <c:v>0</c:v>
                </c:pt>
                <c:pt idx="403">
                  <c:v>0</c:v>
                </c:pt>
                <c:pt idx="404">
                  <c:v>0</c:v>
                </c:pt>
                <c:pt idx="405">
                  <c:v>0</c:v>
                </c:pt>
                <c:pt idx="406">
                  <c:v>1</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1</c:v>
                </c:pt>
                <c:pt idx="463">
                  <c:v>0</c:v>
                </c:pt>
                <c:pt idx="464">
                  <c:v>0</c:v>
                </c:pt>
                <c:pt idx="465">
                  <c:v>0</c:v>
                </c:pt>
                <c:pt idx="466">
                  <c:v>0</c:v>
                </c:pt>
                <c:pt idx="467">
                  <c:v>1</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2</c:v>
                </c:pt>
                <c:pt idx="543">
                  <c:v>0</c:v>
                </c:pt>
                <c:pt idx="544">
                  <c:v>0</c:v>
                </c:pt>
                <c:pt idx="545">
                  <c:v>3</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1</c:v>
                </c:pt>
                <c:pt idx="618">
                  <c:v>0</c:v>
                </c:pt>
                <c:pt idx="619">
                  <c:v>0</c:v>
                </c:pt>
                <c:pt idx="620">
                  <c:v>2</c:v>
                </c:pt>
                <c:pt idx="621">
                  <c:v>0</c:v>
                </c:pt>
                <c:pt idx="622">
                  <c:v>1</c:v>
                </c:pt>
                <c:pt idx="623">
                  <c:v>0</c:v>
                </c:pt>
                <c:pt idx="624">
                  <c:v>1</c:v>
                </c:pt>
                <c:pt idx="625">
                  <c:v>1</c:v>
                </c:pt>
                <c:pt idx="626">
                  <c:v>2</c:v>
                </c:pt>
                <c:pt idx="627">
                  <c:v>3</c:v>
                </c:pt>
                <c:pt idx="628">
                  <c:v>2</c:v>
                </c:pt>
                <c:pt idx="629">
                  <c:v>0</c:v>
                </c:pt>
                <c:pt idx="630">
                  <c:v>1</c:v>
                </c:pt>
                <c:pt idx="631">
                  <c:v>1</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2</c:v>
                </c:pt>
                <c:pt idx="693">
                  <c:v>0</c:v>
                </c:pt>
                <c:pt idx="694">
                  <c:v>0</c:v>
                </c:pt>
                <c:pt idx="695">
                  <c:v>0</c:v>
                </c:pt>
                <c:pt idx="696">
                  <c:v>0</c:v>
                </c:pt>
                <c:pt idx="697">
                  <c:v>0</c:v>
                </c:pt>
                <c:pt idx="698">
                  <c:v>3</c:v>
                </c:pt>
                <c:pt idx="699">
                  <c:v>4</c:v>
                </c:pt>
                <c:pt idx="700">
                  <c:v>0</c:v>
                </c:pt>
                <c:pt idx="701">
                  <c:v>1</c:v>
                </c:pt>
                <c:pt idx="702">
                  <c:v>0</c:v>
                </c:pt>
                <c:pt idx="703">
                  <c:v>0</c:v>
                </c:pt>
                <c:pt idx="704">
                  <c:v>0</c:v>
                </c:pt>
                <c:pt idx="705">
                  <c:v>0</c:v>
                </c:pt>
                <c:pt idx="706">
                  <c:v>0</c:v>
                </c:pt>
                <c:pt idx="707">
                  <c:v>1</c:v>
                </c:pt>
                <c:pt idx="708">
                  <c:v>0</c:v>
                </c:pt>
                <c:pt idx="709">
                  <c:v>0</c:v>
                </c:pt>
                <c:pt idx="710">
                  <c:v>0</c:v>
                </c:pt>
                <c:pt idx="711">
                  <c:v>0</c:v>
                </c:pt>
                <c:pt idx="712">
                  <c:v>0</c:v>
                </c:pt>
                <c:pt idx="713">
                  <c:v>0</c:v>
                </c:pt>
                <c:pt idx="714">
                  <c:v>1</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1</c:v>
                </c:pt>
                <c:pt idx="771">
                  <c:v>0</c:v>
                </c:pt>
                <c:pt idx="772">
                  <c:v>1</c:v>
                </c:pt>
                <c:pt idx="773">
                  <c:v>1</c:v>
                </c:pt>
                <c:pt idx="774">
                  <c:v>1</c:v>
                </c:pt>
                <c:pt idx="775">
                  <c:v>1</c:v>
                </c:pt>
                <c:pt idx="776">
                  <c:v>3</c:v>
                </c:pt>
                <c:pt idx="777">
                  <c:v>1</c:v>
                </c:pt>
                <c:pt idx="778">
                  <c:v>2</c:v>
                </c:pt>
                <c:pt idx="779">
                  <c:v>1</c:v>
                </c:pt>
                <c:pt idx="780">
                  <c:v>1</c:v>
                </c:pt>
                <c:pt idx="781">
                  <c:v>2</c:v>
                </c:pt>
                <c:pt idx="782">
                  <c:v>0</c:v>
                </c:pt>
                <c:pt idx="783">
                  <c:v>3</c:v>
                </c:pt>
                <c:pt idx="784">
                  <c:v>1</c:v>
                </c:pt>
                <c:pt idx="785">
                  <c:v>0</c:v>
                </c:pt>
                <c:pt idx="786">
                  <c:v>1</c:v>
                </c:pt>
                <c:pt idx="787">
                  <c:v>0</c:v>
                </c:pt>
                <c:pt idx="788">
                  <c:v>1</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1</c:v>
                </c:pt>
                <c:pt idx="852">
                  <c:v>2</c:v>
                </c:pt>
                <c:pt idx="853">
                  <c:v>0</c:v>
                </c:pt>
                <c:pt idx="854">
                  <c:v>1</c:v>
                </c:pt>
                <c:pt idx="855">
                  <c:v>2</c:v>
                </c:pt>
                <c:pt idx="856">
                  <c:v>0</c:v>
                </c:pt>
                <c:pt idx="857">
                  <c:v>5</c:v>
                </c:pt>
                <c:pt idx="858">
                  <c:v>1</c:v>
                </c:pt>
                <c:pt idx="859">
                  <c:v>1</c:v>
                </c:pt>
                <c:pt idx="860">
                  <c:v>1</c:v>
                </c:pt>
                <c:pt idx="861">
                  <c:v>2</c:v>
                </c:pt>
                <c:pt idx="862">
                  <c:v>0</c:v>
                </c:pt>
                <c:pt idx="863">
                  <c:v>0</c:v>
                </c:pt>
                <c:pt idx="864">
                  <c:v>0</c:v>
                </c:pt>
                <c:pt idx="865">
                  <c:v>2</c:v>
                </c:pt>
                <c:pt idx="866">
                  <c:v>0</c:v>
                </c:pt>
                <c:pt idx="867">
                  <c:v>0</c:v>
                </c:pt>
                <c:pt idx="868">
                  <c:v>1</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2</c:v>
                </c:pt>
                <c:pt idx="930">
                  <c:v>3</c:v>
                </c:pt>
                <c:pt idx="931">
                  <c:v>1</c:v>
                </c:pt>
                <c:pt idx="932">
                  <c:v>0</c:v>
                </c:pt>
                <c:pt idx="933">
                  <c:v>1</c:v>
                </c:pt>
                <c:pt idx="934">
                  <c:v>1</c:v>
                </c:pt>
                <c:pt idx="935">
                  <c:v>0</c:v>
                </c:pt>
                <c:pt idx="936">
                  <c:v>0</c:v>
                </c:pt>
                <c:pt idx="937">
                  <c:v>0</c:v>
                </c:pt>
                <c:pt idx="938">
                  <c:v>0</c:v>
                </c:pt>
                <c:pt idx="939">
                  <c:v>2</c:v>
                </c:pt>
                <c:pt idx="940">
                  <c:v>1</c:v>
                </c:pt>
                <c:pt idx="941">
                  <c:v>1</c:v>
                </c:pt>
                <c:pt idx="942">
                  <c:v>1</c:v>
                </c:pt>
                <c:pt idx="943">
                  <c:v>2</c:v>
                </c:pt>
                <c:pt idx="944">
                  <c:v>0</c:v>
                </c:pt>
                <c:pt idx="945">
                  <c:v>1</c:v>
                </c:pt>
                <c:pt idx="946">
                  <c:v>1</c:v>
                </c:pt>
                <c:pt idx="947">
                  <c:v>1</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2</c:v>
                </c:pt>
                <c:pt idx="1007">
                  <c:v>0</c:v>
                </c:pt>
                <c:pt idx="1008">
                  <c:v>1</c:v>
                </c:pt>
                <c:pt idx="1009">
                  <c:v>0</c:v>
                </c:pt>
                <c:pt idx="1010">
                  <c:v>0</c:v>
                </c:pt>
                <c:pt idx="1011">
                  <c:v>0</c:v>
                </c:pt>
                <c:pt idx="1012">
                  <c:v>0</c:v>
                </c:pt>
                <c:pt idx="1013">
                  <c:v>1</c:v>
                </c:pt>
                <c:pt idx="1014">
                  <c:v>1</c:v>
                </c:pt>
                <c:pt idx="1015">
                  <c:v>3</c:v>
                </c:pt>
                <c:pt idx="1016">
                  <c:v>2</c:v>
                </c:pt>
                <c:pt idx="1017">
                  <c:v>2</c:v>
                </c:pt>
                <c:pt idx="1018">
                  <c:v>1</c:v>
                </c:pt>
                <c:pt idx="1019">
                  <c:v>0</c:v>
                </c:pt>
                <c:pt idx="1020">
                  <c:v>0</c:v>
                </c:pt>
                <c:pt idx="1021">
                  <c:v>1</c:v>
                </c:pt>
                <c:pt idx="1022">
                  <c:v>2</c:v>
                </c:pt>
                <c:pt idx="1023">
                  <c:v>0</c:v>
                </c:pt>
                <c:pt idx="1024">
                  <c:v>1</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1</c:v>
                </c:pt>
                <c:pt idx="1086">
                  <c:v>0</c:v>
                </c:pt>
                <c:pt idx="1087">
                  <c:v>0</c:v>
                </c:pt>
                <c:pt idx="1088">
                  <c:v>0</c:v>
                </c:pt>
                <c:pt idx="1089">
                  <c:v>0</c:v>
                </c:pt>
                <c:pt idx="1090">
                  <c:v>0</c:v>
                </c:pt>
                <c:pt idx="1091">
                  <c:v>2</c:v>
                </c:pt>
                <c:pt idx="1092">
                  <c:v>0</c:v>
                </c:pt>
                <c:pt idx="1093">
                  <c:v>0</c:v>
                </c:pt>
                <c:pt idx="1094">
                  <c:v>2</c:v>
                </c:pt>
                <c:pt idx="1095">
                  <c:v>0</c:v>
                </c:pt>
                <c:pt idx="1096">
                  <c:v>2</c:v>
                </c:pt>
                <c:pt idx="1097">
                  <c:v>2</c:v>
                </c:pt>
                <c:pt idx="1098">
                  <c:v>1</c:v>
                </c:pt>
                <c:pt idx="1099">
                  <c:v>1</c:v>
                </c:pt>
                <c:pt idx="1100">
                  <c:v>2</c:v>
                </c:pt>
                <c:pt idx="1101">
                  <c:v>3</c:v>
                </c:pt>
                <c:pt idx="1102">
                  <c:v>1</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1</c:v>
                </c:pt>
                <c:pt idx="1164">
                  <c:v>0</c:v>
                </c:pt>
                <c:pt idx="1165">
                  <c:v>1</c:v>
                </c:pt>
                <c:pt idx="1166">
                  <c:v>0</c:v>
                </c:pt>
                <c:pt idx="1167">
                  <c:v>0</c:v>
                </c:pt>
                <c:pt idx="1168">
                  <c:v>1</c:v>
                </c:pt>
                <c:pt idx="1169">
                  <c:v>2</c:v>
                </c:pt>
                <c:pt idx="1170">
                  <c:v>0</c:v>
                </c:pt>
                <c:pt idx="1171">
                  <c:v>1</c:v>
                </c:pt>
                <c:pt idx="1172">
                  <c:v>0</c:v>
                </c:pt>
                <c:pt idx="1173">
                  <c:v>4</c:v>
                </c:pt>
                <c:pt idx="1174">
                  <c:v>2</c:v>
                </c:pt>
                <c:pt idx="1175">
                  <c:v>1</c:v>
                </c:pt>
                <c:pt idx="1176">
                  <c:v>0</c:v>
                </c:pt>
                <c:pt idx="1177">
                  <c:v>3</c:v>
                </c:pt>
                <c:pt idx="1178">
                  <c:v>2</c:v>
                </c:pt>
                <c:pt idx="1179">
                  <c:v>0</c:v>
                </c:pt>
                <c:pt idx="1180">
                  <c:v>0</c:v>
                </c:pt>
                <c:pt idx="1181">
                  <c:v>1</c:v>
                </c:pt>
                <c:pt idx="1182">
                  <c:v>0</c:v>
                </c:pt>
                <c:pt idx="1183">
                  <c:v>0</c:v>
                </c:pt>
                <c:pt idx="1184">
                  <c:v>1</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1</c:v>
                </c:pt>
                <c:pt idx="1245">
                  <c:v>1</c:v>
                </c:pt>
                <c:pt idx="1246">
                  <c:v>1</c:v>
                </c:pt>
                <c:pt idx="1247">
                  <c:v>0</c:v>
                </c:pt>
                <c:pt idx="1248">
                  <c:v>1</c:v>
                </c:pt>
                <c:pt idx="1249">
                  <c:v>2</c:v>
                </c:pt>
                <c:pt idx="1250">
                  <c:v>2</c:v>
                </c:pt>
                <c:pt idx="1251">
                  <c:v>1</c:v>
                </c:pt>
                <c:pt idx="1252">
                  <c:v>1</c:v>
                </c:pt>
                <c:pt idx="1253">
                  <c:v>0</c:v>
                </c:pt>
                <c:pt idx="1254">
                  <c:v>0</c:v>
                </c:pt>
                <c:pt idx="1255">
                  <c:v>0</c:v>
                </c:pt>
                <c:pt idx="1256">
                  <c:v>0</c:v>
                </c:pt>
                <c:pt idx="1257">
                  <c:v>1</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1</c:v>
                </c:pt>
                <c:pt idx="1326">
                  <c:v>1</c:v>
                </c:pt>
                <c:pt idx="1327">
                  <c:v>0</c:v>
                </c:pt>
                <c:pt idx="1328">
                  <c:v>1</c:v>
                </c:pt>
                <c:pt idx="1329">
                  <c:v>0</c:v>
                </c:pt>
                <c:pt idx="1330">
                  <c:v>0</c:v>
                </c:pt>
                <c:pt idx="1331">
                  <c:v>0</c:v>
                </c:pt>
                <c:pt idx="1332">
                  <c:v>1</c:v>
                </c:pt>
                <c:pt idx="1333">
                  <c:v>0</c:v>
                </c:pt>
                <c:pt idx="1334">
                  <c:v>1</c:v>
                </c:pt>
                <c:pt idx="1335">
                  <c:v>1</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1</c:v>
                </c:pt>
                <c:pt idx="1399">
                  <c:v>0</c:v>
                </c:pt>
                <c:pt idx="1400">
                  <c:v>0</c:v>
                </c:pt>
                <c:pt idx="1401">
                  <c:v>0</c:v>
                </c:pt>
                <c:pt idx="1402">
                  <c:v>0</c:v>
                </c:pt>
                <c:pt idx="1403">
                  <c:v>0</c:v>
                </c:pt>
                <c:pt idx="1404">
                  <c:v>1</c:v>
                </c:pt>
                <c:pt idx="1405">
                  <c:v>3</c:v>
                </c:pt>
                <c:pt idx="1406">
                  <c:v>1</c:v>
                </c:pt>
                <c:pt idx="1407">
                  <c:v>1</c:v>
                </c:pt>
                <c:pt idx="1408">
                  <c:v>0</c:v>
                </c:pt>
                <c:pt idx="1409">
                  <c:v>0</c:v>
                </c:pt>
                <c:pt idx="1410">
                  <c:v>2</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1</c:v>
                </c:pt>
                <c:pt idx="1481">
                  <c:v>3</c:v>
                </c:pt>
                <c:pt idx="1482">
                  <c:v>1</c:v>
                </c:pt>
                <c:pt idx="1483">
                  <c:v>0</c:v>
                </c:pt>
                <c:pt idx="1484">
                  <c:v>0</c:v>
                </c:pt>
                <c:pt idx="1485">
                  <c:v>0</c:v>
                </c:pt>
                <c:pt idx="1486">
                  <c:v>0</c:v>
                </c:pt>
                <c:pt idx="1487">
                  <c:v>0</c:v>
                </c:pt>
                <c:pt idx="1488">
                  <c:v>0</c:v>
                </c:pt>
                <c:pt idx="1489">
                  <c:v>0</c:v>
                </c:pt>
                <c:pt idx="1490">
                  <c:v>1</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1</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1</c:v>
                </c:pt>
                <c:pt idx="1637">
                  <c:v>0</c:v>
                </c:pt>
                <c:pt idx="1638">
                  <c:v>0</c:v>
                </c:pt>
                <c:pt idx="1639">
                  <c:v>0</c:v>
                </c:pt>
                <c:pt idx="1640">
                  <c:v>0</c:v>
                </c:pt>
                <c:pt idx="1641">
                  <c:v>0</c:v>
                </c:pt>
                <c:pt idx="1642">
                  <c:v>1</c:v>
                </c:pt>
                <c:pt idx="1643">
                  <c:v>1</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1</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numCache>
            </c:numRef>
          </c:bubbleSize>
          <c:bubble3D val="0"/>
          <c:extLst>
            <c:ext xmlns:c16="http://schemas.microsoft.com/office/drawing/2014/chart" uri="{C3380CC4-5D6E-409C-BE32-E72D297353CC}">
              <c16:uniqueId val="{00000000-8183-4EFC-B67D-FA4257C6287A}"/>
            </c:ext>
          </c:extLst>
        </c:ser>
        <c:ser>
          <c:idx val="1"/>
          <c:order val="1"/>
          <c:tx>
            <c:v>Immature mean</c:v>
          </c:tx>
          <c:spPr>
            <a:ln w="25400">
              <a:noFill/>
            </a:ln>
          </c:spPr>
          <c:invertIfNegative val="0"/>
          <c:trendline>
            <c:spPr>
              <a:ln w="1905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1-8183-4EFC-B67D-FA4257C6287A}"/>
            </c:ext>
          </c:extLst>
        </c:ser>
        <c:ser>
          <c:idx val="2"/>
          <c:order val="2"/>
          <c:tx>
            <c:v>Immature LCI</c:v>
          </c:tx>
          <c:spPr>
            <a:ln w="25400">
              <a:noFill/>
            </a:ln>
          </c:spPr>
          <c:invertIfNegative val="0"/>
          <c:trendline>
            <c:spPr>
              <a:ln w="15875">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2-8183-4EFC-B67D-FA4257C6287A}"/>
            </c:ext>
          </c:extLst>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3-8183-4EFC-B67D-FA4257C6287A}"/>
            </c:ext>
          </c:extLst>
        </c:ser>
        <c:ser>
          <c:idx val="4"/>
          <c:order val="4"/>
          <c:tx>
            <c:v>Mature Mean</c:v>
          </c:tx>
          <c:spPr>
            <a:ln w="25400">
              <a:noFill/>
            </a:ln>
          </c:spPr>
          <c:invertIfNegative val="0"/>
          <c:trendline>
            <c:spPr>
              <a:ln w="1905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4-8183-4EFC-B67D-FA4257C6287A}"/>
            </c:ext>
          </c:extLst>
        </c:ser>
        <c:ser>
          <c:idx val="5"/>
          <c:order val="5"/>
          <c:tx>
            <c:v>Mature LCI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5-8183-4EFC-B67D-FA4257C6287A}"/>
            </c:ext>
          </c:extLst>
        </c:ser>
        <c:ser>
          <c:idx val="6"/>
          <c:order val="6"/>
          <c:tx>
            <c:v>Mature UCI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6-8183-4EFC-B67D-FA4257C6287A}"/>
            </c:ext>
          </c:extLst>
        </c:ser>
        <c:dLbls>
          <c:showLegendKey val="0"/>
          <c:showVal val="0"/>
          <c:showCatName val="0"/>
          <c:showSerName val="0"/>
          <c:showPercent val="0"/>
          <c:showBubbleSize val="0"/>
        </c:dLbls>
        <c:bubbleScale val="12"/>
        <c:showNegBubbles val="0"/>
        <c:axId val="116970240"/>
        <c:axId val="116972160"/>
      </c:bubbleChart>
      <c:valAx>
        <c:axId val="116970240"/>
        <c:scaling>
          <c:orientation val="minMax"/>
          <c:max val="145"/>
          <c:min val="80"/>
        </c:scaling>
        <c:delete val="0"/>
        <c:axPos val="b"/>
        <c:majorGridlines>
          <c:spPr>
            <a:ln>
              <a:prstDash val="sysDot"/>
            </a:ln>
          </c:spPr>
        </c:majorGridlines>
        <c:title>
          <c:tx>
            <c:rich>
              <a:bodyPr/>
              <a:lstStyle/>
              <a:p>
                <a:pPr>
                  <a:defRPr sz="1000"/>
                </a:pPr>
                <a:r>
                  <a:rPr lang="en-CA" sz="1000"/>
                  <a:t>Largeur de carapce (mm)</a:t>
                </a:r>
              </a:p>
            </c:rich>
          </c:tx>
          <c:layout>
            <c:manualLayout>
              <c:xMode val="edge"/>
              <c:yMode val="edge"/>
              <c:x val="0.31908482877927019"/>
              <c:y val="0.92286249367210271"/>
            </c:manualLayout>
          </c:layout>
          <c:overlay val="0"/>
        </c:title>
        <c:numFmt formatCode="General" sourceLinked="1"/>
        <c:majorTickMark val="out"/>
        <c:minorTickMark val="none"/>
        <c:tickLblPos val="nextTo"/>
        <c:txPr>
          <a:bodyPr/>
          <a:lstStyle/>
          <a:p>
            <a:pPr>
              <a:defRPr sz="800"/>
            </a:pPr>
            <a:endParaRPr lang="en-US"/>
          </a:p>
        </c:txPr>
        <c:crossAx val="116972160"/>
        <c:crosses val="autoZero"/>
        <c:crossBetween val="midCat"/>
      </c:valAx>
      <c:valAx>
        <c:axId val="116972160"/>
        <c:scaling>
          <c:orientation val="minMax"/>
          <c:max val="42"/>
          <c:min val="12"/>
        </c:scaling>
        <c:delete val="0"/>
        <c:axPos val="l"/>
        <c:majorGridlines>
          <c:spPr>
            <a:ln w="9525" cmpd="sng">
              <a:prstDash val="sysDot"/>
            </a:ln>
          </c:spPr>
        </c:majorGridlines>
        <c:title>
          <c:tx>
            <c:rich>
              <a:bodyPr rot="-5400000" vert="horz"/>
              <a:lstStyle/>
              <a:p>
                <a:pPr>
                  <a:defRPr sz="900"/>
                </a:pPr>
                <a:r>
                  <a:rPr lang="en-CA" sz="900"/>
                  <a:t>Hauteur</a:t>
                </a:r>
                <a:r>
                  <a:rPr lang="en-CA" sz="900" baseline="0"/>
                  <a:t> de pince </a:t>
                </a:r>
                <a:r>
                  <a:rPr lang="en-CA" sz="900"/>
                  <a:t>(mm) </a:t>
                </a:r>
              </a:p>
            </c:rich>
          </c:tx>
          <c:layout>
            <c:manualLayout>
              <c:xMode val="edge"/>
              <c:yMode val="edge"/>
              <c:x val="3.3233250894729748E-5"/>
              <c:y val="0.29257629177628214"/>
            </c:manualLayout>
          </c:layout>
          <c:overlay val="0"/>
        </c:title>
        <c:numFmt formatCode="General" sourceLinked="1"/>
        <c:majorTickMark val="out"/>
        <c:minorTickMark val="none"/>
        <c:tickLblPos val="nextTo"/>
        <c:txPr>
          <a:bodyPr/>
          <a:lstStyle/>
          <a:p>
            <a:pPr>
              <a:defRPr sz="800"/>
            </a:pPr>
            <a:endParaRPr lang="en-US"/>
          </a:p>
        </c:txPr>
        <c:crossAx val="116970240"/>
        <c:crosses val="autoZero"/>
        <c:crossBetween val="midCat"/>
      </c:valAx>
      <c:spPr>
        <a:ln>
          <a:solidFill>
            <a:schemeClr val="tx1"/>
          </a:solidFill>
        </a:ln>
      </c:spPr>
    </c:plotArea>
    <c:plotVisOnly val="1"/>
    <c:dispBlanksAs val="gap"/>
    <c:showDLblsOverMax val="0"/>
  </c:chart>
  <c:spPr>
    <a:ln>
      <a:noFill/>
    </a:ln>
  </c:spPr>
  <c:printSettings>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4</a:t>
            </a:r>
          </a:p>
        </c:rich>
      </c:tx>
      <c:layout>
        <c:manualLayout>
          <c:xMode val="edge"/>
          <c:yMode val="edge"/>
          <c:x val="0.42858297136579521"/>
          <c:y val="1.3363935551012728E-3"/>
        </c:manualLayout>
      </c:layout>
      <c:overlay val="0"/>
    </c:title>
    <c:autoTitleDeleted val="0"/>
    <c:plotArea>
      <c:layout>
        <c:manualLayout>
          <c:layoutTarget val="inner"/>
          <c:xMode val="edge"/>
          <c:yMode val="edge"/>
          <c:x val="0.16425206290163538"/>
          <c:y val="0.1292707720812577"/>
          <c:w val="0.78178290116453319"/>
          <c:h val="0.60159503105996792"/>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Rounding!$K$2:$K$11</c:f>
              <c:numCache>
                <c:formatCode>General</c:formatCode>
                <c:ptCount val="10"/>
                <c:pt idx="0">
                  <c:v>16</c:v>
                </c:pt>
                <c:pt idx="1">
                  <c:v>19</c:v>
                </c:pt>
                <c:pt idx="2">
                  <c:v>26</c:v>
                </c:pt>
                <c:pt idx="3">
                  <c:v>26</c:v>
                </c:pt>
                <c:pt idx="4">
                  <c:v>20</c:v>
                </c:pt>
                <c:pt idx="5">
                  <c:v>16</c:v>
                </c:pt>
                <c:pt idx="6">
                  <c:v>18</c:v>
                </c:pt>
                <c:pt idx="7">
                  <c:v>14</c:v>
                </c:pt>
                <c:pt idx="8">
                  <c:v>25</c:v>
                </c:pt>
                <c:pt idx="9">
                  <c:v>20</c:v>
                </c:pt>
              </c:numCache>
            </c:numRef>
          </c:val>
          <c:extLst>
            <c:ext xmlns:c16="http://schemas.microsoft.com/office/drawing/2014/chart" uri="{C3380CC4-5D6E-409C-BE32-E72D297353CC}">
              <c16:uniqueId val="{00000000-609C-44E6-ADF5-02829E0059C1}"/>
            </c:ext>
          </c:extLst>
        </c:ser>
        <c:dLbls>
          <c:showLegendKey val="0"/>
          <c:showVal val="0"/>
          <c:showCatName val="0"/>
          <c:showSerName val="0"/>
          <c:showPercent val="0"/>
          <c:showBubbleSize val="0"/>
        </c:dLbls>
        <c:gapWidth val="0"/>
        <c:overlap val="-25"/>
        <c:axId val="118466816"/>
        <c:axId val="118473088"/>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ln>
          </c:spPr>
          <c:marker>
            <c:symbol val="none"/>
          </c:marker>
          <c:val>
            <c:numRef>
              <c:f>Rounding!$N$2:$N$11</c:f>
              <c:numCache>
                <c:formatCode>General</c:formatCode>
                <c:ptCount val="10"/>
                <c:pt idx="0">
                  <c:v>20</c:v>
                </c:pt>
                <c:pt idx="1">
                  <c:v>20</c:v>
                </c:pt>
                <c:pt idx="2">
                  <c:v>20</c:v>
                </c:pt>
                <c:pt idx="3">
                  <c:v>20</c:v>
                </c:pt>
                <c:pt idx="4">
                  <c:v>20</c:v>
                </c:pt>
                <c:pt idx="5">
                  <c:v>20</c:v>
                </c:pt>
                <c:pt idx="6">
                  <c:v>20</c:v>
                </c:pt>
                <c:pt idx="7">
                  <c:v>20</c:v>
                </c:pt>
                <c:pt idx="8">
                  <c:v>20</c:v>
                </c:pt>
                <c:pt idx="9">
                  <c:v>20</c:v>
                </c:pt>
              </c:numCache>
            </c:numRef>
          </c:val>
          <c:smooth val="0"/>
          <c:extLst>
            <c:ext xmlns:c16="http://schemas.microsoft.com/office/drawing/2014/chart" uri="{C3380CC4-5D6E-409C-BE32-E72D297353CC}">
              <c16:uniqueId val="{00000001-609C-44E6-ADF5-02829E0059C1}"/>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11.51471862576143</c:v>
                </c:pt>
                <c:pt idx="1">
                  <c:v>11.51471862576143</c:v>
                </c:pt>
                <c:pt idx="2">
                  <c:v>11.51471862576143</c:v>
                </c:pt>
                <c:pt idx="3">
                  <c:v>11.51471862576143</c:v>
                </c:pt>
                <c:pt idx="4">
                  <c:v>11.51471862576143</c:v>
                </c:pt>
                <c:pt idx="5">
                  <c:v>11.51471862576143</c:v>
                </c:pt>
                <c:pt idx="6">
                  <c:v>11.51471862576143</c:v>
                </c:pt>
                <c:pt idx="7">
                  <c:v>11.51471862576143</c:v>
                </c:pt>
                <c:pt idx="8">
                  <c:v>11.51471862576143</c:v>
                </c:pt>
                <c:pt idx="9">
                  <c:v>11.51471862576143</c:v>
                </c:pt>
              </c:numCache>
            </c:numRef>
          </c:val>
          <c:smooth val="0"/>
          <c:extLst>
            <c:ext xmlns:c16="http://schemas.microsoft.com/office/drawing/2014/chart" uri="{C3380CC4-5D6E-409C-BE32-E72D297353CC}">
              <c16:uniqueId val="{00000002-609C-44E6-ADF5-02829E0059C1}"/>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Rounding!$P$2:$P$11</c:f>
              <c:numCache>
                <c:formatCode>0.00</c:formatCode>
                <c:ptCount val="10"/>
                <c:pt idx="0">
                  <c:v>28.442748367682171</c:v>
                </c:pt>
                <c:pt idx="1">
                  <c:v>28.442748367682171</c:v>
                </c:pt>
                <c:pt idx="2">
                  <c:v>28.442748367682171</c:v>
                </c:pt>
                <c:pt idx="3">
                  <c:v>28.442748367682171</c:v>
                </c:pt>
                <c:pt idx="4">
                  <c:v>28.442748367682171</c:v>
                </c:pt>
                <c:pt idx="5">
                  <c:v>28.442748367682171</c:v>
                </c:pt>
                <c:pt idx="6">
                  <c:v>28.442748367682171</c:v>
                </c:pt>
                <c:pt idx="7">
                  <c:v>28.442748367682171</c:v>
                </c:pt>
                <c:pt idx="8">
                  <c:v>28.442748367682171</c:v>
                </c:pt>
                <c:pt idx="9">
                  <c:v>28.442748367682171</c:v>
                </c:pt>
              </c:numCache>
            </c:numRef>
          </c:val>
          <c:smooth val="0"/>
          <c:extLst>
            <c:ext xmlns:c16="http://schemas.microsoft.com/office/drawing/2014/chart" uri="{C3380CC4-5D6E-409C-BE32-E72D297353CC}">
              <c16:uniqueId val="{00000003-609C-44E6-ADF5-02829E0059C1}"/>
            </c:ext>
          </c:extLst>
        </c:ser>
        <c:dLbls>
          <c:showLegendKey val="0"/>
          <c:showVal val="0"/>
          <c:showCatName val="0"/>
          <c:showSerName val="0"/>
          <c:showPercent val="0"/>
          <c:showBubbleSize val="0"/>
        </c:dLbls>
        <c:marker val="1"/>
        <c:smooth val="0"/>
        <c:axId val="118466816"/>
        <c:axId val="118473088"/>
      </c:lineChart>
      <c:catAx>
        <c:axId val="118466816"/>
        <c:scaling>
          <c:orientation val="minMax"/>
        </c:scaling>
        <c:delete val="0"/>
        <c:axPos val="b"/>
        <c:title>
          <c:tx>
            <c:rich>
              <a:bodyPr/>
              <a:lstStyle/>
              <a:p>
                <a:pPr>
                  <a:defRPr sz="900"/>
                </a:pPr>
                <a:r>
                  <a:rPr lang="en-CA" sz="900"/>
                  <a:t>Dernier chiffre</a:t>
                </a:r>
              </a:p>
            </c:rich>
          </c:tx>
          <c:layout>
            <c:manualLayout>
              <c:xMode val="edge"/>
              <c:yMode val="edge"/>
              <c:x val="0.40316880525103882"/>
              <c:y val="0.85461692160478819"/>
            </c:manualLayout>
          </c:layout>
          <c:overlay val="0"/>
        </c:title>
        <c:numFmt formatCode="General" sourceLinked="1"/>
        <c:majorTickMark val="none"/>
        <c:minorTickMark val="none"/>
        <c:tickLblPos val="nextTo"/>
        <c:txPr>
          <a:bodyPr/>
          <a:lstStyle/>
          <a:p>
            <a:pPr>
              <a:defRPr sz="800"/>
            </a:pPr>
            <a:endParaRPr lang="en-US"/>
          </a:p>
        </c:txPr>
        <c:crossAx val="118473088"/>
        <c:crosses val="autoZero"/>
        <c:auto val="1"/>
        <c:lblAlgn val="ctr"/>
        <c:lblOffset val="100"/>
        <c:noMultiLvlLbl val="0"/>
      </c:catAx>
      <c:valAx>
        <c:axId val="118473088"/>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6.0329443288999222E-3"/>
              <c:y val="0.30570864722132846"/>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8466816"/>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3</a:t>
            </a:r>
          </a:p>
        </c:rich>
      </c:tx>
      <c:layout>
        <c:manualLayout>
          <c:xMode val="edge"/>
          <c:yMode val="edge"/>
          <c:x val="0.41944930483812864"/>
          <c:y val="6.6148412062267256E-3"/>
        </c:manualLayout>
      </c:layout>
      <c:overlay val="0"/>
    </c:title>
    <c:autoTitleDeleted val="0"/>
    <c:plotArea>
      <c:layout>
        <c:manualLayout>
          <c:layoutTarget val="inner"/>
          <c:xMode val="edge"/>
          <c:yMode val="edge"/>
          <c:x val="0.14913031567232868"/>
          <c:y val="0.16437934278979688"/>
          <c:w val="0.80827463236653285"/>
          <c:h val="0.58986637172486689"/>
        </c:manualLayout>
      </c:layout>
      <c:barChart>
        <c:barDir val="col"/>
        <c:grouping val="clustered"/>
        <c:varyColors val="0"/>
        <c:ser>
          <c:idx val="0"/>
          <c:order val="0"/>
          <c:tx>
            <c:strRef>
              <c:f>Rounding!$G$52:$G$102</c:f>
              <c:strCach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strCache>
            </c:strRef>
          </c:tx>
          <c:spPr>
            <a:solidFill>
              <a:schemeClr val="bg1">
                <a:lumMod val="75000"/>
              </a:schemeClr>
            </a:solidFill>
            <a:ln>
              <a:solidFill>
                <a:schemeClr val="tx1"/>
              </a:solidFill>
            </a:ln>
          </c:spPr>
          <c:invertIfNegative val="0"/>
          <c:cat>
            <c:numRef>
              <c:f>Rounding!$G$52:$G$102</c:f>
              <c:numCache>
                <c:formatCode>General</c:formatCod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numCache>
            </c:numRef>
          </c:cat>
          <c:val>
            <c:numRef>
              <c:f>Rounding!$H$52:$H$102</c:f>
              <c:numCache>
                <c:formatCode>General</c:formatCode>
                <c:ptCount val="51"/>
                <c:pt idx="0">
                  <c:v>0</c:v>
                </c:pt>
                <c:pt idx="1">
                  <c:v>0</c:v>
                </c:pt>
                <c:pt idx="2">
                  <c:v>0</c:v>
                </c:pt>
                <c:pt idx="3">
                  <c:v>0</c:v>
                </c:pt>
                <c:pt idx="4">
                  <c:v>1</c:v>
                </c:pt>
                <c:pt idx="5">
                  <c:v>2</c:v>
                </c:pt>
                <c:pt idx="6">
                  <c:v>2</c:v>
                </c:pt>
                <c:pt idx="7">
                  <c:v>0</c:v>
                </c:pt>
                <c:pt idx="8">
                  <c:v>2</c:v>
                </c:pt>
                <c:pt idx="9">
                  <c:v>0</c:v>
                </c:pt>
                <c:pt idx="10">
                  <c:v>2</c:v>
                </c:pt>
                <c:pt idx="11">
                  <c:v>0</c:v>
                </c:pt>
                <c:pt idx="12">
                  <c:v>1</c:v>
                </c:pt>
                <c:pt idx="13">
                  <c:v>1</c:v>
                </c:pt>
                <c:pt idx="14">
                  <c:v>0</c:v>
                </c:pt>
                <c:pt idx="15">
                  <c:v>4</c:v>
                </c:pt>
                <c:pt idx="16">
                  <c:v>2</c:v>
                </c:pt>
                <c:pt idx="17">
                  <c:v>1</c:v>
                </c:pt>
                <c:pt idx="18">
                  <c:v>8</c:v>
                </c:pt>
                <c:pt idx="19">
                  <c:v>3</c:v>
                </c:pt>
                <c:pt idx="20">
                  <c:v>7</c:v>
                </c:pt>
                <c:pt idx="21">
                  <c:v>4</c:v>
                </c:pt>
                <c:pt idx="22">
                  <c:v>14</c:v>
                </c:pt>
                <c:pt idx="23">
                  <c:v>4</c:v>
                </c:pt>
                <c:pt idx="24">
                  <c:v>3</c:v>
                </c:pt>
                <c:pt idx="25">
                  <c:v>7</c:v>
                </c:pt>
                <c:pt idx="26">
                  <c:v>10</c:v>
                </c:pt>
                <c:pt idx="27">
                  <c:v>6</c:v>
                </c:pt>
                <c:pt idx="28">
                  <c:v>19</c:v>
                </c:pt>
                <c:pt idx="29">
                  <c:v>6</c:v>
                </c:pt>
                <c:pt idx="30">
                  <c:v>19</c:v>
                </c:pt>
                <c:pt idx="31">
                  <c:v>6</c:v>
                </c:pt>
                <c:pt idx="32">
                  <c:v>10</c:v>
                </c:pt>
                <c:pt idx="33">
                  <c:v>6</c:v>
                </c:pt>
                <c:pt idx="34">
                  <c:v>3</c:v>
                </c:pt>
                <c:pt idx="35">
                  <c:v>4</c:v>
                </c:pt>
                <c:pt idx="36">
                  <c:v>3</c:v>
                </c:pt>
                <c:pt idx="37">
                  <c:v>3</c:v>
                </c:pt>
                <c:pt idx="38">
                  <c:v>7</c:v>
                </c:pt>
                <c:pt idx="39">
                  <c:v>2</c:v>
                </c:pt>
                <c:pt idx="40">
                  <c:v>7</c:v>
                </c:pt>
                <c:pt idx="41">
                  <c:v>3</c:v>
                </c:pt>
                <c:pt idx="42">
                  <c:v>4</c:v>
                </c:pt>
                <c:pt idx="43">
                  <c:v>2</c:v>
                </c:pt>
                <c:pt idx="44">
                  <c:v>1</c:v>
                </c:pt>
                <c:pt idx="45">
                  <c:v>3</c:v>
                </c:pt>
                <c:pt idx="46">
                  <c:v>0</c:v>
                </c:pt>
                <c:pt idx="47">
                  <c:v>0</c:v>
                </c:pt>
                <c:pt idx="48">
                  <c:v>0</c:v>
                </c:pt>
                <c:pt idx="49">
                  <c:v>1</c:v>
                </c:pt>
                <c:pt idx="50">
                  <c:v>0</c:v>
                </c:pt>
              </c:numCache>
            </c:numRef>
          </c:val>
          <c:extLst>
            <c:ext xmlns:c16="http://schemas.microsoft.com/office/drawing/2014/chart" uri="{C3380CC4-5D6E-409C-BE32-E72D297353CC}">
              <c16:uniqueId val="{00000000-4194-449C-95EB-55413705EB69}"/>
            </c:ext>
          </c:extLst>
        </c:ser>
        <c:dLbls>
          <c:showLegendKey val="0"/>
          <c:showVal val="0"/>
          <c:showCatName val="0"/>
          <c:showSerName val="0"/>
          <c:showPercent val="0"/>
          <c:showBubbleSize val="0"/>
        </c:dLbls>
        <c:gapWidth val="0"/>
        <c:overlap val="-25"/>
        <c:axId val="118497664"/>
        <c:axId val="118499584"/>
      </c:barChart>
      <c:catAx>
        <c:axId val="118497664"/>
        <c:scaling>
          <c:orientation val="minMax"/>
        </c:scaling>
        <c:delete val="0"/>
        <c:axPos val="b"/>
        <c:title>
          <c:tx>
            <c:rich>
              <a:bodyPr/>
              <a:lstStyle/>
              <a:p>
                <a:pPr>
                  <a:defRPr sz="700"/>
                </a:pPr>
                <a:r>
                  <a:rPr lang="en-CA" sz="700"/>
                  <a:t>Valeur</a:t>
                </a:r>
                <a:r>
                  <a:rPr lang="en-CA" sz="700" baseline="0"/>
                  <a:t> du d</a:t>
                </a:r>
                <a:r>
                  <a:rPr lang="en-CA" sz="700"/>
                  <a:t>uromètre </a:t>
                </a:r>
              </a:p>
            </c:rich>
          </c:tx>
          <c:layout>
            <c:manualLayout>
              <c:xMode val="edge"/>
              <c:yMode val="edge"/>
              <c:x val="0.34500811907598944"/>
              <c:y val="0.86888699956154969"/>
            </c:manualLayout>
          </c:layout>
          <c:overlay val="0"/>
        </c:title>
        <c:numFmt formatCode="General" sourceLinked="1"/>
        <c:majorTickMark val="out"/>
        <c:minorTickMark val="none"/>
        <c:tickLblPos val="nextTo"/>
        <c:txPr>
          <a:bodyPr/>
          <a:lstStyle/>
          <a:p>
            <a:pPr>
              <a:defRPr sz="600"/>
            </a:pPr>
            <a:endParaRPr lang="en-US"/>
          </a:p>
        </c:txPr>
        <c:crossAx val="118499584"/>
        <c:crosses val="autoZero"/>
        <c:auto val="1"/>
        <c:lblAlgn val="ctr"/>
        <c:lblOffset val="100"/>
        <c:noMultiLvlLbl val="0"/>
      </c:catAx>
      <c:valAx>
        <c:axId val="118499584"/>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1.6001167857748859E-3"/>
              <c:y val="0.31934168714634331"/>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8497664"/>
        <c:crossesAt val="1"/>
        <c:crossBetween val="between"/>
      </c:valAx>
      <c:spPr>
        <a:noFill/>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5</a:t>
            </a:r>
          </a:p>
        </c:rich>
      </c:tx>
      <c:layout>
        <c:manualLayout>
          <c:xMode val="edge"/>
          <c:yMode val="edge"/>
          <c:x val="0.43738319239796386"/>
          <c:y val="1.8470341958785674E-2"/>
        </c:manualLayout>
      </c:layout>
      <c:overlay val="0"/>
    </c:title>
    <c:autoTitleDeleted val="0"/>
    <c:plotArea>
      <c:layout>
        <c:manualLayout>
          <c:layoutTarget val="inner"/>
          <c:xMode val="edge"/>
          <c:yMode val="edge"/>
          <c:x val="0.10475334830002817"/>
          <c:y val="0.14563894198153665"/>
          <c:w val="0.84392263822710845"/>
          <c:h val="0.61217964365947486"/>
        </c:manualLayout>
      </c:layout>
      <c:barChart>
        <c:barDir val="col"/>
        <c:grouping val="clustered"/>
        <c:varyColors val="0"/>
        <c:ser>
          <c:idx val="0"/>
          <c:order val="0"/>
          <c:tx>
            <c:strRef>
              <c:f>Rounding!$A$2:$A$82</c:f>
              <c:strCach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0</c:v>
                </c:pt>
                <c:pt idx="2">
                  <c:v>0</c:v>
                </c:pt>
                <c:pt idx="3">
                  <c:v>0</c:v>
                </c:pt>
                <c:pt idx="4">
                  <c:v>1</c:v>
                </c:pt>
                <c:pt idx="5">
                  <c:v>0</c:v>
                </c:pt>
                <c:pt idx="6">
                  <c:v>1</c:v>
                </c:pt>
                <c:pt idx="7">
                  <c:v>0</c:v>
                </c:pt>
                <c:pt idx="8">
                  <c:v>2</c:v>
                </c:pt>
                <c:pt idx="9">
                  <c:v>0</c:v>
                </c:pt>
                <c:pt idx="10">
                  <c:v>1</c:v>
                </c:pt>
                <c:pt idx="11">
                  <c:v>1</c:v>
                </c:pt>
                <c:pt idx="12">
                  <c:v>0</c:v>
                </c:pt>
                <c:pt idx="13">
                  <c:v>2</c:v>
                </c:pt>
                <c:pt idx="14">
                  <c:v>2</c:v>
                </c:pt>
                <c:pt idx="15">
                  <c:v>3</c:v>
                </c:pt>
                <c:pt idx="16">
                  <c:v>1</c:v>
                </c:pt>
                <c:pt idx="17">
                  <c:v>4</c:v>
                </c:pt>
                <c:pt idx="18">
                  <c:v>4</c:v>
                </c:pt>
                <c:pt idx="19">
                  <c:v>6</c:v>
                </c:pt>
                <c:pt idx="20">
                  <c:v>7</c:v>
                </c:pt>
                <c:pt idx="21">
                  <c:v>6</c:v>
                </c:pt>
                <c:pt idx="22">
                  <c:v>6</c:v>
                </c:pt>
                <c:pt idx="23">
                  <c:v>12</c:v>
                </c:pt>
                <c:pt idx="24">
                  <c:v>8</c:v>
                </c:pt>
                <c:pt idx="25">
                  <c:v>4</c:v>
                </c:pt>
                <c:pt idx="26">
                  <c:v>10</c:v>
                </c:pt>
                <c:pt idx="27">
                  <c:v>3</c:v>
                </c:pt>
                <c:pt idx="28">
                  <c:v>7</c:v>
                </c:pt>
                <c:pt idx="29">
                  <c:v>4</c:v>
                </c:pt>
                <c:pt idx="30">
                  <c:v>4</c:v>
                </c:pt>
                <c:pt idx="31">
                  <c:v>3</c:v>
                </c:pt>
                <c:pt idx="32">
                  <c:v>7</c:v>
                </c:pt>
                <c:pt idx="33">
                  <c:v>6</c:v>
                </c:pt>
                <c:pt idx="34">
                  <c:v>8</c:v>
                </c:pt>
                <c:pt idx="35">
                  <c:v>7</c:v>
                </c:pt>
                <c:pt idx="36">
                  <c:v>3</c:v>
                </c:pt>
                <c:pt idx="37">
                  <c:v>4</c:v>
                </c:pt>
                <c:pt idx="38">
                  <c:v>11</c:v>
                </c:pt>
                <c:pt idx="39">
                  <c:v>9</c:v>
                </c:pt>
                <c:pt idx="40">
                  <c:v>4</c:v>
                </c:pt>
                <c:pt idx="41">
                  <c:v>7</c:v>
                </c:pt>
                <c:pt idx="42">
                  <c:v>12</c:v>
                </c:pt>
                <c:pt idx="43">
                  <c:v>6</c:v>
                </c:pt>
                <c:pt idx="44">
                  <c:v>1</c:v>
                </c:pt>
                <c:pt idx="45">
                  <c:v>2</c:v>
                </c:pt>
                <c:pt idx="46">
                  <c:v>2</c:v>
                </c:pt>
                <c:pt idx="47">
                  <c:v>3</c:v>
                </c:pt>
                <c:pt idx="48">
                  <c:v>1</c:v>
                </c:pt>
                <c:pt idx="49">
                  <c:v>1</c:v>
                </c:pt>
                <c:pt idx="50">
                  <c:v>0</c:v>
                </c:pt>
                <c:pt idx="51">
                  <c:v>2</c:v>
                </c:pt>
                <c:pt idx="52">
                  <c:v>1</c:v>
                </c:pt>
                <c:pt idx="53">
                  <c:v>0</c:v>
                </c:pt>
                <c:pt idx="54">
                  <c:v>0</c:v>
                </c:pt>
                <c:pt idx="55">
                  <c:v>0</c:v>
                </c:pt>
                <c:pt idx="56">
                  <c:v>1</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numCache>
            </c:numRef>
          </c:val>
          <c:extLst>
            <c:ext xmlns:c16="http://schemas.microsoft.com/office/drawing/2014/chart" uri="{C3380CC4-5D6E-409C-BE32-E72D297353CC}">
              <c16:uniqueId val="{00000000-671E-438F-BE7D-6456F5AB663C}"/>
            </c:ext>
          </c:extLst>
        </c:ser>
        <c:dLbls>
          <c:showLegendKey val="0"/>
          <c:showVal val="0"/>
          <c:showCatName val="0"/>
          <c:showSerName val="0"/>
          <c:showPercent val="0"/>
          <c:showBubbleSize val="0"/>
        </c:dLbls>
        <c:gapWidth val="0"/>
        <c:overlap val="-25"/>
        <c:axId val="118529408"/>
        <c:axId val="118543872"/>
      </c:barChart>
      <c:catAx>
        <c:axId val="118529408"/>
        <c:scaling>
          <c:orientation val="minMax"/>
        </c:scaling>
        <c:delete val="0"/>
        <c:axPos val="b"/>
        <c:title>
          <c:tx>
            <c:rich>
              <a:bodyPr/>
              <a:lstStyle/>
              <a:p>
                <a:pPr>
                  <a:defRPr sz="800"/>
                </a:pPr>
                <a:r>
                  <a:rPr lang="en-CA" sz="800"/>
                  <a:t>Largeur de</a:t>
                </a:r>
                <a:r>
                  <a:rPr lang="en-CA" sz="800" baseline="0"/>
                  <a:t> carapace </a:t>
                </a:r>
                <a:r>
                  <a:rPr lang="en-CA" sz="800"/>
                  <a:t>(mm)</a:t>
                </a:r>
              </a:p>
            </c:rich>
          </c:tx>
          <c:layout>
            <c:manualLayout>
              <c:xMode val="edge"/>
              <c:yMode val="edge"/>
              <c:x val="0.33856273390541713"/>
              <c:y val="0.87538210311009157"/>
            </c:manualLayout>
          </c:layout>
          <c:overlay val="0"/>
        </c:title>
        <c:numFmt formatCode="General" sourceLinked="1"/>
        <c:majorTickMark val="none"/>
        <c:minorTickMark val="none"/>
        <c:tickLblPos val="nextTo"/>
        <c:txPr>
          <a:bodyPr/>
          <a:lstStyle/>
          <a:p>
            <a:pPr>
              <a:defRPr sz="600"/>
            </a:pPr>
            <a:endParaRPr lang="en-US"/>
          </a:p>
        </c:txPr>
        <c:crossAx val="118543872"/>
        <c:crosses val="autoZero"/>
        <c:auto val="1"/>
        <c:lblAlgn val="ctr"/>
        <c:lblOffset val="100"/>
        <c:noMultiLvlLbl val="0"/>
      </c:catAx>
      <c:valAx>
        <c:axId val="118543872"/>
        <c:scaling>
          <c:orientation val="minMax"/>
        </c:scaling>
        <c:delete val="0"/>
        <c:axPos val="l"/>
        <c:majorGridlines>
          <c:spPr>
            <a:ln>
              <a:prstDash val="sysDot"/>
            </a:ln>
          </c:spPr>
        </c:majorGridlines>
        <c:title>
          <c:tx>
            <c:rich>
              <a:bodyPr rot="-5400000" vert="horz"/>
              <a:lstStyle/>
              <a:p>
                <a:pPr>
                  <a:defRPr sz="800"/>
                </a:pPr>
                <a:r>
                  <a:rPr lang="en-CA" sz="800"/>
                  <a:t>Fréquence</a:t>
                </a:r>
              </a:p>
            </c:rich>
          </c:tx>
          <c:layout>
            <c:manualLayout>
              <c:xMode val="edge"/>
              <c:yMode val="edge"/>
              <c:x val="3.2622025056606094E-3"/>
              <c:y val="0.30362024222879508"/>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8529408"/>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2</a:t>
            </a:r>
          </a:p>
        </c:rich>
      </c:tx>
      <c:layout>
        <c:manualLayout>
          <c:xMode val="edge"/>
          <c:yMode val="edge"/>
          <c:x val="0.41336110121488473"/>
          <c:y val="1.0013367639762712E-2"/>
        </c:manualLayout>
      </c:layout>
      <c:overlay val="0"/>
    </c:title>
    <c:autoTitleDeleted val="0"/>
    <c:plotArea>
      <c:layout>
        <c:manualLayout>
          <c:layoutTarget val="inner"/>
          <c:xMode val="edge"/>
          <c:yMode val="edge"/>
          <c:x val="0.15163797823680328"/>
          <c:y val="0.13928394029944888"/>
          <c:w val="0.80488679646796357"/>
          <c:h val="0.6180456543632734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Rounding!$M$2:$M$11</c:f>
              <c:numCache>
                <c:formatCode>General</c:formatCode>
                <c:ptCount val="10"/>
                <c:pt idx="0">
                  <c:v>36</c:v>
                </c:pt>
                <c:pt idx="1">
                  <c:v>13</c:v>
                </c:pt>
                <c:pt idx="2">
                  <c:v>29</c:v>
                </c:pt>
                <c:pt idx="3">
                  <c:v>14</c:v>
                </c:pt>
                <c:pt idx="4">
                  <c:v>9</c:v>
                </c:pt>
                <c:pt idx="5">
                  <c:v>21</c:v>
                </c:pt>
                <c:pt idx="6">
                  <c:v>17</c:v>
                </c:pt>
                <c:pt idx="7">
                  <c:v>11</c:v>
                </c:pt>
                <c:pt idx="8">
                  <c:v>36</c:v>
                </c:pt>
                <c:pt idx="9">
                  <c:v>12</c:v>
                </c:pt>
              </c:numCache>
            </c:numRef>
          </c:val>
          <c:extLst>
            <c:ext xmlns:c16="http://schemas.microsoft.com/office/drawing/2014/chart" uri="{C3380CC4-5D6E-409C-BE32-E72D297353CC}">
              <c16:uniqueId val="{00000000-ABDB-41F7-84D9-FAB65E2C25B2}"/>
            </c:ext>
          </c:extLst>
        </c:ser>
        <c:dLbls>
          <c:showLegendKey val="0"/>
          <c:showVal val="0"/>
          <c:showCatName val="0"/>
          <c:showSerName val="0"/>
          <c:showPercent val="0"/>
          <c:showBubbleSize val="0"/>
        </c:dLbls>
        <c:gapWidth val="0"/>
        <c:overlap val="-25"/>
        <c:axId val="118588160"/>
        <c:axId val="118590080"/>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2225">
              <a:solidFill>
                <a:srgbClr val="FF0000"/>
              </a:solidFill>
            </a:ln>
          </c:spPr>
          <c:marker>
            <c:symbol val="none"/>
          </c:marker>
          <c:val>
            <c:numRef>
              <c:f>Rounding!$N$2:$N$11</c:f>
              <c:numCache>
                <c:formatCode>General</c:formatCode>
                <c:ptCount val="10"/>
                <c:pt idx="0">
                  <c:v>20</c:v>
                </c:pt>
                <c:pt idx="1">
                  <c:v>20</c:v>
                </c:pt>
                <c:pt idx="2">
                  <c:v>20</c:v>
                </c:pt>
                <c:pt idx="3">
                  <c:v>20</c:v>
                </c:pt>
                <c:pt idx="4">
                  <c:v>20</c:v>
                </c:pt>
                <c:pt idx="5">
                  <c:v>20</c:v>
                </c:pt>
                <c:pt idx="6">
                  <c:v>20</c:v>
                </c:pt>
                <c:pt idx="7">
                  <c:v>20</c:v>
                </c:pt>
                <c:pt idx="8">
                  <c:v>20</c:v>
                </c:pt>
                <c:pt idx="9">
                  <c:v>20</c:v>
                </c:pt>
              </c:numCache>
            </c:numRef>
          </c:val>
          <c:smooth val="0"/>
          <c:extLst>
            <c:ext xmlns:c16="http://schemas.microsoft.com/office/drawing/2014/chart" uri="{C3380CC4-5D6E-409C-BE32-E72D297353CC}">
              <c16:uniqueId val="{00000001-ABDB-41F7-84D9-FAB65E2C25B2}"/>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11.51471862576143</c:v>
                </c:pt>
                <c:pt idx="1">
                  <c:v>11.51471862576143</c:v>
                </c:pt>
                <c:pt idx="2">
                  <c:v>11.51471862576143</c:v>
                </c:pt>
                <c:pt idx="3">
                  <c:v>11.51471862576143</c:v>
                </c:pt>
                <c:pt idx="4">
                  <c:v>11.51471862576143</c:v>
                </c:pt>
                <c:pt idx="5">
                  <c:v>11.51471862576143</c:v>
                </c:pt>
                <c:pt idx="6">
                  <c:v>11.51471862576143</c:v>
                </c:pt>
                <c:pt idx="7">
                  <c:v>11.51471862576143</c:v>
                </c:pt>
                <c:pt idx="8">
                  <c:v>11.51471862576143</c:v>
                </c:pt>
                <c:pt idx="9">
                  <c:v>11.51471862576143</c:v>
                </c:pt>
              </c:numCache>
            </c:numRef>
          </c:val>
          <c:smooth val="0"/>
          <c:extLst>
            <c:ext xmlns:c16="http://schemas.microsoft.com/office/drawing/2014/chart" uri="{C3380CC4-5D6E-409C-BE32-E72D297353CC}">
              <c16:uniqueId val="{00000002-ABDB-41F7-84D9-FAB65E2C25B2}"/>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Rounding!$P$2:$P$11</c:f>
              <c:numCache>
                <c:formatCode>0.00</c:formatCode>
                <c:ptCount val="10"/>
                <c:pt idx="0">
                  <c:v>28.442748367682171</c:v>
                </c:pt>
                <c:pt idx="1">
                  <c:v>28.442748367682171</c:v>
                </c:pt>
                <c:pt idx="2">
                  <c:v>28.442748367682171</c:v>
                </c:pt>
                <c:pt idx="3">
                  <c:v>28.442748367682171</c:v>
                </c:pt>
                <c:pt idx="4">
                  <c:v>28.442748367682171</c:v>
                </c:pt>
                <c:pt idx="5">
                  <c:v>28.442748367682171</c:v>
                </c:pt>
                <c:pt idx="6">
                  <c:v>28.442748367682171</c:v>
                </c:pt>
                <c:pt idx="7">
                  <c:v>28.442748367682171</c:v>
                </c:pt>
                <c:pt idx="8">
                  <c:v>28.442748367682171</c:v>
                </c:pt>
                <c:pt idx="9">
                  <c:v>28.442748367682171</c:v>
                </c:pt>
              </c:numCache>
            </c:numRef>
          </c:val>
          <c:smooth val="0"/>
          <c:extLst>
            <c:ext xmlns:c16="http://schemas.microsoft.com/office/drawing/2014/chart" uri="{C3380CC4-5D6E-409C-BE32-E72D297353CC}">
              <c16:uniqueId val="{00000003-ABDB-41F7-84D9-FAB65E2C25B2}"/>
            </c:ext>
          </c:extLst>
        </c:ser>
        <c:dLbls>
          <c:showLegendKey val="0"/>
          <c:showVal val="0"/>
          <c:showCatName val="0"/>
          <c:showSerName val="0"/>
          <c:showPercent val="0"/>
          <c:showBubbleSize val="0"/>
        </c:dLbls>
        <c:marker val="1"/>
        <c:smooth val="0"/>
        <c:axId val="118588160"/>
        <c:axId val="118590080"/>
      </c:lineChart>
      <c:catAx>
        <c:axId val="118588160"/>
        <c:scaling>
          <c:orientation val="minMax"/>
        </c:scaling>
        <c:delete val="0"/>
        <c:axPos val="b"/>
        <c:title>
          <c:tx>
            <c:rich>
              <a:bodyPr/>
              <a:lstStyle/>
              <a:p>
                <a:pPr>
                  <a:defRPr sz="700"/>
                </a:pPr>
                <a:r>
                  <a:rPr lang="en-CA" sz="700"/>
                  <a:t>Last digit </a:t>
                </a:r>
              </a:p>
            </c:rich>
          </c:tx>
          <c:layout>
            <c:manualLayout>
              <c:xMode val="edge"/>
              <c:yMode val="edge"/>
              <c:x val="0.43631911113024302"/>
              <c:y val="0.87238653592746085"/>
            </c:manualLayout>
          </c:layout>
          <c:overlay val="0"/>
        </c:title>
        <c:numFmt formatCode="General" sourceLinked="1"/>
        <c:majorTickMark val="none"/>
        <c:minorTickMark val="none"/>
        <c:tickLblPos val="nextTo"/>
        <c:txPr>
          <a:bodyPr/>
          <a:lstStyle/>
          <a:p>
            <a:pPr>
              <a:defRPr sz="700"/>
            </a:pPr>
            <a:endParaRPr lang="en-US"/>
          </a:p>
        </c:txPr>
        <c:crossAx val="118590080"/>
        <c:crosses val="autoZero"/>
        <c:auto val="1"/>
        <c:lblAlgn val="ctr"/>
        <c:lblOffset val="100"/>
        <c:noMultiLvlLbl val="0"/>
      </c:catAx>
      <c:valAx>
        <c:axId val="118590080"/>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9.1002775991143672E-4"/>
              <c:y val="0.29189996851764249"/>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8588160"/>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Carapace width Histogram</a:t>
            </a:r>
          </a:p>
        </c:rich>
      </c:tx>
      <c:overlay val="0"/>
    </c:title>
    <c:autoTitleDeleted val="0"/>
    <c:plotArea>
      <c:layout/>
      <c:barChart>
        <c:barDir val="col"/>
        <c:grouping val="clustered"/>
        <c:varyColors val="0"/>
        <c:ser>
          <c:idx val="0"/>
          <c:order val="0"/>
          <c:tx>
            <c:strRef>
              <c:f>Rounding!$A$2:$A$82</c:f>
              <c:strCach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0</c:v>
                </c:pt>
                <c:pt idx="2">
                  <c:v>0</c:v>
                </c:pt>
                <c:pt idx="3">
                  <c:v>0</c:v>
                </c:pt>
                <c:pt idx="4">
                  <c:v>1</c:v>
                </c:pt>
                <c:pt idx="5">
                  <c:v>0</c:v>
                </c:pt>
                <c:pt idx="6">
                  <c:v>1</c:v>
                </c:pt>
                <c:pt idx="7">
                  <c:v>0</c:v>
                </c:pt>
                <c:pt idx="8">
                  <c:v>2</c:v>
                </c:pt>
                <c:pt idx="9">
                  <c:v>0</c:v>
                </c:pt>
                <c:pt idx="10">
                  <c:v>1</c:v>
                </c:pt>
                <c:pt idx="11">
                  <c:v>1</c:v>
                </c:pt>
                <c:pt idx="12">
                  <c:v>0</c:v>
                </c:pt>
                <c:pt idx="13">
                  <c:v>2</c:v>
                </c:pt>
                <c:pt idx="14">
                  <c:v>2</c:v>
                </c:pt>
                <c:pt idx="15">
                  <c:v>3</c:v>
                </c:pt>
                <c:pt idx="16">
                  <c:v>1</c:v>
                </c:pt>
                <c:pt idx="17">
                  <c:v>4</c:v>
                </c:pt>
                <c:pt idx="18">
                  <c:v>4</c:v>
                </c:pt>
                <c:pt idx="19">
                  <c:v>6</c:v>
                </c:pt>
                <c:pt idx="20">
                  <c:v>7</c:v>
                </c:pt>
                <c:pt idx="21">
                  <c:v>6</c:v>
                </c:pt>
                <c:pt idx="22">
                  <c:v>6</c:v>
                </c:pt>
                <c:pt idx="23">
                  <c:v>12</c:v>
                </c:pt>
                <c:pt idx="24">
                  <c:v>8</c:v>
                </c:pt>
                <c:pt idx="25">
                  <c:v>4</c:v>
                </c:pt>
                <c:pt idx="26">
                  <c:v>10</c:v>
                </c:pt>
                <c:pt idx="27">
                  <c:v>3</c:v>
                </c:pt>
                <c:pt idx="28">
                  <c:v>7</c:v>
                </c:pt>
                <c:pt idx="29">
                  <c:v>4</c:v>
                </c:pt>
                <c:pt idx="30">
                  <c:v>4</c:v>
                </c:pt>
                <c:pt idx="31">
                  <c:v>3</c:v>
                </c:pt>
                <c:pt idx="32">
                  <c:v>7</c:v>
                </c:pt>
                <c:pt idx="33">
                  <c:v>6</c:v>
                </c:pt>
                <c:pt idx="34">
                  <c:v>8</c:v>
                </c:pt>
                <c:pt idx="35">
                  <c:v>7</c:v>
                </c:pt>
                <c:pt idx="36">
                  <c:v>3</c:v>
                </c:pt>
                <c:pt idx="37">
                  <c:v>4</c:v>
                </c:pt>
                <c:pt idx="38">
                  <c:v>11</c:v>
                </c:pt>
                <c:pt idx="39">
                  <c:v>9</c:v>
                </c:pt>
                <c:pt idx="40">
                  <c:v>4</c:v>
                </c:pt>
                <c:pt idx="41">
                  <c:v>7</c:v>
                </c:pt>
                <c:pt idx="42">
                  <c:v>12</c:v>
                </c:pt>
                <c:pt idx="43">
                  <c:v>6</c:v>
                </c:pt>
                <c:pt idx="44">
                  <c:v>1</c:v>
                </c:pt>
                <c:pt idx="45">
                  <c:v>2</c:v>
                </c:pt>
                <c:pt idx="46">
                  <c:v>2</c:v>
                </c:pt>
                <c:pt idx="47">
                  <c:v>3</c:v>
                </c:pt>
                <c:pt idx="48">
                  <c:v>1</c:v>
                </c:pt>
                <c:pt idx="49">
                  <c:v>1</c:v>
                </c:pt>
                <c:pt idx="50">
                  <c:v>0</c:v>
                </c:pt>
                <c:pt idx="51">
                  <c:v>2</c:v>
                </c:pt>
                <c:pt idx="52">
                  <c:v>1</c:v>
                </c:pt>
                <c:pt idx="53">
                  <c:v>0</c:v>
                </c:pt>
                <c:pt idx="54">
                  <c:v>0</c:v>
                </c:pt>
                <c:pt idx="55">
                  <c:v>0</c:v>
                </c:pt>
                <c:pt idx="56">
                  <c:v>1</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numCache>
            </c:numRef>
          </c:val>
          <c:extLst>
            <c:ext xmlns:c16="http://schemas.microsoft.com/office/drawing/2014/chart" uri="{C3380CC4-5D6E-409C-BE32-E72D297353CC}">
              <c16:uniqueId val="{00000000-E973-4484-8D80-BE555ABDFBCB}"/>
            </c:ext>
          </c:extLst>
        </c:ser>
        <c:dLbls>
          <c:showLegendKey val="0"/>
          <c:showVal val="0"/>
          <c:showCatName val="0"/>
          <c:showSerName val="0"/>
          <c:showPercent val="0"/>
          <c:showBubbleSize val="0"/>
        </c:dLbls>
        <c:gapWidth val="0"/>
        <c:overlap val="-25"/>
        <c:axId val="108778240"/>
        <c:axId val="108780160"/>
      </c:barChart>
      <c:catAx>
        <c:axId val="108778240"/>
        <c:scaling>
          <c:orientation val="minMax"/>
        </c:scaling>
        <c:delete val="0"/>
        <c:axPos val="b"/>
        <c:title>
          <c:tx>
            <c:rich>
              <a:bodyPr/>
              <a:lstStyle/>
              <a:p>
                <a:pPr>
                  <a:defRPr sz="1800"/>
                </a:pPr>
                <a:r>
                  <a:rPr lang="en-CA" sz="1800"/>
                  <a:t>Carapace width (mm)</a:t>
                </a:r>
              </a:p>
            </c:rich>
          </c:tx>
          <c:layout>
            <c:manualLayout>
              <c:xMode val="edge"/>
              <c:yMode val="edge"/>
              <c:x val="0.33519651389730132"/>
              <c:y val="0.89075755270327839"/>
            </c:manualLayout>
          </c:layout>
          <c:overlay val="0"/>
        </c:title>
        <c:numFmt formatCode="General" sourceLinked="1"/>
        <c:majorTickMark val="none"/>
        <c:minorTickMark val="none"/>
        <c:tickLblPos val="nextTo"/>
        <c:crossAx val="108780160"/>
        <c:crosses val="autoZero"/>
        <c:auto val="1"/>
        <c:lblAlgn val="ctr"/>
        <c:lblOffset val="100"/>
        <c:noMultiLvlLbl val="0"/>
      </c:catAx>
      <c:valAx>
        <c:axId val="108780160"/>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8778240"/>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Claw height Histogram</a:t>
            </a:r>
          </a:p>
        </c:rich>
      </c:tx>
      <c:overlay val="0"/>
    </c:title>
    <c:autoTitleDeleted val="0"/>
    <c:plotArea>
      <c:layout/>
      <c:barChart>
        <c:barDir val="col"/>
        <c:grouping val="clustered"/>
        <c:varyColors val="0"/>
        <c:ser>
          <c:idx val="0"/>
          <c:order val="0"/>
          <c:tx>
            <c:strRef>
              <c:f>Rounding!$D$2:$D$32</c:f>
              <c:strCache>
                <c:ptCount val="3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strCache>
            </c:strRef>
          </c:tx>
          <c:spPr>
            <a:solidFill>
              <a:schemeClr val="bg1">
                <a:lumMod val="75000"/>
              </a:schemeClr>
            </a:solidFill>
            <a:ln>
              <a:solidFill>
                <a:schemeClr val="tx1"/>
              </a:solidFill>
            </a:ln>
          </c:spPr>
          <c:invertIfNegative val="0"/>
          <c:cat>
            <c:numRef>
              <c:f>Rounding!$D$2:$D$32</c:f>
              <c:numCache>
                <c:formatCode>General</c:formatCode>
                <c:ptCount val="3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numCache>
            </c:numRef>
          </c:cat>
          <c:val>
            <c:numRef>
              <c:f>Rounding!$E$2:$E$32</c:f>
              <c:numCache>
                <c:formatCode>General</c:formatCode>
                <c:ptCount val="31"/>
                <c:pt idx="0">
                  <c:v>0</c:v>
                </c:pt>
                <c:pt idx="1">
                  <c:v>0</c:v>
                </c:pt>
                <c:pt idx="2">
                  <c:v>0</c:v>
                </c:pt>
                <c:pt idx="3">
                  <c:v>0</c:v>
                </c:pt>
                <c:pt idx="4">
                  <c:v>7</c:v>
                </c:pt>
                <c:pt idx="5">
                  <c:v>7</c:v>
                </c:pt>
                <c:pt idx="6">
                  <c:v>2</c:v>
                </c:pt>
                <c:pt idx="7">
                  <c:v>5</c:v>
                </c:pt>
                <c:pt idx="8">
                  <c:v>15</c:v>
                </c:pt>
                <c:pt idx="9">
                  <c:v>12</c:v>
                </c:pt>
                <c:pt idx="10">
                  <c:v>21</c:v>
                </c:pt>
                <c:pt idx="11">
                  <c:v>19</c:v>
                </c:pt>
                <c:pt idx="12">
                  <c:v>18</c:v>
                </c:pt>
                <c:pt idx="13">
                  <c:v>17</c:v>
                </c:pt>
                <c:pt idx="14">
                  <c:v>17</c:v>
                </c:pt>
                <c:pt idx="15">
                  <c:v>20</c:v>
                </c:pt>
                <c:pt idx="16">
                  <c:v>11</c:v>
                </c:pt>
                <c:pt idx="17">
                  <c:v>6</c:v>
                </c:pt>
                <c:pt idx="18">
                  <c:v>9</c:v>
                </c:pt>
                <c:pt idx="19">
                  <c:v>6</c:v>
                </c:pt>
                <c:pt idx="20">
                  <c:v>1</c:v>
                </c:pt>
                <c:pt idx="21">
                  <c:v>3</c:v>
                </c:pt>
                <c:pt idx="22">
                  <c:v>0</c:v>
                </c:pt>
                <c:pt idx="23">
                  <c:v>0</c:v>
                </c:pt>
                <c:pt idx="24">
                  <c:v>1</c:v>
                </c:pt>
                <c:pt idx="25">
                  <c:v>0</c:v>
                </c:pt>
                <c:pt idx="26">
                  <c:v>0</c:v>
                </c:pt>
                <c:pt idx="27">
                  <c:v>0</c:v>
                </c:pt>
                <c:pt idx="28">
                  <c:v>0</c:v>
                </c:pt>
                <c:pt idx="29">
                  <c:v>0</c:v>
                </c:pt>
                <c:pt idx="30">
                  <c:v>0</c:v>
                </c:pt>
              </c:numCache>
            </c:numRef>
          </c:val>
          <c:extLst>
            <c:ext xmlns:c16="http://schemas.microsoft.com/office/drawing/2014/chart" uri="{C3380CC4-5D6E-409C-BE32-E72D297353CC}">
              <c16:uniqueId val="{00000000-D8F3-4317-8477-5E0B335360F1}"/>
            </c:ext>
          </c:extLst>
        </c:ser>
        <c:dLbls>
          <c:showLegendKey val="0"/>
          <c:showVal val="0"/>
          <c:showCatName val="0"/>
          <c:showSerName val="0"/>
          <c:showPercent val="0"/>
          <c:showBubbleSize val="0"/>
        </c:dLbls>
        <c:gapWidth val="0"/>
        <c:overlap val="-25"/>
        <c:axId val="109476480"/>
        <c:axId val="109486848"/>
      </c:barChart>
      <c:catAx>
        <c:axId val="109476480"/>
        <c:scaling>
          <c:orientation val="minMax"/>
        </c:scaling>
        <c:delete val="0"/>
        <c:axPos val="b"/>
        <c:title>
          <c:tx>
            <c:rich>
              <a:bodyPr/>
              <a:lstStyle/>
              <a:p>
                <a:pPr>
                  <a:defRPr sz="1800"/>
                </a:pPr>
                <a:r>
                  <a:rPr lang="en-CA" sz="1800"/>
                  <a:t>Claw height (mm)</a:t>
                </a:r>
              </a:p>
            </c:rich>
          </c:tx>
          <c:layout>
            <c:manualLayout>
              <c:xMode val="edge"/>
              <c:yMode val="edge"/>
              <c:x val="0.33519651389730132"/>
              <c:y val="0.89075755270327839"/>
            </c:manualLayout>
          </c:layout>
          <c:overlay val="0"/>
        </c:title>
        <c:numFmt formatCode="General" sourceLinked="1"/>
        <c:majorTickMark val="none"/>
        <c:minorTickMark val="none"/>
        <c:tickLblPos val="nextTo"/>
        <c:crossAx val="109486848"/>
        <c:crosses val="autoZero"/>
        <c:auto val="1"/>
        <c:lblAlgn val="ctr"/>
        <c:lblOffset val="100"/>
        <c:noMultiLvlLbl val="0"/>
      </c:catAx>
      <c:valAx>
        <c:axId val="109486848"/>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947648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Durometer Histogram</a:t>
            </a:r>
          </a:p>
        </c:rich>
      </c:tx>
      <c:overlay val="0"/>
    </c:title>
    <c:autoTitleDeleted val="0"/>
    <c:plotArea>
      <c:layout/>
      <c:barChart>
        <c:barDir val="col"/>
        <c:grouping val="clustered"/>
        <c:varyColors val="0"/>
        <c:ser>
          <c:idx val="0"/>
          <c:order val="0"/>
          <c:tx>
            <c:strRef>
              <c:f>Rounding!$G$2:$G$102</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tx>
          <c:spPr>
            <a:solidFill>
              <a:schemeClr val="bg1">
                <a:lumMod val="75000"/>
              </a:schemeClr>
            </a:solidFill>
            <a:ln>
              <a:solidFill>
                <a:schemeClr val="tx1"/>
              </a:solidFill>
            </a:ln>
          </c:spPr>
          <c:invertIfNegative val="0"/>
          <c:cat>
            <c:numRef>
              <c:f>Rounding!$G$2:$G$102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Rounding!$H$2:$H$102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1</c:v>
                </c:pt>
                <c:pt idx="38">
                  <c:v>0</c:v>
                </c:pt>
                <c:pt idx="39">
                  <c:v>0</c:v>
                </c:pt>
                <c:pt idx="40">
                  <c:v>1</c:v>
                </c:pt>
                <c:pt idx="41">
                  <c:v>0</c:v>
                </c:pt>
                <c:pt idx="42">
                  <c:v>0</c:v>
                </c:pt>
                <c:pt idx="43">
                  <c:v>1</c:v>
                </c:pt>
                <c:pt idx="44">
                  <c:v>1</c:v>
                </c:pt>
                <c:pt idx="45">
                  <c:v>1</c:v>
                </c:pt>
                <c:pt idx="46">
                  <c:v>0</c:v>
                </c:pt>
                <c:pt idx="47">
                  <c:v>0</c:v>
                </c:pt>
                <c:pt idx="48">
                  <c:v>0</c:v>
                </c:pt>
                <c:pt idx="49">
                  <c:v>0</c:v>
                </c:pt>
                <c:pt idx="50">
                  <c:v>0</c:v>
                </c:pt>
                <c:pt idx="51">
                  <c:v>0</c:v>
                </c:pt>
                <c:pt idx="52">
                  <c:v>0</c:v>
                </c:pt>
                <c:pt idx="53">
                  <c:v>0</c:v>
                </c:pt>
                <c:pt idx="54">
                  <c:v>1</c:v>
                </c:pt>
                <c:pt idx="55">
                  <c:v>2</c:v>
                </c:pt>
                <c:pt idx="56">
                  <c:v>2</c:v>
                </c:pt>
                <c:pt idx="57">
                  <c:v>0</c:v>
                </c:pt>
                <c:pt idx="58">
                  <c:v>2</c:v>
                </c:pt>
                <c:pt idx="59">
                  <c:v>0</c:v>
                </c:pt>
                <c:pt idx="60">
                  <c:v>2</c:v>
                </c:pt>
                <c:pt idx="61">
                  <c:v>0</c:v>
                </c:pt>
                <c:pt idx="62">
                  <c:v>1</c:v>
                </c:pt>
                <c:pt idx="63">
                  <c:v>1</c:v>
                </c:pt>
                <c:pt idx="64">
                  <c:v>0</c:v>
                </c:pt>
                <c:pt idx="65">
                  <c:v>4</c:v>
                </c:pt>
                <c:pt idx="66">
                  <c:v>2</c:v>
                </c:pt>
                <c:pt idx="67">
                  <c:v>1</c:v>
                </c:pt>
                <c:pt idx="68">
                  <c:v>8</c:v>
                </c:pt>
                <c:pt idx="69">
                  <c:v>3</c:v>
                </c:pt>
                <c:pt idx="70">
                  <c:v>7</c:v>
                </c:pt>
                <c:pt idx="71">
                  <c:v>4</c:v>
                </c:pt>
                <c:pt idx="72">
                  <c:v>14</c:v>
                </c:pt>
                <c:pt idx="73">
                  <c:v>4</c:v>
                </c:pt>
                <c:pt idx="74">
                  <c:v>3</c:v>
                </c:pt>
                <c:pt idx="75">
                  <c:v>7</c:v>
                </c:pt>
                <c:pt idx="76">
                  <c:v>10</c:v>
                </c:pt>
                <c:pt idx="77">
                  <c:v>6</c:v>
                </c:pt>
                <c:pt idx="78">
                  <c:v>19</c:v>
                </c:pt>
                <c:pt idx="79">
                  <c:v>6</c:v>
                </c:pt>
                <c:pt idx="80">
                  <c:v>19</c:v>
                </c:pt>
                <c:pt idx="81">
                  <c:v>6</c:v>
                </c:pt>
                <c:pt idx="82">
                  <c:v>10</c:v>
                </c:pt>
                <c:pt idx="83">
                  <c:v>6</c:v>
                </c:pt>
                <c:pt idx="84">
                  <c:v>3</c:v>
                </c:pt>
                <c:pt idx="85">
                  <c:v>4</c:v>
                </c:pt>
                <c:pt idx="86">
                  <c:v>3</c:v>
                </c:pt>
                <c:pt idx="87">
                  <c:v>3</c:v>
                </c:pt>
                <c:pt idx="88">
                  <c:v>7</c:v>
                </c:pt>
                <c:pt idx="89">
                  <c:v>2</c:v>
                </c:pt>
                <c:pt idx="90">
                  <c:v>7</c:v>
                </c:pt>
                <c:pt idx="91">
                  <c:v>3</c:v>
                </c:pt>
                <c:pt idx="92">
                  <c:v>4</c:v>
                </c:pt>
                <c:pt idx="93">
                  <c:v>2</c:v>
                </c:pt>
                <c:pt idx="94">
                  <c:v>1</c:v>
                </c:pt>
                <c:pt idx="95">
                  <c:v>3</c:v>
                </c:pt>
                <c:pt idx="96">
                  <c:v>0</c:v>
                </c:pt>
                <c:pt idx="97">
                  <c:v>0</c:v>
                </c:pt>
                <c:pt idx="98">
                  <c:v>0</c:v>
                </c:pt>
                <c:pt idx="99">
                  <c:v>1</c:v>
                </c:pt>
                <c:pt idx="100">
                  <c:v>0</c:v>
                </c:pt>
              </c:numCache>
            </c:numRef>
          </c:val>
          <c:extLst>
            <c:ext xmlns:c16="http://schemas.microsoft.com/office/drawing/2014/chart" uri="{C3380CC4-5D6E-409C-BE32-E72D297353CC}">
              <c16:uniqueId val="{00000000-319E-4D89-9B14-4281F5126467}"/>
            </c:ext>
          </c:extLst>
        </c:ser>
        <c:dLbls>
          <c:showLegendKey val="0"/>
          <c:showVal val="0"/>
          <c:showCatName val="0"/>
          <c:showSerName val="0"/>
          <c:showPercent val="0"/>
          <c:showBubbleSize val="0"/>
        </c:dLbls>
        <c:gapWidth val="0"/>
        <c:overlap val="-25"/>
        <c:axId val="109508864"/>
        <c:axId val="109977984"/>
      </c:barChart>
      <c:catAx>
        <c:axId val="109508864"/>
        <c:scaling>
          <c:orientation val="minMax"/>
        </c:scaling>
        <c:delete val="0"/>
        <c:axPos val="b"/>
        <c:title>
          <c:tx>
            <c:rich>
              <a:bodyPr/>
              <a:lstStyle/>
              <a:p>
                <a:pPr>
                  <a:defRPr sz="1800"/>
                </a:pPr>
                <a:r>
                  <a:rPr lang="en-CA" sz="1800"/>
                  <a:t>Durometer value</a:t>
                </a:r>
              </a:p>
            </c:rich>
          </c:tx>
          <c:layout>
            <c:manualLayout>
              <c:xMode val="edge"/>
              <c:yMode val="edge"/>
              <c:x val="0.37579480449559188"/>
              <c:y val="0.89075755270327839"/>
            </c:manualLayout>
          </c:layout>
          <c:overlay val="0"/>
        </c:title>
        <c:numFmt formatCode="General" sourceLinked="1"/>
        <c:majorTickMark val="none"/>
        <c:minorTickMark val="none"/>
        <c:tickLblPos val="nextTo"/>
        <c:crossAx val="109977984"/>
        <c:crosses val="autoZero"/>
        <c:auto val="1"/>
        <c:lblAlgn val="ctr"/>
        <c:lblOffset val="100"/>
        <c:noMultiLvlLbl val="0"/>
      </c:catAx>
      <c:valAx>
        <c:axId val="109977984"/>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9508864"/>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Claw height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Rounding!$L$2:$L$11</c:f>
              <c:numCache>
                <c:formatCode>General</c:formatCode>
                <c:ptCount val="10"/>
                <c:pt idx="0">
                  <c:v>22</c:v>
                </c:pt>
                <c:pt idx="1">
                  <c:v>22</c:v>
                </c:pt>
                <c:pt idx="2">
                  <c:v>18</c:v>
                </c:pt>
                <c:pt idx="3">
                  <c:v>17</c:v>
                </c:pt>
                <c:pt idx="4">
                  <c:v>25</c:v>
                </c:pt>
                <c:pt idx="5">
                  <c:v>27</c:v>
                </c:pt>
                <c:pt idx="6">
                  <c:v>13</c:v>
                </c:pt>
                <c:pt idx="7">
                  <c:v>11</c:v>
                </c:pt>
                <c:pt idx="8">
                  <c:v>24</c:v>
                </c:pt>
                <c:pt idx="9">
                  <c:v>19</c:v>
                </c:pt>
              </c:numCache>
            </c:numRef>
          </c:val>
          <c:extLst>
            <c:ext xmlns:c16="http://schemas.microsoft.com/office/drawing/2014/chart" uri="{C3380CC4-5D6E-409C-BE32-E72D297353CC}">
              <c16:uniqueId val="{00000000-F569-45E4-9D00-944DECAA9C16}"/>
            </c:ext>
          </c:extLst>
        </c:ser>
        <c:dLbls>
          <c:showLegendKey val="0"/>
          <c:showVal val="0"/>
          <c:showCatName val="0"/>
          <c:showSerName val="0"/>
          <c:showPercent val="0"/>
          <c:showBubbleSize val="0"/>
        </c:dLbls>
        <c:gapWidth val="0"/>
        <c:overlap val="-25"/>
        <c:axId val="110013440"/>
        <c:axId val="110023808"/>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31750">
              <a:solidFill>
                <a:srgbClr val="FF0000"/>
              </a:solidFill>
            </a:ln>
          </c:spPr>
          <c:marker>
            <c:symbol val="none"/>
          </c:marker>
          <c:val>
            <c:numRef>
              <c:f>Rounding!$N$2:$N$11</c:f>
              <c:numCache>
                <c:formatCode>General</c:formatCode>
                <c:ptCount val="10"/>
                <c:pt idx="0">
                  <c:v>20</c:v>
                </c:pt>
                <c:pt idx="1">
                  <c:v>20</c:v>
                </c:pt>
                <c:pt idx="2">
                  <c:v>20</c:v>
                </c:pt>
                <c:pt idx="3">
                  <c:v>20</c:v>
                </c:pt>
                <c:pt idx="4">
                  <c:v>20</c:v>
                </c:pt>
                <c:pt idx="5">
                  <c:v>20</c:v>
                </c:pt>
                <c:pt idx="6">
                  <c:v>20</c:v>
                </c:pt>
                <c:pt idx="7">
                  <c:v>20</c:v>
                </c:pt>
                <c:pt idx="8">
                  <c:v>20</c:v>
                </c:pt>
                <c:pt idx="9">
                  <c:v>20</c:v>
                </c:pt>
              </c:numCache>
            </c:numRef>
          </c:val>
          <c:smooth val="0"/>
          <c:extLst>
            <c:ext xmlns:c16="http://schemas.microsoft.com/office/drawing/2014/chart" uri="{C3380CC4-5D6E-409C-BE32-E72D297353CC}">
              <c16:uniqueId val="{00000001-F569-45E4-9D00-944DECAA9C16}"/>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11.51471862576143</c:v>
                </c:pt>
                <c:pt idx="1">
                  <c:v>11.51471862576143</c:v>
                </c:pt>
                <c:pt idx="2">
                  <c:v>11.51471862576143</c:v>
                </c:pt>
                <c:pt idx="3">
                  <c:v>11.51471862576143</c:v>
                </c:pt>
                <c:pt idx="4">
                  <c:v>11.51471862576143</c:v>
                </c:pt>
                <c:pt idx="5">
                  <c:v>11.51471862576143</c:v>
                </c:pt>
                <c:pt idx="6">
                  <c:v>11.51471862576143</c:v>
                </c:pt>
                <c:pt idx="7">
                  <c:v>11.51471862576143</c:v>
                </c:pt>
                <c:pt idx="8">
                  <c:v>11.51471862576143</c:v>
                </c:pt>
                <c:pt idx="9">
                  <c:v>11.51471862576143</c:v>
                </c:pt>
              </c:numCache>
            </c:numRef>
          </c:val>
          <c:smooth val="0"/>
          <c:extLst>
            <c:ext xmlns:c16="http://schemas.microsoft.com/office/drawing/2014/chart" uri="{C3380CC4-5D6E-409C-BE32-E72D297353CC}">
              <c16:uniqueId val="{00000002-F569-45E4-9D00-944DECAA9C16}"/>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prstDash val="sysDot"/>
            </a:ln>
          </c:spPr>
          <c:marker>
            <c:symbol val="none"/>
          </c:marker>
          <c:val>
            <c:numRef>
              <c:f>Rounding!$P$2:$P$11</c:f>
              <c:numCache>
                <c:formatCode>0.00</c:formatCode>
                <c:ptCount val="10"/>
                <c:pt idx="0">
                  <c:v>28.442748367682171</c:v>
                </c:pt>
                <c:pt idx="1">
                  <c:v>28.442748367682171</c:v>
                </c:pt>
                <c:pt idx="2">
                  <c:v>28.442748367682171</c:v>
                </c:pt>
                <c:pt idx="3">
                  <c:v>28.442748367682171</c:v>
                </c:pt>
                <c:pt idx="4">
                  <c:v>28.442748367682171</c:v>
                </c:pt>
                <c:pt idx="5">
                  <c:v>28.442748367682171</c:v>
                </c:pt>
                <c:pt idx="6">
                  <c:v>28.442748367682171</c:v>
                </c:pt>
                <c:pt idx="7">
                  <c:v>28.442748367682171</c:v>
                </c:pt>
                <c:pt idx="8">
                  <c:v>28.442748367682171</c:v>
                </c:pt>
                <c:pt idx="9">
                  <c:v>28.442748367682171</c:v>
                </c:pt>
              </c:numCache>
            </c:numRef>
          </c:val>
          <c:smooth val="0"/>
          <c:extLst>
            <c:ext xmlns:c16="http://schemas.microsoft.com/office/drawing/2014/chart" uri="{C3380CC4-5D6E-409C-BE32-E72D297353CC}">
              <c16:uniqueId val="{00000003-F569-45E4-9D00-944DECAA9C16}"/>
            </c:ext>
          </c:extLst>
        </c:ser>
        <c:dLbls>
          <c:showLegendKey val="0"/>
          <c:showVal val="0"/>
          <c:showCatName val="0"/>
          <c:showSerName val="0"/>
          <c:showPercent val="0"/>
          <c:showBubbleSize val="0"/>
        </c:dLbls>
        <c:marker val="1"/>
        <c:smooth val="0"/>
        <c:axId val="110013440"/>
        <c:axId val="110023808"/>
      </c:lineChart>
      <c:catAx>
        <c:axId val="110013440"/>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10023808"/>
        <c:crosses val="autoZero"/>
        <c:auto val="1"/>
        <c:lblAlgn val="ctr"/>
        <c:lblOffset val="100"/>
        <c:noMultiLvlLbl val="0"/>
      </c:catAx>
      <c:valAx>
        <c:axId val="110023808"/>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10013440"/>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Durometer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Rounding!$M$2:$M$11</c:f>
              <c:numCache>
                <c:formatCode>General</c:formatCode>
                <c:ptCount val="10"/>
                <c:pt idx="0">
                  <c:v>36</c:v>
                </c:pt>
                <c:pt idx="1">
                  <c:v>13</c:v>
                </c:pt>
                <c:pt idx="2">
                  <c:v>29</c:v>
                </c:pt>
                <c:pt idx="3">
                  <c:v>14</c:v>
                </c:pt>
                <c:pt idx="4">
                  <c:v>9</c:v>
                </c:pt>
                <c:pt idx="5">
                  <c:v>21</c:v>
                </c:pt>
                <c:pt idx="6">
                  <c:v>17</c:v>
                </c:pt>
                <c:pt idx="7">
                  <c:v>11</c:v>
                </c:pt>
                <c:pt idx="8">
                  <c:v>36</c:v>
                </c:pt>
                <c:pt idx="9">
                  <c:v>12</c:v>
                </c:pt>
              </c:numCache>
            </c:numRef>
          </c:val>
          <c:extLst>
            <c:ext xmlns:c16="http://schemas.microsoft.com/office/drawing/2014/chart" uri="{C3380CC4-5D6E-409C-BE32-E72D297353CC}">
              <c16:uniqueId val="{00000000-8120-44F9-9FB3-9E7445E342E8}"/>
            </c:ext>
          </c:extLst>
        </c:ser>
        <c:dLbls>
          <c:showLegendKey val="0"/>
          <c:showVal val="0"/>
          <c:showCatName val="0"/>
          <c:showSerName val="0"/>
          <c:showPercent val="0"/>
          <c:showBubbleSize val="0"/>
        </c:dLbls>
        <c:gapWidth val="0"/>
        <c:overlap val="-25"/>
        <c:axId val="111042944"/>
        <c:axId val="111044864"/>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31750">
              <a:solidFill>
                <a:srgbClr val="FF0000"/>
              </a:solidFill>
            </a:ln>
          </c:spPr>
          <c:marker>
            <c:symbol val="none"/>
          </c:marker>
          <c:val>
            <c:numRef>
              <c:f>Rounding!$N$2:$N$11</c:f>
              <c:numCache>
                <c:formatCode>General</c:formatCode>
                <c:ptCount val="10"/>
                <c:pt idx="0">
                  <c:v>20</c:v>
                </c:pt>
                <c:pt idx="1">
                  <c:v>20</c:v>
                </c:pt>
                <c:pt idx="2">
                  <c:v>20</c:v>
                </c:pt>
                <c:pt idx="3">
                  <c:v>20</c:v>
                </c:pt>
                <c:pt idx="4">
                  <c:v>20</c:v>
                </c:pt>
                <c:pt idx="5">
                  <c:v>20</c:v>
                </c:pt>
                <c:pt idx="6">
                  <c:v>20</c:v>
                </c:pt>
                <c:pt idx="7">
                  <c:v>20</c:v>
                </c:pt>
                <c:pt idx="8">
                  <c:v>20</c:v>
                </c:pt>
                <c:pt idx="9">
                  <c:v>20</c:v>
                </c:pt>
              </c:numCache>
            </c:numRef>
          </c:val>
          <c:smooth val="0"/>
          <c:extLst>
            <c:ext xmlns:c16="http://schemas.microsoft.com/office/drawing/2014/chart" uri="{C3380CC4-5D6E-409C-BE32-E72D297353CC}">
              <c16:uniqueId val="{00000001-8120-44F9-9FB3-9E7445E342E8}"/>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11.51471862576143</c:v>
                </c:pt>
                <c:pt idx="1">
                  <c:v>11.51471862576143</c:v>
                </c:pt>
                <c:pt idx="2">
                  <c:v>11.51471862576143</c:v>
                </c:pt>
                <c:pt idx="3">
                  <c:v>11.51471862576143</c:v>
                </c:pt>
                <c:pt idx="4">
                  <c:v>11.51471862576143</c:v>
                </c:pt>
                <c:pt idx="5">
                  <c:v>11.51471862576143</c:v>
                </c:pt>
                <c:pt idx="6">
                  <c:v>11.51471862576143</c:v>
                </c:pt>
                <c:pt idx="7">
                  <c:v>11.51471862576143</c:v>
                </c:pt>
                <c:pt idx="8">
                  <c:v>11.51471862576143</c:v>
                </c:pt>
                <c:pt idx="9">
                  <c:v>11.51471862576143</c:v>
                </c:pt>
              </c:numCache>
            </c:numRef>
          </c:val>
          <c:smooth val="0"/>
          <c:extLst>
            <c:ext xmlns:c16="http://schemas.microsoft.com/office/drawing/2014/chart" uri="{C3380CC4-5D6E-409C-BE32-E72D297353CC}">
              <c16:uniqueId val="{00000002-8120-44F9-9FB3-9E7445E342E8}"/>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prstDash val="sysDot"/>
            </a:ln>
          </c:spPr>
          <c:marker>
            <c:symbol val="none"/>
          </c:marker>
          <c:val>
            <c:numRef>
              <c:f>Rounding!$P$2:$P$11</c:f>
              <c:numCache>
                <c:formatCode>0.00</c:formatCode>
                <c:ptCount val="10"/>
                <c:pt idx="0">
                  <c:v>28.442748367682171</c:v>
                </c:pt>
                <c:pt idx="1">
                  <c:v>28.442748367682171</c:v>
                </c:pt>
                <c:pt idx="2">
                  <c:v>28.442748367682171</c:v>
                </c:pt>
                <c:pt idx="3">
                  <c:v>28.442748367682171</c:v>
                </c:pt>
                <c:pt idx="4">
                  <c:v>28.442748367682171</c:v>
                </c:pt>
                <c:pt idx="5">
                  <c:v>28.442748367682171</c:v>
                </c:pt>
                <c:pt idx="6">
                  <c:v>28.442748367682171</c:v>
                </c:pt>
                <c:pt idx="7">
                  <c:v>28.442748367682171</c:v>
                </c:pt>
                <c:pt idx="8">
                  <c:v>28.442748367682171</c:v>
                </c:pt>
                <c:pt idx="9">
                  <c:v>28.442748367682171</c:v>
                </c:pt>
              </c:numCache>
            </c:numRef>
          </c:val>
          <c:smooth val="0"/>
          <c:extLst>
            <c:ext xmlns:c16="http://schemas.microsoft.com/office/drawing/2014/chart" uri="{C3380CC4-5D6E-409C-BE32-E72D297353CC}">
              <c16:uniqueId val="{00000003-8120-44F9-9FB3-9E7445E342E8}"/>
            </c:ext>
          </c:extLst>
        </c:ser>
        <c:dLbls>
          <c:showLegendKey val="0"/>
          <c:showVal val="0"/>
          <c:showCatName val="0"/>
          <c:showSerName val="0"/>
          <c:showPercent val="0"/>
          <c:showBubbleSize val="0"/>
        </c:dLbls>
        <c:marker val="1"/>
        <c:smooth val="0"/>
        <c:axId val="111042944"/>
        <c:axId val="111044864"/>
      </c:lineChart>
      <c:catAx>
        <c:axId val="111042944"/>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11044864"/>
        <c:crosses val="autoZero"/>
        <c:auto val="1"/>
        <c:lblAlgn val="ctr"/>
        <c:lblOffset val="100"/>
        <c:noMultiLvlLbl val="0"/>
      </c:catAx>
      <c:valAx>
        <c:axId val="111044864"/>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3188303385153779E-2"/>
              <c:y val="0.36199224403588809"/>
            </c:manualLayout>
          </c:layout>
          <c:overlay val="0"/>
        </c:title>
        <c:numFmt formatCode="General" sourceLinked="1"/>
        <c:majorTickMark val="none"/>
        <c:minorTickMark val="none"/>
        <c:tickLblPos val="nextTo"/>
        <c:spPr>
          <a:ln w="9525">
            <a:noFill/>
          </a:ln>
        </c:spPr>
        <c:crossAx val="111042944"/>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451308345667837"/>
          <c:y val="2.4796247202767997E-2"/>
          <c:w val="0.7527151139097068"/>
          <c:h val="0.80535081356036531"/>
        </c:manualLayout>
      </c:layout>
      <c:bubbleChart>
        <c:varyColors val="0"/>
        <c:ser>
          <c:idx val="0"/>
          <c:order val="0"/>
          <c:tx>
            <c:v>Data</c:v>
          </c:tx>
          <c:spPr>
            <a:solidFill>
              <a:schemeClr val="bg1">
                <a:lumMod val="75000"/>
              </a:schemeClr>
            </a:solidFill>
            <a:ln>
              <a:solidFill>
                <a:schemeClr val="tx1"/>
              </a:solidFill>
            </a:ln>
          </c:spPr>
          <c:invertIfNegative val="0"/>
          <c:trendline>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1</c:v>
                </c:pt>
                <c:pt idx="308">
                  <c:v>0</c:v>
                </c:pt>
                <c:pt idx="309">
                  <c:v>0</c:v>
                </c:pt>
                <c:pt idx="310">
                  <c:v>0</c:v>
                </c:pt>
                <c:pt idx="311">
                  <c:v>0</c:v>
                </c:pt>
                <c:pt idx="312">
                  <c:v>0</c:v>
                </c:pt>
                <c:pt idx="313">
                  <c:v>0</c:v>
                </c:pt>
                <c:pt idx="314">
                  <c:v>0</c:v>
                </c:pt>
                <c:pt idx="315">
                  <c:v>0</c:v>
                </c:pt>
                <c:pt idx="316">
                  <c:v>1</c:v>
                </c:pt>
                <c:pt idx="317">
                  <c:v>0</c:v>
                </c:pt>
                <c:pt idx="318">
                  <c:v>1</c:v>
                </c:pt>
                <c:pt idx="319">
                  <c:v>1</c:v>
                </c:pt>
                <c:pt idx="320">
                  <c:v>0</c:v>
                </c:pt>
                <c:pt idx="321">
                  <c:v>0</c:v>
                </c:pt>
                <c:pt idx="322">
                  <c:v>1</c:v>
                </c:pt>
                <c:pt idx="323">
                  <c:v>1</c:v>
                </c:pt>
                <c:pt idx="324">
                  <c:v>0</c:v>
                </c:pt>
                <c:pt idx="325">
                  <c:v>1</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1</c:v>
                </c:pt>
                <c:pt idx="382">
                  <c:v>0</c:v>
                </c:pt>
                <c:pt idx="383">
                  <c:v>1</c:v>
                </c:pt>
                <c:pt idx="384">
                  <c:v>0</c:v>
                </c:pt>
                <c:pt idx="385">
                  <c:v>1</c:v>
                </c:pt>
                <c:pt idx="386">
                  <c:v>0</c:v>
                </c:pt>
                <c:pt idx="387">
                  <c:v>0</c:v>
                </c:pt>
                <c:pt idx="388">
                  <c:v>0</c:v>
                </c:pt>
                <c:pt idx="389">
                  <c:v>1</c:v>
                </c:pt>
                <c:pt idx="390">
                  <c:v>0</c:v>
                </c:pt>
                <c:pt idx="391">
                  <c:v>0</c:v>
                </c:pt>
                <c:pt idx="392">
                  <c:v>0</c:v>
                </c:pt>
                <c:pt idx="393">
                  <c:v>0</c:v>
                </c:pt>
                <c:pt idx="394">
                  <c:v>0</c:v>
                </c:pt>
                <c:pt idx="395">
                  <c:v>0</c:v>
                </c:pt>
                <c:pt idx="396">
                  <c:v>0</c:v>
                </c:pt>
                <c:pt idx="397">
                  <c:v>1</c:v>
                </c:pt>
                <c:pt idx="398">
                  <c:v>1</c:v>
                </c:pt>
                <c:pt idx="399">
                  <c:v>0</c:v>
                </c:pt>
                <c:pt idx="400">
                  <c:v>0</c:v>
                </c:pt>
                <c:pt idx="401">
                  <c:v>0</c:v>
                </c:pt>
                <c:pt idx="402">
                  <c:v>0</c:v>
                </c:pt>
                <c:pt idx="403">
                  <c:v>0</c:v>
                </c:pt>
                <c:pt idx="404">
                  <c:v>0</c:v>
                </c:pt>
                <c:pt idx="405">
                  <c:v>0</c:v>
                </c:pt>
                <c:pt idx="406">
                  <c:v>1</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1</c:v>
                </c:pt>
                <c:pt idx="463">
                  <c:v>0</c:v>
                </c:pt>
                <c:pt idx="464">
                  <c:v>0</c:v>
                </c:pt>
                <c:pt idx="465">
                  <c:v>0</c:v>
                </c:pt>
                <c:pt idx="466">
                  <c:v>0</c:v>
                </c:pt>
                <c:pt idx="467">
                  <c:v>1</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2</c:v>
                </c:pt>
                <c:pt idx="543">
                  <c:v>0</c:v>
                </c:pt>
                <c:pt idx="544">
                  <c:v>0</c:v>
                </c:pt>
                <c:pt idx="545">
                  <c:v>3</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1</c:v>
                </c:pt>
                <c:pt idx="618">
                  <c:v>0</c:v>
                </c:pt>
                <c:pt idx="619">
                  <c:v>0</c:v>
                </c:pt>
                <c:pt idx="620">
                  <c:v>2</c:v>
                </c:pt>
                <c:pt idx="621">
                  <c:v>0</c:v>
                </c:pt>
                <c:pt idx="622">
                  <c:v>1</c:v>
                </c:pt>
                <c:pt idx="623">
                  <c:v>0</c:v>
                </c:pt>
                <c:pt idx="624">
                  <c:v>1</c:v>
                </c:pt>
                <c:pt idx="625">
                  <c:v>1</c:v>
                </c:pt>
                <c:pt idx="626">
                  <c:v>2</c:v>
                </c:pt>
                <c:pt idx="627">
                  <c:v>3</c:v>
                </c:pt>
                <c:pt idx="628">
                  <c:v>2</c:v>
                </c:pt>
                <c:pt idx="629">
                  <c:v>0</c:v>
                </c:pt>
                <c:pt idx="630">
                  <c:v>1</c:v>
                </c:pt>
                <c:pt idx="631">
                  <c:v>1</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2</c:v>
                </c:pt>
                <c:pt idx="693">
                  <c:v>0</c:v>
                </c:pt>
                <c:pt idx="694">
                  <c:v>0</c:v>
                </c:pt>
                <c:pt idx="695">
                  <c:v>0</c:v>
                </c:pt>
                <c:pt idx="696">
                  <c:v>0</c:v>
                </c:pt>
                <c:pt idx="697">
                  <c:v>0</c:v>
                </c:pt>
                <c:pt idx="698">
                  <c:v>3</c:v>
                </c:pt>
                <c:pt idx="699">
                  <c:v>4</c:v>
                </c:pt>
                <c:pt idx="700">
                  <c:v>0</c:v>
                </c:pt>
                <c:pt idx="701">
                  <c:v>1</c:v>
                </c:pt>
                <c:pt idx="702">
                  <c:v>0</c:v>
                </c:pt>
                <c:pt idx="703">
                  <c:v>0</c:v>
                </c:pt>
                <c:pt idx="704">
                  <c:v>0</c:v>
                </c:pt>
                <c:pt idx="705">
                  <c:v>0</c:v>
                </c:pt>
                <c:pt idx="706">
                  <c:v>0</c:v>
                </c:pt>
                <c:pt idx="707">
                  <c:v>1</c:v>
                </c:pt>
                <c:pt idx="708">
                  <c:v>0</c:v>
                </c:pt>
                <c:pt idx="709">
                  <c:v>0</c:v>
                </c:pt>
                <c:pt idx="710">
                  <c:v>0</c:v>
                </c:pt>
                <c:pt idx="711">
                  <c:v>0</c:v>
                </c:pt>
                <c:pt idx="712">
                  <c:v>0</c:v>
                </c:pt>
                <c:pt idx="713">
                  <c:v>0</c:v>
                </c:pt>
                <c:pt idx="714">
                  <c:v>1</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1</c:v>
                </c:pt>
                <c:pt idx="771">
                  <c:v>0</c:v>
                </c:pt>
                <c:pt idx="772">
                  <c:v>1</c:v>
                </c:pt>
                <c:pt idx="773">
                  <c:v>1</c:v>
                </c:pt>
                <c:pt idx="774">
                  <c:v>1</c:v>
                </c:pt>
                <c:pt idx="775">
                  <c:v>1</c:v>
                </c:pt>
                <c:pt idx="776">
                  <c:v>3</c:v>
                </c:pt>
                <c:pt idx="777">
                  <c:v>1</c:v>
                </c:pt>
                <c:pt idx="778">
                  <c:v>2</c:v>
                </c:pt>
                <c:pt idx="779">
                  <c:v>1</c:v>
                </c:pt>
                <c:pt idx="780">
                  <c:v>1</c:v>
                </c:pt>
                <c:pt idx="781">
                  <c:v>2</c:v>
                </c:pt>
                <c:pt idx="782">
                  <c:v>0</c:v>
                </c:pt>
                <c:pt idx="783">
                  <c:v>3</c:v>
                </c:pt>
                <c:pt idx="784">
                  <c:v>1</c:v>
                </c:pt>
                <c:pt idx="785">
                  <c:v>0</c:v>
                </c:pt>
                <c:pt idx="786">
                  <c:v>1</c:v>
                </c:pt>
                <c:pt idx="787">
                  <c:v>0</c:v>
                </c:pt>
                <c:pt idx="788">
                  <c:v>1</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1</c:v>
                </c:pt>
                <c:pt idx="852">
                  <c:v>2</c:v>
                </c:pt>
                <c:pt idx="853">
                  <c:v>0</c:v>
                </c:pt>
                <c:pt idx="854">
                  <c:v>1</c:v>
                </c:pt>
                <c:pt idx="855">
                  <c:v>2</c:v>
                </c:pt>
                <c:pt idx="856">
                  <c:v>0</c:v>
                </c:pt>
                <c:pt idx="857">
                  <c:v>5</c:v>
                </c:pt>
                <c:pt idx="858">
                  <c:v>1</c:v>
                </c:pt>
                <c:pt idx="859">
                  <c:v>1</c:v>
                </c:pt>
                <c:pt idx="860">
                  <c:v>1</c:v>
                </c:pt>
                <c:pt idx="861">
                  <c:v>2</c:v>
                </c:pt>
                <c:pt idx="862">
                  <c:v>0</c:v>
                </c:pt>
                <c:pt idx="863">
                  <c:v>0</c:v>
                </c:pt>
                <c:pt idx="864">
                  <c:v>0</c:v>
                </c:pt>
                <c:pt idx="865">
                  <c:v>2</c:v>
                </c:pt>
                <c:pt idx="866">
                  <c:v>0</c:v>
                </c:pt>
                <c:pt idx="867">
                  <c:v>0</c:v>
                </c:pt>
                <c:pt idx="868">
                  <c:v>1</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2</c:v>
                </c:pt>
                <c:pt idx="930">
                  <c:v>3</c:v>
                </c:pt>
                <c:pt idx="931">
                  <c:v>1</c:v>
                </c:pt>
                <c:pt idx="932">
                  <c:v>0</c:v>
                </c:pt>
                <c:pt idx="933">
                  <c:v>1</c:v>
                </c:pt>
                <c:pt idx="934">
                  <c:v>1</c:v>
                </c:pt>
                <c:pt idx="935">
                  <c:v>0</c:v>
                </c:pt>
                <c:pt idx="936">
                  <c:v>0</c:v>
                </c:pt>
                <c:pt idx="937">
                  <c:v>0</c:v>
                </c:pt>
                <c:pt idx="938">
                  <c:v>0</c:v>
                </c:pt>
                <c:pt idx="939">
                  <c:v>2</c:v>
                </c:pt>
                <c:pt idx="940">
                  <c:v>1</c:v>
                </c:pt>
                <c:pt idx="941">
                  <c:v>1</c:v>
                </c:pt>
                <c:pt idx="942">
                  <c:v>1</c:v>
                </c:pt>
                <c:pt idx="943">
                  <c:v>2</c:v>
                </c:pt>
                <c:pt idx="944">
                  <c:v>0</c:v>
                </c:pt>
                <c:pt idx="945">
                  <c:v>1</c:v>
                </c:pt>
                <c:pt idx="946">
                  <c:v>1</c:v>
                </c:pt>
                <c:pt idx="947">
                  <c:v>1</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2</c:v>
                </c:pt>
                <c:pt idx="1007">
                  <c:v>0</c:v>
                </c:pt>
                <c:pt idx="1008">
                  <c:v>1</c:v>
                </c:pt>
                <c:pt idx="1009">
                  <c:v>0</c:v>
                </c:pt>
                <c:pt idx="1010">
                  <c:v>0</c:v>
                </c:pt>
                <c:pt idx="1011">
                  <c:v>0</c:v>
                </c:pt>
                <c:pt idx="1012">
                  <c:v>0</c:v>
                </c:pt>
                <c:pt idx="1013">
                  <c:v>1</c:v>
                </c:pt>
                <c:pt idx="1014">
                  <c:v>1</c:v>
                </c:pt>
                <c:pt idx="1015">
                  <c:v>3</c:v>
                </c:pt>
                <c:pt idx="1016">
                  <c:v>2</c:v>
                </c:pt>
                <c:pt idx="1017">
                  <c:v>2</c:v>
                </c:pt>
                <c:pt idx="1018">
                  <c:v>1</c:v>
                </c:pt>
                <c:pt idx="1019">
                  <c:v>0</c:v>
                </c:pt>
                <c:pt idx="1020">
                  <c:v>0</c:v>
                </c:pt>
                <c:pt idx="1021">
                  <c:v>1</c:v>
                </c:pt>
                <c:pt idx="1022">
                  <c:v>2</c:v>
                </c:pt>
                <c:pt idx="1023">
                  <c:v>0</c:v>
                </c:pt>
                <c:pt idx="1024">
                  <c:v>1</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1</c:v>
                </c:pt>
                <c:pt idx="1086">
                  <c:v>0</c:v>
                </c:pt>
                <c:pt idx="1087">
                  <c:v>0</c:v>
                </c:pt>
                <c:pt idx="1088">
                  <c:v>0</c:v>
                </c:pt>
                <c:pt idx="1089">
                  <c:v>0</c:v>
                </c:pt>
                <c:pt idx="1090">
                  <c:v>0</c:v>
                </c:pt>
                <c:pt idx="1091">
                  <c:v>2</c:v>
                </c:pt>
                <c:pt idx="1092">
                  <c:v>0</c:v>
                </c:pt>
                <c:pt idx="1093">
                  <c:v>0</c:v>
                </c:pt>
                <c:pt idx="1094">
                  <c:v>2</c:v>
                </c:pt>
                <c:pt idx="1095">
                  <c:v>0</c:v>
                </c:pt>
                <c:pt idx="1096">
                  <c:v>2</c:v>
                </c:pt>
                <c:pt idx="1097">
                  <c:v>2</c:v>
                </c:pt>
                <c:pt idx="1098">
                  <c:v>1</c:v>
                </c:pt>
                <c:pt idx="1099">
                  <c:v>1</c:v>
                </c:pt>
                <c:pt idx="1100">
                  <c:v>2</c:v>
                </c:pt>
                <c:pt idx="1101">
                  <c:v>3</c:v>
                </c:pt>
                <c:pt idx="1102">
                  <c:v>1</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1</c:v>
                </c:pt>
                <c:pt idx="1164">
                  <c:v>0</c:v>
                </c:pt>
                <c:pt idx="1165">
                  <c:v>1</c:v>
                </c:pt>
                <c:pt idx="1166">
                  <c:v>0</c:v>
                </c:pt>
                <c:pt idx="1167">
                  <c:v>0</c:v>
                </c:pt>
                <c:pt idx="1168">
                  <c:v>1</c:v>
                </c:pt>
                <c:pt idx="1169">
                  <c:v>2</c:v>
                </c:pt>
                <c:pt idx="1170">
                  <c:v>0</c:v>
                </c:pt>
                <c:pt idx="1171">
                  <c:v>1</c:v>
                </c:pt>
                <c:pt idx="1172">
                  <c:v>0</c:v>
                </c:pt>
                <c:pt idx="1173">
                  <c:v>4</c:v>
                </c:pt>
                <c:pt idx="1174">
                  <c:v>2</c:v>
                </c:pt>
                <c:pt idx="1175">
                  <c:v>1</c:v>
                </c:pt>
                <c:pt idx="1176">
                  <c:v>0</c:v>
                </c:pt>
                <c:pt idx="1177">
                  <c:v>3</c:v>
                </c:pt>
                <c:pt idx="1178">
                  <c:v>2</c:v>
                </c:pt>
                <c:pt idx="1179">
                  <c:v>0</c:v>
                </c:pt>
                <c:pt idx="1180">
                  <c:v>0</c:v>
                </c:pt>
                <c:pt idx="1181">
                  <c:v>1</c:v>
                </c:pt>
                <c:pt idx="1182">
                  <c:v>0</c:v>
                </c:pt>
                <c:pt idx="1183">
                  <c:v>0</c:v>
                </c:pt>
                <c:pt idx="1184">
                  <c:v>1</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1</c:v>
                </c:pt>
                <c:pt idx="1245">
                  <c:v>1</c:v>
                </c:pt>
                <c:pt idx="1246">
                  <c:v>1</c:v>
                </c:pt>
                <c:pt idx="1247">
                  <c:v>0</c:v>
                </c:pt>
                <c:pt idx="1248">
                  <c:v>1</c:v>
                </c:pt>
                <c:pt idx="1249">
                  <c:v>2</c:v>
                </c:pt>
                <c:pt idx="1250">
                  <c:v>2</c:v>
                </c:pt>
                <c:pt idx="1251">
                  <c:v>1</c:v>
                </c:pt>
                <c:pt idx="1252">
                  <c:v>1</c:v>
                </c:pt>
                <c:pt idx="1253">
                  <c:v>0</c:v>
                </c:pt>
                <c:pt idx="1254">
                  <c:v>0</c:v>
                </c:pt>
                <c:pt idx="1255">
                  <c:v>0</c:v>
                </c:pt>
                <c:pt idx="1256">
                  <c:v>0</c:v>
                </c:pt>
                <c:pt idx="1257">
                  <c:v>1</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1</c:v>
                </c:pt>
                <c:pt idx="1326">
                  <c:v>1</c:v>
                </c:pt>
                <c:pt idx="1327">
                  <c:v>0</c:v>
                </c:pt>
                <c:pt idx="1328">
                  <c:v>1</c:v>
                </c:pt>
                <c:pt idx="1329">
                  <c:v>0</c:v>
                </c:pt>
                <c:pt idx="1330">
                  <c:v>0</c:v>
                </c:pt>
                <c:pt idx="1331">
                  <c:v>0</c:v>
                </c:pt>
                <c:pt idx="1332">
                  <c:v>1</c:v>
                </c:pt>
                <c:pt idx="1333">
                  <c:v>0</c:v>
                </c:pt>
                <c:pt idx="1334">
                  <c:v>1</c:v>
                </c:pt>
                <c:pt idx="1335">
                  <c:v>1</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1</c:v>
                </c:pt>
                <c:pt idx="1399">
                  <c:v>0</c:v>
                </c:pt>
                <c:pt idx="1400">
                  <c:v>0</c:v>
                </c:pt>
                <c:pt idx="1401">
                  <c:v>0</c:v>
                </c:pt>
                <c:pt idx="1402">
                  <c:v>0</c:v>
                </c:pt>
                <c:pt idx="1403">
                  <c:v>0</c:v>
                </c:pt>
                <c:pt idx="1404">
                  <c:v>1</c:v>
                </c:pt>
                <c:pt idx="1405">
                  <c:v>3</c:v>
                </c:pt>
                <c:pt idx="1406">
                  <c:v>1</c:v>
                </c:pt>
                <c:pt idx="1407">
                  <c:v>1</c:v>
                </c:pt>
                <c:pt idx="1408">
                  <c:v>0</c:v>
                </c:pt>
                <c:pt idx="1409">
                  <c:v>0</c:v>
                </c:pt>
                <c:pt idx="1410">
                  <c:v>2</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1</c:v>
                </c:pt>
                <c:pt idx="1481">
                  <c:v>3</c:v>
                </c:pt>
                <c:pt idx="1482">
                  <c:v>1</c:v>
                </c:pt>
                <c:pt idx="1483">
                  <c:v>0</c:v>
                </c:pt>
                <c:pt idx="1484">
                  <c:v>0</c:v>
                </c:pt>
                <c:pt idx="1485">
                  <c:v>0</c:v>
                </c:pt>
                <c:pt idx="1486">
                  <c:v>0</c:v>
                </c:pt>
                <c:pt idx="1487">
                  <c:v>0</c:v>
                </c:pt>
                <c:pt idx="1488">
                  <c:v>0</c:v>
                </c:pt>
                <c:pt idx="1489">
                  <c:v>0</c:v>
                </c:pt>
                <c:pt idx="1490">
                  <c:v>1</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1</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1</c:v>
                </c:pt>
                <c:pt idx="1637">
                  <c:v>0</c:v>
                </c:pt>
                <c:pt idx="1638">
                  <c:v>0</c:v>
                </c:pt>
                <c:pt idx="1639">
                  <c:v>0</c:v>
                </c:pt>
                <c:pt idx="1640">
                  <c:v>0</c:v>
                </c:pt>
                <c:pt idx="1641">
                  <c:v>0</c:v>
                </c:pt>
                <c:pt idx="1642">
                  <c:v>1</c:v>
                </c:pt>
                <c:pt idx="1643">
                  <c:v>1</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1</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numCache>
            </c:numRef>
          </c:bubbleSize>
          <c:bubble3D val="0"/>
          <c:extLst>
            <c:ext xmlns:c16="http://schemas.microsoft.com/office/drawing/2014/chart" uri="{C3380CC4-5D6E-409C-BE32-E72D297353CC}">
              <c16:uniqueId val="{00000000-1737-4C16-9CF8-046299BBB150}"/>
            </c:ext>
          </c:extLst>
        </c:ser>
        <c:ser>
          <c:idx val="1"/>
          <c:order val="1"/>
          <c:tx>
            <c:v>Immature mean</c:v>
          </c:tx>
          <c:spPr>
            <a:ln w="25400">
              <a:noFill/>
            </a:ln>
          </c:spPr>
          <c:invertIfNegative val="0"/>
          <c:trendline>
            <c:spPr>
              <a:ln w="2540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1-1737-4C16-9CF8-046299BBB150}"/>
            </c:ext>
          </c:extLst>
        </c:ser>
        <c:ser>
          <c:idx val="2"/>
          <c:order val="2"/>
          <c:tx>
            <c:v>Immature LCI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2-1737-4C16-9CF8-046299BBB150}"/>
            </c:ext>
          </c:extLst>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3-1737-4C16-9CF8-046299BBB150}"/>
            </c:ext>
          </c:extLst>
        </c:ser>
        <c:ser>
          <c:idx val="4"/>
          <c:order val="4"/>
          <c:tx>
            <c:v>Mature Mean</c:v>
          </c:tx>
          <c:spPr>
            <a:ln w="25400">
              <a:noFill/>
            </a:ln>
          </c:spPr>
          <c:invertIfNegative val="0"/>
          <c:trendline>
            <c:spPr>
              <a:ln w="2540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4-1737-4C16-9CF8-046299BBB150}"/>
            </c:ext>
          </c:extLst>
        </c:ser>
        <c:ser>
          <c:idx val="5"/>
          <c:order val="5"/>
          <c:tx>
            <c:v>Mature LCI</c:v>
          </c:tx>
          <c:spPr>
            <a:ln w="25400">
              <a:noFill/>
            </a:ln>
          </c:spPr>
          <c:invertIfNegative val="0"/>
          <c:trendline>
            <c:spPr>
              <a:ln w="19050">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5-1737-4C16-9CF8-046299BBB150}"/>
            </c:ext>
          </c:extLst>
        </c:ser>
        <c:ser>
          <c:idx val="6"/>
          <c:order val="6"/>
          <c:tx>
            <c:v>Mature UCI</c:v>
          </c:tx>
          <c:spPr>
            <a:ln w="25400">
              <a:noFill/>
            </a:ln>
          </c:spPr>
          <c:invertIfNegative val="0"/>
          <c:trendline>
            <c:spPr>
              <a:ln w="19050">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6-1737-4C16-9CF8-046299BBB150}"/>
            </c:ext>
          </c:extLst>
        </c:ser>
        <c:dLbls>
          <c:showLegendKey val="0"/>
          <c:showVal val="0"/>
          <c:showCatName val="0"/>
          <c:showSerName val="0"/>
          <c:showPercent val="0"/>
          <c:showBubbleSize val="0"/>
        </c:dLbls>
        <c:bubbleScale val="15"/>
        <c:showNegBubbles val="0"/>
        <c:axId val="115234304"/>
        <c:axId val="115236224"/>
      </c:bubbleChart>
      <c:valAx>
        <c:axId val="115234304"/>
        <c:scaling>
          <c:orientation val="minMax"/>
          <c:max val="145"/>
          <c:min val="80"/>
        </c:scaling>
        <c:delete val="0"/>
        <c:axPos val="b"/>
        <c:majorGridlines>
          <c:spPr>
            <a:ln>
              <a:prstDash val="sysDot"/>
            </a:ln>
          </c:spPr>
        </c:majorGridlines>
        <c:title>
          <c:tx>
            <c:rich>
              <a:bodyPr/>
              <a:lstStyle/>
              <a:p>
                <a:pPr>
                  <a:defRPr sz="2000"/>
                </a:pPr>
                <a:r>
                  <a:rPr lang="en-CA" sz="2000"/>
                  <a:t>Carapace width (mm)</a:t>
                </a:r>
              </a:p>
            </c:rich>
          </c:tx>
          <c:layout>
            <c:manualLayout>
              <c:xMode val="edge"/>
              <c:yMode val="edge"/>
              <c:x val="0.34863122856115841"/>
              <c:y val="0.88249341682087457"/>
            </c:manualLayout>
          </c:layout>
          <c:overlay val="0"/>
        </c:title>
        <c:numFmt formatCode="General" sourceLinked="1"/>
        <c:majorTickMark val="out"/>
        <c:minorTickMark val="none"/>
        <c:tickLblPos val="nextTo"/>
        <c:txPr>
          <a:bodyPr/>
          <a:lstStyle/>
          <a:p>
            <a:pPr>
              <a:defRPr sz="1200"/>
            </a:pPr>
            <a:endParaRPr lang="en-US"/>
          </a:p>
        </c:txPr>
        <c:crossAx val="115236224"/>
        <c:crosses val="autoZero"/>
        <c:crossBetween val="midCat"/>
      </c:valAx>
      <c:valAx>
        <c:axId val="115236224"/>
        <c:scaling>
          <c:orientation val="minMax"/>
          <c:max val="45"/>
          <c:min val="10"/>
        </c:scaling>
        <c:delete val="0"/>
        <c:axPos val="l"/>
        <c:majorGridlines>
          <c:spPr>
            <a:ln w="9525" cmpd="sng">
              <a:prstDash val="sysDot"/>
            </a:ln>
          </c:spPr>
        </c:majorGridlines>
        <c:title>
          <c:tx>
            <c:rich>
              <a:bodyPr rot="-5400000" vert="horz"/>
              <a:lstStyle/>
              <a:p>
                <a:pPr>
                  <a:defRPr sz="2000"/>
                </a:pPr>
                <a:r>
                  <a:rPr lang="en-CA" sz="2000"/>
                  <a:t>Claw height (mm) </a:t>
                </a:r>
              </a:p>
            </c:rich>
          </c:tx>
          <c:layout>
            <c:manualLayout>
              <c:xMode val="edge"/>
              <c:yMode val="edge"/>
              <c:x val="5.0036531079671806E-2"/>
              <c:y val="0.29099371766420956"/>
            </c:manualLayout>
          </c:layout>
          <c:overlay val="0"/>
        </c:title>
        <c:numFmt formatCode="General" sourceLinked="1"/>
        <c:majorTickMark val="out"/>
        <c:minorTickMark val="none"/>
        <c:tickLblPos val="nextTo"/>
        <c:txPr>
          <a:bodyPr/>
          <a:lstStyle/>
          <a:p>
            <a:pPr>
              <a:defRPr sz="1200"/>
            </a:pPr>
            <a:endParaRPr lang="en-US"/>
          </a:p>
        </c:txPr>
        <c:crossAx val="115234304"/>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CA" sz="1200"/>
              <a:t>Figure 1</a:t>
            </a:r>
          </a:p>
        </c:rich>
      </c:tx>
      <c:layout>
        <c:manualLayout>
          <c:xMode val="edge"/>
          <c:yMode val="edge"/>
          <c:x val="0.41098432483053871"/>
          <c:y val="0"/>
        </c:manualLayout>
      </c:layout>
      <c:overlay val="1"/>
    </c:title>
    <c:autoTitleDeleted val="0"/>
    <c:plotArea>
      <c:layout>
        <c:manualLayout>
          <c:layoutTarget val="inner"/>
          <c:xMode val="edge"/>
          <c:yMode val="edge"/>
          <c:x val="0.11385983664950824"/>
          <c:y val="8.7824405664037195E-2"/>
          <c:w val="0.83238740284142676"/>
          <c:h val="0.76481355750579527"/>
        </c:manualLayout>
      </c:layout>
      <c:bubbleChart>
        <c:varyColors val="0"/>
        <c:ser>
          <c:idx val="0"/>
          <c:order val="0"/>
          <c:tx>
            <c:v>Data</c:v>
          </c:tx>
          <c:spPr>
            <a:solidFill>
              <a:schemeClr val="bg1">
                <a:lumMod val="75000"/>
              </a:schemeClr>
            </a:solidFill>
            <a:ln>
              <a:solidFill>
                <a:schemeClr val="tx1"/>
              </a:solidFill>
            </a:ln>
          </c:spPr>
          <c:invertIfNegative val="0"/>
          <c:trendline>
            <c:spPr>
              <a:ln>
                <a:noFill/>
              </a:ln>
            </c:spPr>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1</c:v>
                </c:pt>
                <c:pt idx="308">
                  <c:v>0</c:v>
                </c:pt>
                <c:pt idx="309">
                  <c:v>0</c:v>
                </c:pt>
                <c:pt idx="310">
                  <c:v>0</c:v>
                </c:pt>
                <c:pt idx="311">
                  <c:v>0</c:v>
                </c:pt>
                <c:pt idx="312">
                  <c:v>0</c:v>
                </c:pt>
                <c:pt idx="313">
                  <c:v>0</c:v>
                </c:pt>
                <c:pt idx="314">
                  <c:v>0</c:v>
                </c:pt>
                <c:pt idx="315">
                  <c:v>0</c:v>
                </c:pt>
                <c:pt idx="316">
                  <c:v>1</c:v>
                </c:pt>
                <c:pt idx="317">
                  <c:v>0</c:v>
                </c:pt>
                <c:pt idx="318">
                  <c:v>1</c:v>
                </c:pt>
                <c:pt idx="319">
                  <c:v>1</c:v>
                </c:pt>
                <c:pt idx="320">
                  <c:v>0</c:v>
                </c:pt>
                <c:pt idx="321">
                  <c:v>0</c:v>
                </c:pt>
                <c:pt idx="322">
                  <c:v>1</c:v>
                </c:pt>
                <c:pt idx="323">
                  <c:v>1</c:v>
                </c:pt>
                <c:pt idx="324">
                  <c:v>0</c:v>
                </c:pt>
                <c:pt idx="325">
                  <c:v>1</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1</c:v>
                </c:pt>
                <c:pt idx="382">
                  <c:v>0</c:v>
                </c:pt>
                <c:pt idx="383">
                  <c:v>1</c:v>
                </c:pt>
                <c:pt idx="384">
                  <c:v>0</c:v>
                </c:pt>
                <c:pt idx="385">
                  <c:v>1</c:v>
                </c:pt>
                <c:pt idx="386">
                  <c:v>0</c:v>
                </c:pt>
                <c:pt idx="387">
                  <c:v>0</c:v>
                </c:pt>
                <c:pt idx="388">
                  <c:v>0</c:v>
                </c:pt>
                <c:pt idx="389">
                  <c:v>1</c:v>
                </c:pt>
                <c:pt idx="390">
                  <c:v>0</c:v>
                </c:pt>
                <c:pt idx="391">
                  <c:v>0</c:v>
                </c:pt>
                <c:pt idx="392">
                  <c:v>0</c:v>
                </c:pt>
                <c:pt idx="393">
                  <c:v>0</c:v>
                </c:pt>
                <c:pt idx="394">
                  <c:v>0</c:v>
                </c:pt>
                <c:pt idx="395">
                  <c:v>0</c:v>
                </c:pt>
                <c:pt idx="396">
                  <c:v>0</c:v>
                </c:pt>
                <c:pt idx="397">
                  <c:v>1</c:v>
                </c:pt>
                <c:pt idx="398">
                  <c:v>1</c:v>
                </c:pt>
                <c:pt idx="399">
                  <c:v>0</c:v>
                </c:pt>
                <c:pt idx="400">
                  <c:v>0</c:v>
                </c:pt>
                <c:pt idx="401">
                  <c:v>0</c:v>
                </c:pt>
                <c:pt idx="402">
                  <c:v>0</c:v>
                </c:pt>
                <c:pt idx="403">
                  <c:v>0</c:v>
                </c:pt>
                <c:pt idx="404">
                  <c:v>0</c:v>
                </c:pt>
                <c:pt idx="405">
                  <c:v>0</c:v>
                </c:pt>
                <c:pt idx="406">
                  <c:v>1</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1</c:v>
                </c:pt>
                <c:pt idx="463">
                  <c:v>0</c:v>
                </c:pt>
                <c:pt idx="464">
                  <c:v>0</c:v>
                </c:pt>
                <c:pt idx="465">
                  <c:v>0</c:v>
                </c:pt>
                <c:pt idx="466">
                  <c:v>0</c:v>
                </c:pt>
                <c:pt idx="467">
                  <c:v>1</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2</c:v>
                </c:pt>
                <c:pt idx="543">
                  <c:v>0</c:v>
                </c:pt>
                <c:pt idx="544">
                  <c:v>0</c:v>
                </c:pt>
                <c:pt idx="545">
                  <c:v>3</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1</c:v>
                </c:pt>
                <c:pt idx="618">
                  <c:v>0</c:v>
                </c:pt>
                <c:pt idx="619">
                  <c:v>0</c:v>
                </c:pt>
                <c:pt idx="620">
                  <c:v>2</c:v>
                </c:pt>
                <c:pt idx="621">
                  <c:v>0</c:v>
                </c:pt>
                <c:pt idx="622">
                  <c:v>1</c:v>
                </c:pt>
                <c:pt idx="623">
                  <c:v>0</c:v>
                </c:pt>
                <c:pt idx="624">
                  <c:v>1</c:v>
                </c:pt>
                <c:pt idx="625">
                  <c:v>1</c:v>
                </c:pt>
                <c:pt idx="626">
                  <c:v>2</c:v>
                </c:pt>
                <c:pt idx="627">
                  <c:v>3</c:v>
                </c:pt>
                <c:pt idx="628">
                  <c:v>2</c:v>
                </c:pt>
                <c:pt idx="629">
                  <c:v>0</c:v>
                </c:pt>
                <c:pt idx="630">
                  <c:v>1</c:v>
                </c:pt>
                <c:pt idx="631">
                  <c:v>1</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2</c:v>
                </c:pt>
                <c:pt idx="693">
                  <c:v>0</c:v>
                </c:pt>
                <c:pt idx="694">
                  <c:v>0</c:v>
                </c:pt>
                <c:pt idx="695">
                  <c:v>0</c:v>
                </c:pt>
                <c:pt idx="696">
                  <c:v>0</c:v>
                </c:pt>
                <c:pt idx="697">
                  <c:v>0</c:v>
                </c:pt>
                <c:pt idx="698">
                  <c:v>3</c:v>
                </c:pt>
                <c:pt idx="699">
                  <c:v>4</c:v>
                </c:pt>
                <c:pt idx="700">
                  <c:v>0</c:v>
                </c:pt>
                <c:pt idx="701">
                  <c:v>1</c:v>
                </c:pt>
                <c:pt idx="702">
                  <c:v>0</c:v>
                </c:pt>
                <c:pt idx="703">
                  <c:v>0</c:v>
                </c:pt>
                <c:pt idx="704">
                  <c:v>0</c:v>
                </c:pt>
                <c:pt idx="705">
                  <c:v>0</c:v>
                </c:pt>
                <c:pt idx="706">
                  <c:v>0</c:v>
                </c:pt>
                <c:pt idx="707">
                  <c:v>1</c:v>
                </c:pt>
                <c:pt idx="708">
                  <c:v>0</c:v>
                </c:pt>
                <c:pt idx="709">
                  <c:v>0</c:v>
                </c:pt>
                <c:pt idx="710">
                  <c:v>0</c:v>
                </c:pt>
                <c:pt idx="711">
                  <c:v>0</c:v>
                </c:pt>
                <c:pt idx="712">
                  <c:v>0</c:v>
                </c:pt>
                <c:pt idx="713">
                  <c:v>0</c:v>
                </c:pt>
                <c:pt idx="714">
                  <c:v>1</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1</c:v>
                </c:pt>
                <c:pt idx="771">
                  <c:v>0</c:v>
                </c:pt>
                <c:pt idx="772">
                  <c:v>1</c:v>
                </c:pt>
                <c:pt idx="773">
                  <c:v>1</c:v>
                </c:pt>
                <c:pt idx="774">
                  <c:v>1</c:v>
                </c:pt>
                <c:pt idx="775">
                  <c:v>1</c:v>
                </c:pt>
                <c:pt idx="776">
                  <c:v>3</c:v>
                </c:pt>
                <c:pt idx="777">
                  <c:v>1</c:v>
                </c:pt>
                <c:pt idx="778">
                  <c:v>2</c:v>
                </c:pt>
                <c:pt idx="779">
                  <c:v>1</c:v>
                </c:pt>
                <c:pt idx="780">
                  <c:v>1</c:v>
                </c:pt>
                <c:pt idx="781">
                  <c:v>2</c:v>
                </c:pt>
                <c:pt idx="782">
                  <c:v>0</c:v>
                </c:pt>
                <c:pt idx="783">
                  <c:v>3</c:v>
                </c:pt>
                <c:pt idx="784">
                  <c:v>1</c:v>
                </c:pt>
                <c:pt idx="785">
                  <c:v>0</c:v>
                </c:pt>
                <c:pt idx="786">
                  <c:v>1</c:v>
                </c:pt>
                <c:pt idx="787">
                  <c:v>0</c:v>
                </c:pt>
                <c:pt idx="788">
                  <c:v>1</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1</c:v>
                </c:pt>
                <c:pt idx="852">
                  <c:v>2</c:v>
                </c:pt>
                <c:pt idx="853">
                  <c:v>0</c:v>
                </c:pt>
                <c:pt idx="854">
                  <c:v>1</c:v>
                </c:pt>
                <c:pt idx="855">
                  <c:v>2</c:v>
                </c:pt>
                <c:pt idx="856">
                  <c:v>0</c:v>
                </c:pt>
                <c:pt idx="857">
                  <c:v>5</c:v>
                </c:pt>
                <c:pt idx="858">
                  <c:v>1</c:v>
                </c:pt>
                <c:pt idx="859">
                  <c:v>1</c:v>
                </c:pt>
                <c:pt idx="860">
                  <c:v>1</c:v>
                </c:pt>
                <c:pt idx="861">
                  <c:v>2</c:v>
                </c:pt>
                <c:pt idx="862">
                  <c:v>0</c:v>
                </c:pt>
                <c:pt idx="863">
                  <c:v>0</c:v>
                </c:pt>
                <c:pt idx="864">
                  <c:v>0</c:v>
                </c:pt>
                <c:pt idx="865">
                  <c:v>2</c:v>
                </c:pt>
                <c:pt idx="866">
                  <c:v>0</c:v>
                </c:pt>
                <c:pt idx="867">
                  <c:v>0</c:v>
                </c:pt>
                <c:pt idx="868">
                  <c:v>1</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2</c:v>
                </c:pt>
                <c:pt idx="930">
                  <c:v>3</c:v>
                </c:pt>
                <c:pt idx="931">
                  <c:v>1</c:v>
                </c:pt>
                <c:pt idx="932">
                  <c:v>0</c:v>
                </c:pt>
                <c:pt idx="933">
                  <c:v>1</c:v>
                </c:pt>
                <c:pt idx="934">
                  <c:v>1</c:v>
                </c:pt>
                <c:pt idx="935">
                  <c:v>0</c:v>
                </c:pt>
                <c:pt idx="936">
                  <c:v>0</c:v>
                </c:pt>
                <c:pt idx="937">
                  <c:v>0</c:v>
                </c:pt>
                <c:pt idx="938">
                  <c:v>0</c:v>
                </c:pt>
                <c:pt idx="939">
                  <c:v>2</c:v>
                </c:pt>
                <c:pt idx="940">
                  <c:v>1</c:v>
                </c:pt>
                <c:pt idx="941">
                  <c:v>1</c:v>
                </c:pt>
                <c:pt idx="942">
                  <c:v>1</c:v>
                </c:pt>
                <c:pt idx="943">
                  <c:v>2</c:v>
                </c:pt>
                <c:pt idx="944">
                  <c:v>0</c:v>
                </c:pt>
                <c:pt idx="945">
                  <c:v>1</c:v>
                </c:pt>
                <c:pt idx="946">
                  <c:v>1</c:v>
                </c:pt>
                <c:pt idx="947">
                  <c:v>1</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2</c:v>
                </c:pt>
                <c:pt idx="1007">
                  <c:v>0</c:v>
                </c:pt>
                <c:pt idx="1008">
                  <c:v>1</c:v>
                </c:pt>
                <c:pt idx="1009">
                  <c:v>0</c:v>
                </c:pt>
                <c:pt idx="1010">
                  <c:v>0</c:v>
                </c:pt>
                <c:pt idx="1011">
                  <c:v>0</c:v>
                </c:pt>
                <c:pt idx="1012">
                  <c:v>0</c:v>
                </c:pt>
                <c:pt idx="1013">
                  <c:v>1</c:v>
                </c:pt>
                <c:pt idx="1014">
                  <c:v>1</c:v>
                </c:pt>
                <c:pt idx="1015">
                  <c:v>3</c:v>
                </c:pt>
                <c:pt idx="1016">
                  <c:v>2</c:v>
                </c:pt>
                <c:pt idx="1017">
                  <c:v>2</c:v>
                </c:pt>
                <c:pt idx="1018">
                  <c:v>1</c:v>
                </c:pt>
                <c:pt idx="1019">
                  <c:v>0</c:v>
                </c:pt>
                <c:pt idx="1020">
                  <c:v>0</c:v>
                </c:pt>
                <c:pt idx="1021">
                  <c:v>1</c:v>
                </c:pt>
                <c:pt idx="1022">
                  <c:v>2</c:v>
                </c:pt>
                <c:pt idx="1023">
                  <c:v>0</c:v>
                </c:pt>
                <c:pt idx="1024">
                  <c:v>1</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1</c:v>
                </c:pt>
                <c:pt idx="1086">
                  <c:v>0</c:v>
                </c:pt>
                <c:pt idx="1087">
                  <c:v>0</c:v>
                </c:pt>
                <c:pt idx="1088">
                  <c:v>0</c:v>
                </c:pt>
                <c:pt idx="1089">
                  <c:v>0</c:v>
                </c:pt>
                <c:pt idx="1090">
                  <c:v>0</c:v>
                </c:pt>
                <c:pt idx="1091">
                  <c:v>2</c:v>
                </c:pt>
                <c:pt idx="1092">
                  <c:v>0</c:v>
                </c:pt>
                <c:pt idx="1093">
                  <c:v>0</c:v>
                </c:pt>
                <c:pt idx="1094">
                  <c:v>2</c:v>
                </c:pt>
                <c:pt idx="1095">
                  <c:v>0</c:v>
                </c:pt>
                <c:pt idx="1096">
                  <c:v>2</c:v>
                </c:pt>
                <c:pt idx="1097">
                  <c:v>2</c:v>
                </c:pt>
                <c:pt idx="1098">
                  <c:v>1</c:v>
                </c:pt>
                <c:pt idx="1099">
                  <c:v>1</c:v>
                </c:pt>
                <c:pt idx="1100">
                  <c:v>2</c:v>
                </c:pt>
                <c:pt idx="1101">
                  <c:v>3</c:v>
                </c:pt>
                <c:pt idx="1102">
                  <c:v>1</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1</c:v>
                </c:pt>
                <c:pt idx="1164">
                  <c:v>0</c:v>
                </c:pt>
                <c:pt idx="1165">
                  <c:v>1</c:v>
                </c:pt>
                <c:pt idx="1166">
                  <c:v>0</c:v>
                </c:pt>
                <c:pt idx="1167">
                  <c:v>0</c:v>
                </c:pt>
                <c:pt idx="1168">
                  <c:v>1</c:v>
                </c:pt>
                <c:pt idx="1169">
                  <c:v>2</c:v>
                </c:pt>
                <c:pt idx="1170">
                  <c:v>0</c:v>
                </c:pt>
                <c:pt idx="1171">
                  <c:v>1</c:v>
                </c:pt>
                <c:pt idx="1172">
                  <c:v>0</c:v>
                </c:pt>
                <c:pt idx="1173">
                  <c:v>4</c:v>
                </c:pt>
                <c:pt idx="1174">
                  <c:v>2</c:v>
                </c:pt>
                <c:pt idx="1175">
                  <c:v>1</c:v>
                </c:pt>
                <c:pt idx="1176">
                  <c:v>0</c:v>
                </c:pt>
                <c:pt idx="1177">
                  <c:v>3</c:v>
                </c:pt>
                <c:pt idx="1178">
                  <c:v>2</c:v>
                </c:pt>
                <c:pt idx="1179">
                  <c:v>0</c:v>
                </c:pt>
                <c:pt idx="1180">
                  <c:v>0</c:v>
                </c:pt>
                <c:pt idx="1181">
                  <c:v>1</c:v>
                </c:pt>
                <c:pt idx="1182">
                  <c:v>0</c:v>
                </c:pt>
                <c:pt idx="1183">
                  <c:v>0</c:v>
                </c:pt>
                <c:pt idx="1184">
                  <c:v>1</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1</c:v>
                </c:pt>
                <c:pt idx="1245">
                  <c:v>1</c:v>
                </c:pt>
                <c:pt idx="1246">
                  <c:v>1</c:v>
                </c:pt>
                <c:pt idx="1247">
                  <c:v>0</c:v>
                </c:pt>
                <c:pt idx="1248">
                  <c:v>1</c:v>
                </c:pt>
                <c:pt idx="1249">
                  <c:v>2</c:v>
                </c:pt>
                <c:pt idx="1250">
                  <c:v>2</c:v>
                </c:pt>
                <c:pt idx="1251">
                  <c:v>1</c:v>
                </c:pt>
                <c:pt idx="1252">
                  <c:v>1</c:v>
                </c:pt>
                <c:pt idx="1253">
                  <c:v>0</c:v>
                </c:pt>
                <c:pt idx="1254">
                  <c:v>0</c:v>
                </c:pt>
                <c:pt idx="1255">
                  <c:v>0</c:v>
                </c:pt>
                <c:pt idx="1256">
                  <c:v>0</c:v>
                </c:pt>
                <c:pt idx="1257">
                  <c:v>1</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1</c:v>
                </c:pt>
                <c:pt idx="1326">
                  <c:v>1</c:v>
                </c:pt>
                <c:pt idx="1327">
                  <c:v>0</c:v>
                </c:pt>
                <c:pt idx="1328">
                  <c:v>1</c:v>
                </c:pt>
                <c:pt idx="1329">
                  <c:v>0</c:v>
                </c:pt>
                <c:pt idx="1330">
                  <c:v>0</c:v>
                </c:pt>
                <c:pt idx="1331">
                  <c:v>0</c:v>
                </c:pt>
                <c:pt idx="1332">
                  <c:v>1</c:v>
                </c:pt>
                <c:pt idx="1333">
                  <c:v>0</c:v>
                </c:pt>
                <c:pt idx="1334">
                  <c:v>1</c:v>
                </c:pt>
                <c:pt idx="1335">
                  <c:v>1</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1</c:v>
                </c:pt>
                <c:pt idx="1399">
                  <c:v>0</c:v>
                </c:pt>
                <c:pt idx="1400">
                  <c:v>0</c:v>
                </c:pt>
                <c:pt idx="1401">
                  <c:v>0</c:v>
                </c:pt>
                <c:pt idx="1402">
                  <c:v>0</c:v>
                </c:pt>
                <c:pt idx="1403">
                  <c:v>0</c:v>
                </c:pt>
                <c:pt idx="1404">
                  <c:v>1</c:v>
                </c:pt>
                <c:pt idx="1405">
                  <c:v>3</c:v>
                </c:pt>
                <c:pt idx="1406">
                  <c:v>1</c:v>
                </c:pt>
                <c:pt idx="1407">
                  <c:v>1</c:v>
                </c:pt>
                <c:pt idx="1408">
                  <c:v>0</c:v>
                </c:pt>
                <c:pt idx="1409">
                  <c:v>0</c:v>
                </c:pt>
                <c:pt idx="1410">
                  <c:v>2</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1</c:v>
                </c:pt>
                <c:pt idx="1481">
                  <c:v>3</c:v>
                </c:pt>
                <c:pt idx="1482">
                  <c:v>1</c:v>
                </c:pt>
                <c:pt idx="1483">
                  <c:v>0</c:v>
                </c:pt>
                <c:pt idx="1484">
                  <c:v>0</c:v>
                </c:pt>
                <c:pt idx="1485">
                  <c:v>0</c:v>
                </c:pt>
                <c:pt idx="1486">
                  <c:v>0</c:v>
                </c:pt>
                <c:pt idx="1487">
                  <c:v>0</c:v>
                </c:pt>
                <c:pt idx="1488">
                  <c:v>0</c:v>
                </c:pt>
                <c:pt idx="1489">
                  <c:v>0</c:v>
                </c:pt>
                <c:pt idx="1490">
                  <c:v>1</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1</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1</c:v>
                </c:pt>
                <c:pt idx="1637">
                  <c:v>0</c:v>
                </c:pt>
                <c:pt idx="1638">
                  <c:v>0</c:v>
                </c:pt>
                <c:pt idx="1639">
                  <c:v>0</c:v>
                </c:pt>
                <c:pt idx="1640">
                  <c:v>0</c:v>
                </c:pt>
                <c:pt idx="1641">
                  <c:v>0</c:v>
                </c:pt>
                <c:pt idx="1642">
                  <c:v>1</c:v>
                </c:pt>
                <c:pt idx="1643">
                  <c:v>1</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1</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numCache>
            </c:numRef>
          </c:bubbleSize>
          <c:bubble3D val="0"/>
          <c:extLst>
            <c:ext xmlns:c16="http://schemas.microsoft.com/office/drawing/2014/chart" uri="{C3380CC4-5D6E-409C-BE32-E72D297353CC}">
              <c16:uniqueId val="{00000000-FE57-46A4-805A-BFDA10AD4F1E}"/>
            </c:ext>
          </c:extLst>
        </c:ser>
        <c:ser>
          <c:idx val="1"/>
          <c:order val="1"/>
          <c:tx>
            <c:v>Immature mean</c:v>
          </c:tx>
          <c:spPr>
            <a:ln w="25400">
              <a:noFill/>
            </a:ln>
          </c:spPr>
          <c:invertIfNegative val="0"/>
          <c:trendline>
            <c:spPr>
              <a:ln w="1905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1-FE57-46A4-805A-BFDA10AD4F1E}"/>
            </c:ext>
          </c:extLst>
        </c:ser>
        <c:ser>
          <c:idx val="2"/>
          <c:order val="2"/>
          <c:tx>
            <c:v>Immature LCI</c:v>
          </c:tx>
          <c:spPr>
            <a:ln w="25400">
              <a:noFill/>
            </a:ln>
          </c:spPr>
          <c:invertIfNegative val="0"/>
          <c:trendline>
            <c:spPr>
              <a:ln w="15875">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2-FE57-46A4-805A-BFDA10AD4F1E}"/>
            </c:ext>
          </c:extLst>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3-FE57-46A4-805A-BFDA10AD4F1E}"/>
            </c:ext>
          </c:extLst>
        </c:ser>
        <c:ser>
          <c:idx val="4"/>
          <c:order val="4"/>
          <c:tx>
            <c:v>Mature Mean</c:v>
          </c:tx>
          <c:spPr>
            <a:ln w="25400">
              <a:noFill/>
            </a:ln>
          </c:spPr>
          <c:invertIfNegative val="0"/>
          <c:trendline>
            <c:spPr>
              <a:ln w="1905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4-FE57-46A4-805A-BFDA10AD4F1E}"/>
            </c:ext>
          </c:extLst>
        </c:ser>
        <c:ser>
          <c:idx val="5"/>
          <c:order val="5"/>
          <c:tx>
            <c:v>Mature LCI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5-FE57-46A4-805A-BFDA10AD4F1E}"/>
            </c:ext>
          </c:extLst>
        </c:ser>
        <c:ser>
          <c:idx val="6"/>
          <c:order val="6"/>
          <c:tx>
            <c:v>Mature UCI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6-FE57-46A4-805A-BFDA10AD4F1E}"/>
            </c:ext>
          </c:extLst>
        </c:ser>
        <c:dLbls>
          <c:showLegendKey val="0"/>
          <c:showVal val="0"/>
          <c:showCatName val="0"/>
          <c:showSerName val="0"/>
          <c:showPercent val="0"/>
          <c:showBubbleSize val="0"/>
        </c:dLbls>
        <c:bubbleScale val="12"/>
        <c:showNegBubbles val="0"/>
        <c:axId val="116663040"/>
        <c:axId val="116664960"/>
      </c:bubbleChart>
      <c:valAx>
        <c:axId val="116663040"/>
        <c:scaling>
          <c:orientation val="minMax"/>
          <c:max val="145"/>
          <c:min val="80"/>
        </c:scaling>
        <c:delete val="0"/>
        <c:axPos val="b"/>
        <c:majorGridlines>
          <c:spPr>
            <a:ln>
              <a:prstDash val="sysDot"/>
            </a:ln>
          </c:spPr>
        </c:majorGridlines>
        <c:title>
          <c:tx>
            <c:rich>
              <a:bodyPr/>
              <a:lstStyle/>
              <a:p>
                <a:pPr>
                  <a:defRPr sz="1000"/>
                </a:pPr>
                <a:r>
                  <a:rPr lang="en-CA" sz="1000"/>
                  <a:t>Carapace width (mm)</a:t>
                </a:r>
              </a:p>
            </c:rich>
          </c:tx>
          <c:layout>
            <c:manualLayout>
              <c:xMode val="edge"/>
              <c:yMode val="edge"/>
              <c:x val="0.31908482877927019"/>
              <c:y val="0.92286249367210271"/>
            </c:manualLayout>
          </c:layout>
          <c:overlay val="0"/>
        </c:title>
        <c:numFmt formatCode="General" sourceLinked="1"/>
        <c:majorTickMark val="out"/>
        <c:minorTickMark val="none"/>
        <c:tickLblPos val="nextTo"/>
        <c:txPr>
          <a:bodyPr/>
          <a:lstStyle/>
          <a:p>
            <a:pPr>
              <a:defRPr sz="800"/>
            </a:pPr>
            <a:endParaRPr lang="en-US"/>
          </a:p>
        </c:txPr>
        <c:crossAx val="116664960"/>
        <c:crosses val="autoZero"/>
        <c:crossBetween val="midCat"/>
      </c:valAx>
      <c:valAx>
        <c:axId val="116664960"/>
        <c:scaling>
          <c:orientation val="minMax"/>
          <c:max val="42"/>
          <c:min val="12"/>
        </c:scaling>
        <c:delete val="0"/>
        <c:axPos val="l"/>
        <c:majorGridlines>
          <c:spPr>
            <a:ln w="9525" cmpd="sng">
              <a:prstDash val="sysDot"/>
            </a:ln>
          </c:spPr>
        </c:majorGridlines>
        <c:title>
          <c:tx>
            <c:rich>
              <a:bodyPr rot="-5400000" vert="horz"/>
              <a:lstStyle/>
              <a:p>
                <a:pPr>
                  <a:defRPr sz="900"/>
                </a:pPr>
                <a:r>
                  <a:rPr lang="en-CA" sz="900"/>
                  <a:t>Claw height (mm) </a:t>
                </a:r>
              </a:p>
            </c:rich>
          </c:tx>
          <c:layout>
            <c:manualLayout>
              <c:xMode val="edge"/>
              <c:yMode val="edge"/>
              <c:x val="3.3233250894729748E-5"/>
              <c:y val="0.29257629177628214"/>
            </c:manualLayout>
          </c:layout>
          <c:overlay val="0"/>
        </c:title>
        <c:numFmt formatCode="General" sourceLinked="1"/>
        <c:majorTickMark val="out"/>
        <c:minorTickMark val="none"/>
        <c:tickLblPos val="nextTo"/>
        <c:txPr>
          <a:bodyPr/>
          <a:lstStyle/>
          <a:p>
            <a:pPr>
              <a:defRPr sz="800"/>
            </a:pPr>
            <a:endParaRPr lang="en-US"/>
          </a:p>
        </c:txPr>
        <c:crossAx val="116663040"/>
        <c:crosses val="autoZero"/>
        <c:crossBetween val="midCat"/>
      </c:valAx>
      <c:spPr>
        <a:ln>
          <a:solidFill>
            <a:schemeClr val="tx1"/>
          </a:solidFill>
        </a:ln>
      </c:spPr>
    </c:plotArea>
    <c:plotVisOnly val="1"/>
    <c:dispBlanksAs val="gap"/>
    <c:showDLblsOverMax val="0"/>
  </c:chart>
  <c:spPr>
    <a:ln>
      <a:noFill/>
    </a:ln>
  </c:spPr>
  <c:printSettings>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4</a:t>
            </a:r>
          </a:p>
        </c:rich>
      </c:tx>
      <c:layout>
        <c:manualLayout>
          <c:xMode val="edge"/>
          <c:yMode val="edge"/>
          <c:x val="0.42858297136579521"/>
          <c:y val="1.3363935551012728E-3"/>
        </c:manualLayout>
      </c:layout>
      <c:overlay val="0"/>
    </c:title>
    <c:autoTitleDeleted val="0"/>
    <c:plotArea>
      <c:layout>
        <c:manualLayout>
          <c:layoutTarget val="inner"/>
          <c:xMode val="edge"/>
          <c:yMode val="edge"/>
          <c:x val="0.16425206290163538"/>
          <c:y val="0.1292707720812577"/>
          <c:w val="0.78178290116453319"/>
          <c:h val="0.60159503105996792"/>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Rounding!$K$2:$K$11</c:f>
              <c:numCache>
                <c:formatCode>General</c:formatCode>
                <c:ptCount val="10"/>
                <c:pt idx="0">
                  <c:v>16</c:v>
                </c:pt>
                <c:pt idx="1">
                  <c:v>19</c:v>
                </c:pt>
                <c:pt idx="2">
                  <c:v>26</c:v>
                </c:pt>
                <c:pt idx="3">
                  <c:v>26</c:v>
                </c:pt>
                <c:pt idx="4">
                  <c:v>20</c:v>
                </c:pt>
                <c:pt idx="5">
                  <c:v>16</c:v>
                </c:pt>
                <c:pt idx="6">
                  <c:v>18</c:v>
                </c:pt>
                <c:pt idx="7">
                  <c:v>14</c:v>
                </c:pt>
                <c:pt idx="8">
                  <c:v>25</c:v>
                </c:pt>
                <c:pt idx="9">
                  <c:v>20</c:v>
                </c:pt>
              </c:numCache>
            </c:numRef>
          </c:val>
          <c:extLst>
            <c:ext xmlns:c16="http://schemas.microsoft.com/office/drawing/2014/chart" uri="{C3380CC4-5D6E-409C-BE32-E72D297353CC}">
              <c16:uniqueId val="{00000000-2C2E-4F9C-AECD-4BD01C163AC5}"/>
            </c:ext>
          </c:extLst>
        </c:ser>
        <c:dLbls>
          <c:showLegendKey val="0"/>
          <c:showVal val="0"/>
          <c:showCatName val="0"/>
          <c:showSerName val="0"/>
          <c:showPercent val="0"/>
          <c:showBubbleSize val="0"/>
        </c:dLbls>
        <c:gapWidth val="0"/>
        <c:overlap val="-25"/>
        <c:axId val="116717056"/>
        <c:axId val="116718976"/>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ln>
          </c:spPr>
          <c:marker>
            <c:symbol val="none"/>
          </c:marker>
          <c:val>
            <c:numRef>
              <c:f>Rounding!$N$2:$N$11</c:f>
              <c:numCache>
                <c:formatCode>General</c:formatCode>
                <c:ptCount val="10"/>
                <c:pt idx="0">
                  <c:v>20</c:v>
                </c:pt>
                <c:pt idx="1">
                  <c:v>20</c:v>
                </c:pt>
                <c:pt idx="2">
                  <c:v>20</c:v>
                </c:pt>
                <c:pt idx="3">
                  <c:v>20</c:v>
                </c:pt>
                <c:pt idx="4">
                  <c:v>20</c:v>
                </c:pt>
                <c:pt idx="5">
                  <c:v>20</c:v>
                </c:pt>
                <c:pt idx="6">
                  <c:v>20</c:v>
                </c:pt>
                <c:pt idx="7">
                  <c:v>20</c:v>
                </c:pt>
                <c:pt idx="8">
                  <c:v>20</c:v>
                </c:pt>
                <c:pt idx="9">
                  <c:v>20</c:v>
                </c:pt>
              </c:numCache>
            </c:numRef>
          </c:val>
          <c:smooth val="0"/>
          <c:extLst>
            <c:ext xmlns:c16="http://schemas.microsoft.com/office/drawing/2014/chart" uri="{C3380CC4-5D6E-409C-BE32-E72D297353CC}">
              <c16:uniqueId val="{00000001-2C2E-4F9C-AECD-4BD01C163AC5}"/>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11.51471862576143</c:v>
                </c:pt>
                <c:pt idx="1">
                  <c:v>11.51471862576143</c:v>
                </c:pt>
                <c:pt idx="2">
                  <c:v>11.51471862576143</c:v>
                </c:pt>
                <c:pt idx="3">
                  <c:v>11.51471862576143</c:v>
                </c:pt>
                <c:pt idx="4">
                  <c:v>11.51471862576143</c:v>
                </c:pt>
                <c:pt idx="5">
                  <c:v>11.51471862576143</c:v>
                </c:pt>
                <c:pt idx="6">
                  <c:v>11.51471862576143</c:v>
                </c:pt>
                <c:pt idx="7">
                  <c:v>11.51471862576143</c:v>
                </c:pt>
                <c:pt idx="8">
                  <c:v>11.51471862576143</c:v>
                </c:pt>
                <c:pt idx="9">
                  <c:v>11.51471862576143</c:v>
                </c:pt>
              </c:numCache>
            </c:numRef>
          </c:val>
          <c:smooth val="0"/>
          <c:extLst>
            <c:ext xmlns:c16="http://schemas.microsoft.com/office/drawing/2014/chart" uri="{C3380CC4-5D6E-409C-BE32-E72D297353CC}">
              <c16:uniqueId val="{00000002-2C2E-4F9C-AECD-4BD01C163AC5}"/>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Rounding!$P$2:$P$11</c:f>
              <c:numCache>
                <c:formatCode>0.00</c:formatCode>
                <c:ptCount val="10"/>
                <c:pt idx="0">
                  <c:v>28.442748367682171</c:v>
                </c:pt>
                <c:pt idx="1">
                  <c:v>28.442748367682171</c:v>
                </c:pt>
                <c:pt idx="2">
                  <c:v>28.442748367682171</c:v>
                </c:pt>
                <c:pt idx="3">
                  <c:v>28.442748367682171</c:v>
                </c:pt>
                <c:pt idx="4">
                  <c:v>28.442748367682171</c:v>
                </c:pt>
                <c:pt idx="5">
                  <c:v>28.442748367682171</c:v>
                </c:pt>
                <c:pt idx="6">
                  <c:v>28.442748367682171</c:v>
                </c:pt>
                <c:pt idx="7">
                  <c:v>28.442748367682171</c:v>
                </c:pt>
                <c:pt idx="8">
                  <c:v>28.442748367682171</c:v>
                </c:pt>
                <c:pt idx="9">
                  <c:v>28.442748367682171</c:v>
                </c:pt>
              </c:numCache>
            </c:numRef>
          </c:val>
          <c:smooth val="0"/>
          <c:extLst>
            <c:ext xmlns:c16="http://schemas.microsoft.com/office/drawing/2014/chart" uri="{C3380CC4-5D6E-409C-BE32-E72D297353CC}">
              <c16:uniqueId val="{00000003-2C2E-4F9C-AECD-4BD01C163AC5}"/>
            </c:ext>
          </c:extLst>
        </c:ser>
        <c:dLbls>
          <c:showLegendKey val="0"/>
          <c:showVal val="0"/>
          <c:showCatName val="0"/>
          <c:showSerName val="0"/>
          <c:showPercent val="0"/>
          <c:showBubbleSize val="0"/>
        </c:dLbls>
        <c:marker val="1"/>
        <c:smooth val="0"/>
        <c:axId val="116717056"/>
        <c:axId val="116718976"/>
      </c:lineChart>
      <c:catAx>
        <c:axId val="116717056"/>
        <c:scaling>
          <c:orientation val="minMax"/>
        </c:scaling>
        <c:delete val="0"/>
        <c:axPos val="b"/>
        <c:title>
          <c:tx>
            <c:rich>
              <a:bodyPr/>
              <a:lstStyle/>
              <a:p>
                <a:pPr>
                  <a:defRPr sz="900"/>
                </a:pPr>
                <a:r>
                  <a:rPr lang="en-CA" sz="900"/>
                  <a:t>Last digit</a:t>
                </a:r>
              </a:p>
            </c:rich>
          </c:tx>
          <c:layout>
            <c:manualLayout>
              <c:xMode val="edge"/>
              <c:yMode val="edge"/>
              <c:x val="0.40316880525103882"/>
              <c:y val="0.85461692160478819"/>
            </c:manualLayout>
          </c:layout>
          <c:overlay val="0"/>
        </c:title>
        <c:numFmt formatCode="General" sourceLinked="1"/>
        <c:majorTickMark val="none"/>
        <c:minorTickMark val="none"/>
        <c:tickLblPos val="nextTo"/>
        <c:txPr>
          <a:bodyPr/>
          <a:lstStyle/>
          <a:p>
            <a:pPr>
              <a:defRPr sz="800"/>
            </a:pPr>
            <a:endParaRPr lang="en-US"/>
          </a:p>
        </c:txPr>
        <c:crossAx val="116718976"/>
        <c:crosses val="autoZero"/>
        <c:auto val="1"/>
        <c:lblAlgn val="ctr"/>
        <c:lblOffset val="100"/>
        <c:noMultiLvlLbl val="0"/>
      </c:catAx>
      <c:valAx>
        <c:axId val="116718976"/>
        <c:scaling>
          <c:orientation val="minMax"/>
        </c:scaling>
        <c:delete val="0"/>
        <c:axPos val="l"/>
        <c:majorGridlines>
          <c:spPr>
            <a:ln>
              <a:prstDash val="sysDot"/>
            </a:ln>
          </c:spPr>
        </c:majorGridlines>
        <c:title>
          <c:tx>
            <c:rich>
              <a:bodyPr rot="-5400000" vert="horz"/>
              <a:lstStyle/>
              <a:p>
                <a:pPr>
                  <a:defRPr sz="700"/>
                </a:pPr>
                <a:r>
                  <a:rPr lang="en-CA" sz="700"/>
                  <a:t>Frequency</a:t>
                </a:r>
              </a:p>
            </c:rich>
          </c:tx>
          <c:layout>
            <c:manualLayout>
              <c:xMode val="edge"/>
              <c:yMode val="edge"/>
              <c:x val="6.0329443288999222E-3"/>
              <c:y val="0.30570864722132846"/>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6717056"/>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26</xdr:col>
      <xdr:colOff>390525</xdr:colOff>
      <xdr:row>1</xdr:row>
      <xdr:rowOff>95249</xdr:rowOff>
    </xdr:from>
    <xdr:to>
      <xdr:col>36</xdr:col>
      <xdr:colOff>238125</xdr:colOff>
      <xdr:row>23</xdr:row>
      <xdr:rowOff>28575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361950</xdr:colOff>
      <xdr:row>1</xdr:row>
      <xdr:rowOff>95250</xdr:rowOff>
    </xdr:from>
    <xdr:to>
      <xdr:col>26</xdr:col>
      <xdr:colOff>209550</xdr:colOff>
      <xdr:row>23</xdr:row>
      <xdr:rowOff>28576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314325</xdr:colOff>
      <xdr:row>23</xdr:row>
      <xdr:rowOff>180975</xdr:rowOff>
    </xdr:from>
    <xdr:to>
      <xdr:col>26</xdr:col>
      <xdr:colOff>161925</xdr:colOff>
      <xdr:row>45</xdr:row>
      <xdr:rowOff>114301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361950</xdr:colOff>
      <xdr:row>46</xdr:row>
      <xdr:rowOff>152400</xdr:rowOff>
    </xdr:from>
    <xdr:to>
      <xdr:col>26</xdr:col>
      <xdr:colOff>209550</xdr:colOff>
      <xdr:row>68</xdr:row>
      <xdr:rowOff>95251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371475</xdr:colOff>
      <xdr:row>24</xdr:row>
      <xdr:rowOff>0</xdr:rowOff>
    </xdr:from>
    <xdr:to>
      <xdr:col>36</xdr:col>
      <xdr:colOff>219075</xdr:colOff>
      <xdr:row>45</xdr:row>
      <xdr:rowOff>123826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400050</xdr:colOff>
      <xdr:row>46</xdr:row>
      <xdr:rowOff>161925</xdr:rowOff>
    </xdr:from>
    <xdr:to>
      <xdr:col>36</xdr:col>
      <xdr:colOff>247650</xdr:colOff>
      <xdr:row>68</xdr:row>
      <xdr:rowOff>104776</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80961</xdr:colOff>
      <xdr:row>0</xdr:row>
      <xdr:rowOff>85724</xdr:rowOff>
    </xdr:from>
    <xdr:to>
      <xdr:col>19</xdr:col>
      <xdr:colOff>438150</xdr:colOff>
      <xdr:row>32</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17859</xdr:colOff>
      <xdr:row>20</xdr:row>
      <xdr:rowOff>23813</xdr:rowOff>
    </xdr:from>
    <xdr:to>
      <xdr:col>4</xdr:col>
      <xdr:colOff>946547</xdr:colOff>
      <xdr:row>32</xdr:row>
      <xdr:rowOff>164907</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59359</xdr:colOff>
      <xdr:row>39</xdr:row>
      <xdr:rowOff>51109</xdr:rowOff>
    </xdr:from>
    <xdr:to>
      <xdr:col>2</xdr:col>
      <xdr:colOff>77391</xdr:colOff>
      <xdr:row>45</xdr:row>
      <xdr:rowOff>165497</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23812</xdr:colOff>
      <xdr:row>26</xdr:row>
      <xdr:rowOff>35718</xdr:rowOff>
    </xdr:from>
    <xdr:to>
      <xdr:col>9</xdr:col>
      <xdr:colOff>636984</xdr:colOff>
      <xdr:row>32</xdr:row>
      <xdr:rowOff>178594</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59531</xdr:colOff>
      <xdr:row>39</xdr:row>
      <xdr:rowOff>26645</xdr:rowOff>
    </xdr:from>
    <xdr:to>
      <xdr:col>9</xdr:col>
      <xdr:colOff>613172</xdr:colOff>
      <xdr:row>45</xdr:row>
      <xdr:rowOff>184546</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16661</xdr:colOff>
      <xdr:row>20</xdr:row>
      <xdr:rowOff>17859</xdr:rowOff>
    </xdr:from>
    <xdr:to>
      <xdr:col>9</xdr:col>
      <xdr:colOff>619125</xdr:colOff>
      <xdr:row>26</xdr:row>
      <xdr:rowOff>23813</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0.44156</cdr:x>
      <cdr:y>0.16489</cdr:y>
    </cdr:from>
    <cdr:to>
      <cdr:x>0.44269</cdr:x>
      <cdr:y>0.74823</cdr:y>
    </cdr:to>
    <cdr:cxnSp macro="">
      <cdr:nvCxnSpPr>
        <cdr:cNvPr id="3" name="Straight Connector 2"/>
        <cdr:cNvCxnSpPr/>
      </cdr:nvCxnSpPr>
      <cdr:spPr>
        <a:xfrm xmlns:a="http://schemas.openxmlformats.org/drawingml/2006/main" flipH="1">
          <a:off x="931070" y="221458"/>
          <a:ext cx="2381" cy="783431"/>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5.xml><?xml version="1.0" encoding="utf-8"?>
<c:userShapes xmlns:c="http://schemas.openxmlformats.org/drawingml/2006/chart">
  <cdr:relSizeAnchor xmlns:cdr="http://schemas.openxmlformats.org/drawingml/2006/chartDrawing">
    <cdr:from>
      <cdr:x>0.37016</cdr:x>
      <cdr:y>0.15222</cdr:y>
    </cdr:from>
    <cdr:to>
      <cdr:x>0.37016</cdr:x>
      <cdr:y>0.75364</cdr:y>
    </cdr:to>
    <cdr:cxnSp macro="">
      <cdr:nvCxnSpPr>
        <cdr:cNvPr id="3" name="Straight Connector 2"/>
        <cdr:cNvCxnSpPr/>
      </cdr:nvCxnSpPr>
      <cdr:spPr>
        <a:xfrm xmlns:a="http://schemas.openxmlformats.org/drawingml/2006/main" flipV="1">
          <a:off x="1216819" y="206718"/>
          <a:ext cx="0" cy="816768"/>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6.xml><?xml version="1.0" encoding="utf-8"?>
<xdr:wsDr xmlns:xdr="http://schemas.openxmlformats.org/drawingml/2006/spreadsheetDrawing" xmlns:a="http://schemas.openxmlformats.org/drawingml/2006/main">
  <xdr:twoCellAnchor>
    <xdr:from>
      <xdr:col>1</xdr:col>
      <xdr:colOff>17859</xdr:colOff>
      <xdr:row>20</xdr:row>
      <xdr:rowOff>23813</xdr:rowOff>
    </xdr:from>
    <xdr:to>
      <xdr:col>4</xdr:col>
      <xdr:colOff>946547</xdr:colOff>
      <xdr:row>32</xdr:row>
      <xdr:rowOff>164907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59359</xdr:colOff>
      <xdr:row>39</xdr:row>
      <xdr:rowOff>51109</xdr:rowOff>
    </xdr:from>
    <xdr:to>
      <xdr:col>2</xdr:col>
      <xdr:colOff>77391</xdr:colOff>
      <xdr:row>45</xdr:row>
      <xdr:rowOff>165497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23812</xdr:colOff>
      <xdr:row>26</xdr:row>
      <xdr:rowOff>35718</xdr:rowOff>
    </xdr:from>
    <xdr:to>
      <xdr:col>9</xdr:col>
      <xdr:colOff>636984</xdr:colOff>
      <xdr:row>32</xdr:row>
      <xdr:rowOff>178594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59531</xdr:colOff>
      <xdr:row>39</xdr:row>
      <xdr:rowOff>26645</xdr:rowOff>
    </xdr:from>
    <xdr:to>
      <xdr:col>9</xdr:col>
      <xdr:colOff>613172</xdr:colOff>
      <xdr:row>45</xdr:row>
      <xdr:rowOff>184546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16661</xdr:colOff>
      <xdr:row>20</xdr:row>
      <xdr:rowOff>17859</xdr:rowOff>
    </xdr:from>
    <xdr:to>
      <xdr:col>9</xdr:col>
      <xdr:colOff>619125</xdr:colOff>
      <xdr:row>26</xdr:row>
      <xdr:rowOff>23813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0.44156</cdr:x>
      <cdr:y>0.16489</cdr:y>
    </cdr:from>
    <cdr:to>
      <cdr:x>0.44269</cdr:x>
      <cdr:y>0.74823</cdr:y>
    </cdr:to>
    <cdr:cxnSp macro="">
      <cdr:nvCxnSpPr>
        <cdr:cNvPr id="3" name="Straight Connector 2"/>
        <cdr:cNvCxnSpPr/>
      </cdr:nvCxnSpPr>
      <cdr:spPr>
        <a:xfrm xmlns:a="http://schemas.openxmlformats.org/drawingml/2006/main" flipH="1">
          <a:off x="931070" y="221458"/>
          <a:ext cx="2381" cy="783431"/>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8.xml><?xml version="1.0" encoding="utf-8"?>
<c:userShapes xmlns:c="http://schemas.openxmlformats.org/drawingml/2006/chart">
  <cdr:relSizeAnchor xmlns:cdr="http://schemas.openxmlformats.org/drawingml/2006/chartDrawing">
    <cdr:from>
      <cdr:x>0.37016</cdr:x>
      <cdr:y>0.15222</cdr:y>
    </cdr:from>
    <cdr:to>
      <cdr:x>0.37016</cdr:x>
      <cdr:y>0.75364</cdr:y>
    </cdr:to>
    <cdr:cxnSp macro="">
      <cdr:nvCxnSpPr>
        <cdr:cNvPr id="3" name="Straight Connector 2"/>
        <cdr:cNvCxnSpPr/>
      </cdr:nvCxnSpPr>
      <cdr:spPr>
        <a:xfrm xmlns:a="http://schemas.openxmlformats.org/drawingml/2006/main" flipV="1">
          <a:off x="1216819" y="206718"/>
          <a:ext cx="0" cy="816768"/>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94"/>
  <sheetViews>
    <sheetView tabSelected="1" workbookViewId="0">
      <selection activeCell="E175" sqref="E175"/>
    </sheetView>
  </sheetViews>
  <sheetFormatPr baseColWidth="10" defaultColWidth="8.7265625" defaultRowHeight="14.5" x14ac:dyDescent="0.35"/>
  <cols>
    <col min="1" max="1" width="20.26953125" customWidth="1"/>
    <col min="2" max="2" width="13.81640625" customWidth="1"/>
    <col min="3" max="3" width="22.26953125" style="64" bestFit="1" customWidth="1"/>
    <col min="4" max="4" width="19.1796875" style="64" bestFit="1" customWidth="1"/>
    <col min="5" max="5" width="11.7265625" style="64" bestFit="1" customWidth="1"/>
    <col min="6" max="6" width="8.7265625" style="2" bestFit="1" customWidth="1"/>
    <col min="7" max="7" width="8" style="2" bestFit="1" customWidth="1"/>
    <col min="8" max="8" width="9" style="2" bestFit="1" customWidth="1"/>
    <col min="9" max="9" width="9.54296875" style="2" bestFit="1" customWidth="1"/>
    <col min="10" max="10" width="5.54296875" style="2" bestFit="1" customWidth="1"/>
    <col min="11" max="11" width="14.453125" bestFit="1" customWidth="1"/>
    <col min="12" max="12" width="11.81640625" bestFit="1" customWidth="1"/>
    <col min="13" max="13" width="7.54296875" bestFit="1" customWidth="1"/>
    <col min="14" max="14" width="9.7265625" style="2" bestFit="1" customWidth="1"/>
    <col min="15" max="15" width="13.1796875" style="2" bestFit="1" customWidth="1"/>
    <col min="16" max="16" width="12.54296875" style="2" bestFit="1" customWidth="1"/>
    <col min="17" max="17" width="8.1796875" style="2" bestFit="1" customWidth="1"/>
    <col min="18" max="18" width="11.453125" customWidth="1"/>
    <col min="19" max="19" width="12.7265625" bestFit="1" customWidth="1"/>
  </cols>
  <sheetData>
    <row r="1" spans="1:19" s="26" customFormat="1" ht="15.5" x14ac:dyDescent="0.35">
      <c r="A1" s="25" t="s">
        <v>2498</v>
      </c>
      <c r="B1" s="25" t="s">
        <v>2499</v>
      </c>
      <c r="C1" s="63" t="s">
        <v>0</v>
      </c>
      <c r="D1" s="63" t="s">
        <v>1</v>
      </c>
      <c r="E1" s="63" t="s">
        <v>2</v>
      </c>
      <c r="F1" s="25" t="s">
        <v>3</v>
      </c>
      <c r="G1" s="25" t="s">
        <v>4</v>
      </c>
      <c r="H1" s="25" t="s">
        <v>5</v>
      </c>
      <c r="I1" s="25" t="s">
        <v>6</v>
      </c>
      <c r="J1" s="25" t="s">
        <v>128</v>
      </c>
      <c r="K1" s="25" t="s">
        <v>2385</v>
      </c>
      <c r="L1" s="25" t="s">
        <v>2386</v>
      </c>
      <c r="M1" s="25" t="s">
        <v>2387</v>
      </c>
      <c r="N1" s="25" t="s">
        <v>2393</v>
      </c>
      <c r="O1" s="25" t="s">
        <v>2395</v>
      </c>
      <c r="P1" s="25" t="s">
        <v>2396</v>
      </c>
      <c r="Q1" s="25" t="s">
        <v>2394</v>
      </c>
      <c r="R1" s="25" t="s">
        <v>2397</v>
      </c>
      <c r="S1" s="25" t="s">
        <v>2403</v>
      </c>
    </row>
    <row r="2" spans="1:19" x14ac:dyDescent="0.35">
      <c r="A2" t="s">
        <v>2500</v>
      </c>
      <c r="B2">
        <v>1</v>
      </c>
      <c r="C2" s="64">
        <v>89</v>
      </c>
      <c r="D2" s="64">
        <v>19</v>
      </c>
      <c r="E2" s="64">
        <v>68</v>
      </c>
      <c r="F2" s="2" t="str">
        <f>RIGHT(C2,1)</f>
        <v>9</v>
      </c>
      <c r="G2" s="2" t="str">
        <f t="shared" ref="G2:H2" si="0">RIGHT(D2,1)</f>
        <v>9</v>
      </c>
      <c r="H2" s="2" t="str">
        <f t="shared" si="0"/>
        <v>8</v>
      </c>
      <c r="I2" s="2" t="str">
        <f>C2&amp; " " &amp;D2</f>
        <v>89 19</v>
      </c>
      <c r="J2" s="4">
        <f>1/(1+EXP(-Parameters!$B$8-Parameters!$B$9*C2))</f>
        <v>0.37658134777315855</v>
      </c>
      <c r="K2" s="18">
        <f>EXP(Parameters!$B$3+Parameters!$B$5*LN($C2))</f>
        <v>16.554659019508605</v>
      </c>
      <c r="L2" s="18">
        <f>EXP(Parameters!$B$2+Parameters!$B$4*LN($C2))</f>
        <v>20.674883994276637</v>
      </c>
      <c r="M2" s="18">
        <f xml:space="preserve"> EXP((-1 - (-0.4481224) *LN(C2)) /  0.3490391)</f>
        <v>18.13488155706656</v>
      </c>
      <c r="N2" s="2" t="str">
        <f>IF(D2&gt;=M2, "mature", "immature")</f>
        <v>mature</v>
      </c>
      <c r="O2" s="19">
        <f>_xlfn.NORM.DIST(LN($D2), LN(K2), EXP(Parameters!$B$7), 0)</f>
        <v>0.19587604412178286</v>
      </c>
      <c r="P2" s="19">
        <f>_xlfn.NORM.DIST(LN($D2), LN(L2), EXP(Parameters!$B$6), 0)</f>
        <v>1.8912706420096554</v>
      </c>
      <c r="Q2" s="4">
        <f>(1-J2)*O2+J2*P2</f>
        <v>0.83433002680173007</v>
      </c>
      <c r="R2" s="4">
        <f>LN(Q2)</f>
        <v>-0.18112623930855079</v>
      </c>
      <c r="S2" s="2" t="str">
        <f>IF(C2&gt;=Parameters!$B$10,D2-EXP(Parameters!$B$2+Parameters!$B$4*LN($C2)), "")</f>
        <v/>
      </c>
    </row>
    <row r="3" spans="1:19" x14ac:dyDescent="0.35">
      <c r="A3" t="s">
        <v>2500</v>
      </c>
      <c r="B3">
        <v>1</v>
      </c>
      <c r="C3" s="64">
        <v>98</v>
      </c>
      <c r="D3" s="64">
        <v>18</v>
      </c>
      <c r="E3" s="64">
        <v>78</v>
      </c>
      <c r="F3" s="2" t="str">
        <f t="shared" ref="F3:F66" si="1">RIGHT(C3,1)</f>
        <v>8</v>
      </c>
      <c r="G3" s="2" t="str">
        <f t="shared" ref="G3:G66" si="2">RIGHT(D3,1)</f>
        <v>8</v>
      </c>
      <c r="H3" s="2" t="str">
        <f t="shared" ref="H3:H66" si="3">RIGHT(E3,1)</f>
        <v>8</v>
      </c>
      <c r="I3" s="2" t="str">
        <f t="shared" ref="I3:I66" si="4">C3&amp; " " &amp;D3</f>
        <v>98 18</v>
      </c>
      <c r="J3" s="4">
        <f>1/(1+EXP(-Parameters!$B$8-Parameters!$B$9*C3))</f>
        <v>0.61231670875547251</v>
      </c>
      <c r="K3" s="18">
        <f>EXP(Parameters!$B$3+Parameters!$B$5*LN($C3))</f>
        <v>18.800387569154239</v>
      </c>
      <c r="L3" s="18">
        <f>EXP(Parameters!$B$2+Parameters!$B$4*LN($C3))</f>
        <v>23.604411861500896</v>
      </c>
      <c r="M3" s="18">
        <f t="shared" ref="M3:M66" si="5" xml:space="preserve"> EXP((-1 - (-0.4481224) *LN(C3)) /  0.3490391)</f>
        <v>20.522345068410143</v>
      </c>
      <c r="N3" s="2" t="str">
        <f t="shared" ref="N3:N66" si="6">IF(D3&gt;=M3, "mature", "immature")</f>
        <v>immature</v>
      </c>
      <c r="O3" s="19">
        <f>_xlfn.NORM.DIST(LN($D3), LN(K3), EXP(Parameters!$B$6), 0)</f>
        <v>5.4727831950165413</v>
      </c>
      <c r="P3" s="19">
        <f>_xlfn.NORM.DIST(LN($D3), LN(L3), EXP(Parameters!$B$7), 0)</f>
        <v>4.8638334472293856E-6</v>
      </c>
      <c r="Q3" s="4">
        <f t="shared" ref="Q3:Q66" si="7">(1-J3)*O3+J3*P3</f>
        <v>2.1217095795182419</v>
      </c>
      <c r="R3" s="4">
        <f t="shared" ref="R3:R66" si="8">LN(Q3)</f>
        <v>0.75222216914688622</v>
      </c>
      <c r="S3" s="2" t="str">
        <f>IF(C3&gt;=Parameters!$B$10,D3-EXP(Parameters!$B$2+Parameters!$B$4*LN($C3)), "")</f>
        <v/>
      </c>
    </row>
    <row r="4" spans="1:19" x14ac:dyDescent="0.35">
      <c r="A4" t="s">
        <v>2500</v>
      </c>
      <c r="B4">
        <v>1</v>
      </c>
      <c r="C4" s="64">
        <v>96</v>
      </c>
      <c r="D4" s="64">
        <v>21</v>
      </c>
      <c r="E4" s="64">
        <v>88</v>
      </c>
      <c r="F4" s="2" t="str">
        <f t="shared" si="1"/>
        <v>6</v>
      </c>
      <c r="G4" s="2" t="str">
        <f t="shared" si="2"/>
        <v>1</v>
      </c>
      <c r="H4" s="2" t="str">
        <f t="shared" si="3"/>
        <v>8</v>
      </c>
      <c r="I4" s="2" t="str">
        <f t="shared" si="4"/>
        <v>96 21</v>
      </c>
      <c r="J4" s="4">
        <f>1/(1+EXP(-Parameters!$B$8-Parameters!$B$9*C4))</f>
        <v>0.56056936183772121</v>
      </c>
      <c r="K4" s="18">
        <f>EXP(Parameters!$B$3+Parameters!$B$5*LN($C4))</f>
        <v>18.295382656444414</v>
      </c>
      <c r="L4" s="18">
        <f>EXP(Parameters!$B$2+Parameters!$B$4*LN($C4))</f>
        <v>22.944300154072717</v>
      </c>
      <c r="M4" s="18">
        <f t="shared" si="5"/>
        <v>19.986193672700193</v>
      </c>
      <c r="N4" s="2" t="str">
        <f t="shared" si="6"/>
        <v>mature</v>
      </c>
      <c r="O4" s="19">
        <f>_xlfn.NORM.DIST(LN($D4), LN(K4), EXP(Parameters!$B$6), 0)</f>
        <v>0.17064252152112067</v>
      </c>
      <c r="P4" s="19">
        <f>_xlfn.NORM.DIST(LN($D4), LN(L4), EXP(Parameters!$B$7), 0)</f>
        <v>1.7116022394224855</v>
      </c>
      <c r="Q4" s="4">
        <f t="shared" si="7"/>
        <v>1.0344573272027238</v>
      </c>
      <c r="R4" s="4">
        <f t="shared" si="8"/>
        <v>3.3876967669463451E-2</v>
      </c>
      <c r="S4" s="2" t="str">
        <f>IF(C4&gt;=Parameters!$B$10,D4-EXP(Parameters!$B$2+Parameters!$B$4*LN($C4)), "")</f>
        <v/>
      </c>
    </row>
    <row r="5" spans="1:19" x14ac:dyDescent="0.35">
      <c r="A5" t="s">
        <v>2500</v>
      </c>
      <c r="B5">
        <v>1</v>
      </c>
      <c r="C5" s="64">
        <v>93</v>
      </c>
      <c r="D5" s="64">
        <v>20</v>
      </c>
      <c r="E5" s="64">
        <v>92</v>
      </c>
      <c r="F5" s="2" t="str">
        <f t="shared" si="1"/>
        <v>3</v>
      </c>
      <c r="G5" s="2" t="str">
        <f t="shared" si="2"/>
        <v>0</v>
      </c>
      <c r="H5" s="2" t="str">
        <f t="shared" si="3"/>
        <v>2</v>
      </c>
      <c r="I5" s="2" t="str">
        <f t="shared" si="4"/>
        <v>93 20</v>
      </c>
      <c r="J5" s="4">
        <f>1/(1+EXP(-Parameters!$B$8-Parameters!$B$9*C5))</f>
        <v>0.48078232167255014</v>
      </c>
      <c r="K5" s="18">
        <f>EXP(Parameters!$B$3+Parameters!$B$5*LN($C5))</f>
        <v>17.544193053986497</v>
      </c>
      <c r="L5" s="18">
        <f>EXP(Parameters!$B$2+Parameters!$B$4*LN($C5))</f>
        <v>21.963801876390391</v>
      </c>
      <c r="M5" s="18">
        <f t="shared" si="5"/>
        <v>19.187909643847966</v>
      </c>
      <c r="N5" s="2" t="str">
        <f t="shared" si="6"/>
        <v>mature</v>
      </c>
      <c r="O5" s="19">
        <f>_xlfn.NORM.DIST(LN($D5), LN(K5), EXP(Parameters!$B$6), 0)</f>
        <v>0.24802694531347055</v>
      </c>
      <c r="P5" s="19">
        <f>_xlfn.NORM.DIST(LN($D5), LN(L5), EXP(Parameters!$B$7), 0)</f>
        <v>1.4276523684265583</v>
      </c>
      <c r="Q5" s="4">
        <f t="shared" si="7"/>
        <v>0.81516999494174525</v>
      </c>
      <c r="R5" s="4">
        <f t="shared" si="8"/>
        <v>-0.20435860474102416</v>
      </c>
      <c r="S5" s="2" t="str">
        <f>IF(C5&gt;=Parameters!$B$10,D5-EXP(Parameters!$B$2+Parameters!$B$4*LN($C5)), "")</f>
        <v/>
      </c>
    </row>
    <row r="6" spans="1:19" x14ac:dyDescent="0.35">
      <c r="A6" t="s">
        <v>2500</v>
      </c>
      <c r="B6">
        <v>1</v>
      </c>
      <c r="C6" s="64">
        <v>112</v>
      </c>
      <c r="D6" s="64">
        <v>28</v>
      </c>
      <c r="E6" s="64">
        <v>95</v>
      </c>
      <c r="F6" s="2" t="str">
        <f t="shared" si="1"/>
        <v>2</v>
      </c>
      <c r="G6" s="2" t="str">
        <f t="shared" si="2"/>
        <v>8</v>
      </c>
      <c r="H6" s="2" t="str">
        <f t="shared" si="3"/>
        <v>5</v>
      </c>
      <c r="I6" s="2" t="str">
        <f t="shared" si="4"/>
        <v>112 28</v>
      </c>
      <c r="J6" s="4">
        <f>1/(1+EXP(-Parameters!$B$8-Parameters!$B$9*C6))</f>
        <v>0.87568366424949196</v>
      </c>
      <c r="K6" s="18">
        <f>EXP(Parameters!$B$3+Parameters!$B$5*LN($C6))</f>
        <v>22.425802171071368</v>
      </c>
      <c r="L6" s="18">
        <f>EXP(Parameters!$B$2+Parameters!$B$4*LN($C6))</f>
        <v>28.363999471035015</v>
      </c>
      <c r="M6" s="18">
        <f t="shared" si="5"/>
        <v>24.360229057188494</v>
      </c>
      <c r="N6" s="2" t="str">
        <f t="shared" si="6"/>
        <v>mature</v>
      </c>
      <c r="O6" s="19">
        <f>_xlfn.NORM.DIST(LN($D6), LN(K6), EXP(Parameters!$B$6), 0)</f>
        <v>3.7018584918474551E-4</v>
      </c>
      <c r="P6" s="19">
        <f>_xlfn.NORM.DIST(LN($D6), LN(L6), EXP(Parameters!$B$7), 0)</f>
        <v>7.6186367364663719</v>
      </c>
      <c r="Q6" s="4">
        <f t="shared" si="7"/>
        <v>6.6715617541229806</v>
      </c>
      <c r="R6" s="4">
        <f t="shared" si="8"/>
        <v>1.8978539785650497</v>
      </c>
      <c r="S6" s="2">
        <f>IF(C6&gt;=Parameters!$B$10,D6-EXP(Parameters!$B$2+Parameters!$B$4*LN($C6)), "")</f>
        <v>-0.36399947103501518</v>
      </c>
    </row>
    <row r="7" spans="1:19" x14ac:dyDescent="0.35">
      <c r="A7" t="s">
        <v>2500</v>
      </c>
      <c r="B7">
        <v>1</v>
      </c>
      <c r="C7" s="64">
        <v>109</v>
      </c>
      <c r="D7" s="64">
        <v>27</v>
      </c>
      <c r="E7" s="64">
        <v>88</v>
      </c>
      <c r="F7" s="2" t="str">
        <f t="shared" si="1"/>
        <v>9</v>
      </c>
      <c r="G7" s="2" t="str">
        <f t="shared" si="2"/>
        <v>7</v>
      </c>
      <c r="H7" s="2" t="str">
        <f t="shared" si="3"/>
        <v>8</v>
      </c>
      <c r="I7" s="2" t="str">
        <f t="shared" si="4"/>
        <v>109 27</v>
      </c>
      <c r="J7" s="4">
        <f>1/(1+EXP(-Parameters!$B$8-Parameters!$B$9*C7))</f>
        <v>0.83641522323347828</v>
      </c>
      <c r="K7" s="18">
        <f>EXP(Parameters!$B$3+Parameters!$B$5*LN($C7))</f>
        <v>21.635986671827396</v>
      </c>
      <c r="L7" s="18">
        <f>EXP(Parameters!$B$2+Parameters!$B$4*LN($C7))</f>
        <v>27.324167114074939</v>
      </c>
      <c r="M7" s="18">
        <f t="shared" si="5"/>
        <v>23.525698651551952</v>
      </c>
      <c r="N7" s="2" t="str">
        <f t="shared" si="6"/>
        <v>mature</v>
      </c>
      <c r="O7" s="19">
        <f>_xlfn.NORM.DIST(LN($D7), LN(K7), EXP(Parameters!$B$6), 0)</f>
        <v>3.8766406445090985E-4</v>
      </c>
      <c r="P7" s="19">
        <f>_xlfn.NORM.DIST(LN($D7), LN(L7), EXP(Parameters!$B$7), 0)</f>
        <v>7.6548818570359645</v>
      </c>
      <c r="Q7" s="4">
        <f t="shared" si="7"/>
        <v>6.4027231332180827</v>
      </c>
      <c r="R7" s="4">
        <f t="shared" si="8"/>
        <v>1.8567233894359354</v>
      </c>
      <c r="S7" s="2" t="str">
        <f>IF(C7&gt;=Parameters!$B$10,D7-EXP(Parameters!$B$2+Parameters!$B$4*LN($C7)), "")</f>
        <v/>
      </c>
    </row>
    <row r="8" spans="1:19" x14ac:dyDescent="0.35">
      <c r="A8" t="s">
        <v>2500</v>
      </c>
      <c r="B8">
        <v>1</v>
      </c>
      <c r="C8" s="64">
        <v>108</v>
      </c>
      <c r="D8" s="64">
        <v>25</v>
      </c>
      <c r="E8" s="64">
        <v>92</v>
      </c>
      <c r="F8" s="2" t="str">
        <f t="shared" si="1"/>
        <v>8</v>
      </c>
      <c r="G8" s="2" t="str">
        <f t="shared" si="2"/>
        <v>5</v>
      </c>
      <c r="H8" s="2" t="str">
        <f t="shared" si="3"/>
        <v>2</v>
      </c>
      <c r="I8" s="2" t="str">
        <f t="shared" si="4"/>
        <v>108 25</v>
      </c>
      <c r="J8" s="4">
        <f>1/(1+EXP(-Parameters!$B$8-Parameters!$B$9*C8))</f>
        <v>0.82127356166282006</v>
      </c>
      <c r="K8" s="18">
        <f>EXP(Parameters!$B$3+Parameters!$B$5*LN($C8))</f>
        <v>21.374250224584241</v>
      </c>
      <c r="L8" s="18">
        <f>EXP(Parameters!$B$2+Parameters!$B$4*LN($C8))</f>
        <v>26.979923968453623</v>
      </c>
      <c r="M8" s="18">
        <f t="shared" si="5"/>
        <v>23.248958953216722</v>
      </c>
      <c r="N8" s="2" t="str">
        <f t="shared" si="6"/>
        <v>mature</v>
      </c>
      <c r="O8" s="19">
        <f>_xlfn.NORM.DIST(LN($D8), LN(K8), EXP(Parameters!$B$6), 0)</f>
        <v>5.5514931041525689E-2</v>
      </c>
      <c r="P8" s="19">
        <f>_xlfn.NORM.DIST(LN($D8), LN(L8), EXP(Parameters!$B$7), 0)</f>
        <v>2.5414286908623787</v>
      </c>
      <c r="Q8" s="4">
        <f t="shared" si="7"/>
        <v>2.0971301785562098</v>
      </c>
      <c r="R8" s="4">
        <f t="shared" si="8"/>
        <v>0.74056982846519737</v>
      </c>
      <c r="S8" s="2" t="str">
        <f>IF(C8&gt;=Parameters!$B$10,D8-EXP(Parameters!$B$2+Parameters!$B$4*LN($C8)), "")</f>
        <v/>
      </c>
    </row>
    <row r="9" spans="1:19" x14ac:dyDescent="0.35">
      <c r="A9" t="s">
        <v>2500</v>
      </c>
      <c r="B9">
        <v>1</v>
      </c>
      <c r="C9" s="64">
        <v>112</v>
      </c>
      <c r="D9" s="64">
        <v>28</v>
      </c>
      <c r="E9" s="64">
        <v>93</v>
      </c>
      <c r="F9" s="2" t="str">
        <f t="shared" si="1"/>
        <v>2</v>
      </c>
      <c r="G9" s="2" t="str">
        <f t="shared" si="2"/>
        <v>8</v>
      </c>
      <c r="H9" s="2" t="str">
        <f t="shared" si="3"/>
        <v>3</v>
      </c>
      <c r="I9" s="2" t="str">
        <f t="shared" si="4"/>
        <v>112 28</v>
      </c>
      <c r="J9" s="4">
        <f>1/(1+EXP(-Parameters!$B$8-Parameters!$B$9*C9))</f>
        <v>0.87568366424949196</v>
      </c>
      <c r="K9" s="18">
        <f>EXP(Parameters!$B$3+Parameters!$B$5*LN($C9))</f>
        <v>22.425802171071368</v>
      </c>
      <c r="L9" s="18">
        <f>EXP(Parameters!$B$2+Parameters!$B$4*LN($C9))</f>
        <v>28.363999471035015</v>
      </c>
      <c r="M9" s="18">
        <f t="shared" si="5"/>
        <v>24.360229057188494</v>
      </c>
      <c r="N9" s="2" t="str">
        <f t="shared" si="6"/>
        <v>mature</v>
      </c>
      <c r="O9" s="19">
        <f>_xlfn.NORM.DIST(LN($D9), LN(K9), EXP(Parameters!$B$6), 0)</f>
        <v>3.7018584918474551E-4</v>
      </c>
      <c r="P9" s="19">
        <f>_xlfn.NORM.DIST(LN($D9), LN(L9), EXP(Parameters!$B$7), 0)</f>
        <v>7.6186367364663719</v>
      </c>
      <c r="Q9" s="4">
        <f t="shared" si="7"/>
        <v>6.6715617541229806</v>
      </c>
      <c r="R9" s="4">
        <f t="shared" si="8"/>
        <v>1.8978539785650497</v>
      </c>
      <c r="S9" s="2">
        <f>IF(C9&gt;=Parameters!$B$10,D9-EXP(Parameters!$B$2+Parameters!$B$4*LN($C9)), "")</f>
        <v>-0.36399947103501518</v>
      </c>
    </row>
    <row r="10" spans="1:19" x14ac:dyDescent="0.35">
      <c r="A10" t="s">
        <v>2500</v>
      </c>
      <c r="B10">
        <v>1</v>
      </c>
      <c r="C10" s="64">
        <v>109</v>
      </c>
      <c r="D10" s="64">
        <v>25</v>
      </c>
      <c r="E10" s="64">
        <v>95</v>
      </c>
      <c r="F10" s="2" t="str">
        <f t="shared" si="1"/>
        <v>9</v>
      </c>
      <c r="G10" s="2" t="str">
        <f t="shared" si="2"/>
        <v>5</v>
      </c>
      <c r="H10" s="2" t="str">
        <f t="shared" si="3"/>
        <v>5</v>
      </c>
      <c r="I10" s="2" t="str">
        <f t="shared" si="4"/>
        <v>109 25</v>
      </c>
      <c r="J10" s="4">
        <f>1/(1+EXP(-Parameters!$B$8-Parameters!$B$9*C10))</f>
        <v>0.83641522323347828</v>
      </c>
      <c r="K10" s="18">
        <f>EXP(Parameters!$B$3+Parameters!$B$5*LN($C10))</f>
        <v>21.635986671827396</v>
      </c>
      <c r="L10" s="18">
        <f>EXP(Parameters!$B$2+Parameters!$B$4*LN($C10))</f>
        <v>27.324167114074939</v>
      </c>
      <c r="M10" s="18">
        <f t="shared" si="5"/>
        <v>23.525698651551952</v>
      </c>
      <c r="N10" s="2" t="str">
        <f t="shared" si="6"/>
        <v>mature</v>
      </c>
      <c r="O10" s="19">
        <f>_xlfn.NORM.DIST(LN($D10), LN(K10), EXP(Parameters!$B$6), 0)</f>
        <v>0.11667862335195373</v>
      </c>
      <c r="P10" s="19">
        <f>_xlfn.NORM.DIST(LN($D10), LN(L10), EXP(Parameters!$B$7), 0)</f>
        <v>1.6911235621452998</v>
      </c>
      <c r="Q10" s="4">
        <f t="shared" si="7"/>
        <v>1.4335683383016105</v>
      </c>
      <c r="R10" s="4">
        <f t="shared" si="8"/>
        <v>0.36016667754654647</v>
      </c>
      <c r="S10" s="2" t="str">
        <f>IF(C10&gt;=Parameters!$B$10,D10-EXP(Parameters!$B$2+Parameters!$B$4*LN($C10)), "")</f>
        <v/>
      </c>
    </row>
    <row r="11" spans="1:19" x14ac:dyDescent="0.35">
      <c r="A11" t="s">
        <v>2500</v>
      </c>
      <c r="B11">
        <v>1</v>
      </c>
      <c r="C11" s="64">
        <v>112</v>
      </c>
      <c r="D11" s="64">
        <v>29</v>
      </c>
      <c r="E11" s="64">
        <v>93</v>
      </c>
      <c r="F11" s="2" t="str">
        <f t="shared" si="1"/>
        <v>2</v>
      </c>
      <c r="G11" s="2" t="str">
        <f t="shared" si="2"/>
        <v>9</v>
      </c>
      <c r="H11" s="2" t="str">
        <f t="shared" si="3"/>
        <v>3</v>
      </c>
      <c r="I11" s="2" t="str">
        <f t="shared" si="4"/>
        <v>112 29</v>
      </c>
      <c r="J11" s="4">
        <f>1/(1+EXP(-Parameters!$B$8-Parameters!$B$9*C11))</f>
        <v>0.87568366424949196</v>
      </c>
      <c r="K11" s="18">
        <f>EXP(Parameters!$B$3+Parameters!$B$5*LN($C11))</f>
        <v>22.425802171071368</v>
      </c>
      <c r="L11" s="18">
        <f>EXP(Parameters!$B$2+Parameters!$B$4*LN($C11))</f>
        <v>28.363999471035015</v>
      </c>
      <c r="M11" s="18">
        <f t="shared" si="5"/>
        <v>24.360229057188494</v>
      </c>
      <c r="N11" s="2" t="str">
        <f t="shared" si="6"/>
        <v>mature</v>
      </c>
      <c r="O11" s="19">
        <f>_xlfn.NORM.DIST(LN($D11), LN(K11), EXP(Parameters!$B$6), 0)</f>
        <v>1.2278271380801473E-5</v>
      </c>
      <c r="P11" s="19">
        <f>_xlfn.NORM.DIST(LN($D11), LN(L11), EXP(Parameters!$B$7), 0)</f>
        <v>7.1518903184159219</v>
      </c>
      <c r="Q11" s="4">
        <f t="shared" si="7"/>
        <v>6.262795046730627</v>
      </c>
      <c r="R11" s="4">
        <f t="shared" si="8"/>
        <v>1.8346265785515883</v>
      </c>
      <c r="S11" s="2">
        <f>IF(C11&gt;=Parameters!$B$10,D11-EXP(Parameters!$B$2+Parameters!$B$4*LN($C11)), "")</f>
        <v>0.63600052896498482</v>
      </c>
    </row>
    <row r="12" spans="1:19" x14ac:dyDescent="0.35">
      <c r="A12" t="s">
        <v>2500</v>
      </c>
      <c r="B12">
        <v>1</v>
      </c>
      <c r="C12" s="64">
        <v>94</v>
      </c>
      <c r="D12" s="64">
        <v>20</v>
      </c>
      <c r="E12" s="64">
        <v>82</v>
      </c>
      <c r="F12" s="2" t="str">
        <f t="shared" si="1"/>
        <v>4</v>
      </c>
      <c r="G12" s="2" t="str">
        <f t="shared" si="2"/>
        <v>0</v>
      </c>
      <c r="H12" s="2" t="str">
        <f t="shared" si="3"/>
        <v>2</v>
      </c>
      <c r="I12" s="2" t="str">
        <f t="shared" si="4"/>
        <v>94 20</v>
      </c>
      <c r="J12" s="4">
        <f>1/(1+EXP(-Parameters!$B$8-Parameters!$B$9*C12))</f>
        <v>0.50747076897689891</v>
      </c>
      <c r="K12" s="18">
        <f>EXP(Parameters!$B$3+Parameters!$B$5*LN($C12))</f>
        <v>17.793739182644352</v>
      </c>
      <c r="L12" s="18">
        <f>EXP(Parameters!$B$2+Parameters!$B$4*LN($C12))</f>
        <v>22.28933409736111</v>
      </c>
      <c r="M12" s="18">
        <f t="shared" si="5"/>
        <v>19.453203942190783</v>
      </c>
      <c r="N12" s="2" t="str">
        <f t="shared" si="6"/>
        <v>mature</v>
      </c>
      <c r="O12" s="19">
        <f>_xlfn.NORM.DIST(LN($D12), LN(K12), EXP(Parameters!$B$6), 0)</f>
        <v>0.50417051005016666</v>
      </c>
      <c r="P12" s="19">
        <f>_xlfn.NORM.DIST(LN($D12), LN(L12), EXP(Parameters!$B$7), 0)</f>
        <v>0.80062459987217205</v>
      </c>
      <c r="Q12" s="4">
        <f t="shared" si="7"/>
        <v>0.65461229497848639</v>
      </c>
      <c r="R12" s="4">
        <f t="shared" si="8"/>
        <v>-0.42371213466173724</v>
      </c>
      <c r="S12" s="2" t="str">
        <f>IF(C12&gt;=Parameters!$B$10,D12-EXP(Parameters!$B$2+Parameters!$B$4*LN($C12)), "")</f>
        <v/>
      </c>
    </row>
    <row r="13" spans="1:19" x14ac:dyDescent="0.35">
      <c r="A13" t="s">
        <v>2500</v>
      </c>
      <c r="B13">
        <v>1</v>
      </c>
      <c r="C13" s="64">
        <v>103</v>
      </c>
      <c r="D13" s="64">
        <v>23</v>
      </c>
      <c r="E13" s="64">
        <v>99</v>
      </c>
      <c r="F13" s="2" t="str">
        <f t="shared" si="1"/>
        <v>3</v>
      </c>
      <c r="G13" s="2" t="str">
        <f t="shared" si="2"/>
        <v>3</v>
      </c>
      <c r="H13" s="2" t="str">
        <f t="shared" si="3"/>
        <v>9</v>
      </c>
      <c r="I13" s="2" t="str">
        <f t="shared" si="4"/>
        <v>103 23</v>
      </c>
      <c r="J13" s="4">
        <f>1/(1+EXP(-Parameters!$B$8-Parameters!$B$9*C13))</f>
        <v>0.72929139759356365</v>
      </c>
      <c r="K13" s="18">
        <f>EXP(Parameters!$B$3+Parameters!$B$5*LN($C13))</f>
        <v>20.077303074934573</v>
      </c>
      <c r="L13" s="18">
        <f>EXP(Parameters!$B$2+Parameters!$B$4*LN($C13))</f>
        <v>25.276776596017228</v>
      </c>
      <c r="M13" s="18">
        <f t="shared" si="5"/>
        <v>21.876255591489173</v>
      </c>
      <c r="N13" s="2" t="str">
        <f t="shared" si="6"/>
        <v>mature</v>
      </c>
      <c r="O13" s="19">
        <f>_xlfn.NORM.DIST(LN($D13), LN(K13), EXP(Parameters!$B$6), 0)</f>
        <v>0.19034132728957218</v>
      </c>
      <c r="P13" s="19">
        <f>_xlfn.NORM.DIST(LN($D13), LN(L13), EXP(Parameters!$B$7), 0)</f>
        <v>1.3901038748676589</v>
      </c>
      <c r="Q13" s="4">
        <f t="shared" si="7"/>
        <v>1.0653178323932093</v>
      </c>
      <c r="R13" s="4">
        <f t="shared" si="8"/>
        <v>6.3273188810796271E-2</v>
      </c>
      <c r="S13" s="2" t="str">
        <f>IF(C13&gt;=Parameters!$B$10,D13-EXP(Parameters!$B$2+Parameters!$B$4*LN($C13)), "")</f>
        <v/>
      </c>
    </row>
    <row r="14" spans="1:19" x14ac:dyDescent="0.35">
      <c r="A14" t="s">
        <v>2500</v>
      </c>
      <c r="B14">
        <v>1</v>
      </c>
      <c r="C14" s="64">
        <v>126</v>
      </c>
      <c r="D14" s="64">
        <v>34</v>
      </c>
      <c r="E14" s="64">
        <v>92</v>
      </c>
      <c r="F14" s="2" t="str">
        <f t="shared" si="1"/>
        <v>6</v>
      </c>
      <c r="G14" s="2" t="str">
        <f t="shared" si="2"/>
        <v>4</v>
      </c>
      <c r="H14" s="2" t="str">
        <f t="shared" si="3"/>
        <v>2</v>
      </c>
      <c r="I14" s="2" t="str">
        <f t="shared" si="4"/>
        <v>126 34</v>
      </c>
      <c r="J14" s="4">
        <f>1/(1+EXP(-Parameters!$B$8-Parameters!$B$9*C14))</f>
        <v>0.96915022279159102</v>
      </c>
      <c r="K14" s="18">
        <f>EXP(Parameters!$B$3+Parameters!$B$5*LN($C14))</f>
        <v>26.199763956435284</v>
      </c>
      <c r="L14" s="18">
        <f>EXP(Parameters!$B$2+Parameters!$B$4*LN($C14))</f>
        <v>33.352882590927344</v>
      </c>
      <c r="M14" s="18">
        <f t="shared" si="5"/>
        <v>28.337059808197953</v>
      </c>
      <c r="N14" s="2" t="str">
        <f t="shared" si="6"/>
        <v>mature</v>
      </c>
      <c r="O14" s="19">
        <f>_xlfn.NORM.DIST(LN($D14), LN(K14), EXP(Parameters!$B$6), 0)</f>
        <v>8.4819312614631371E-6</v>
      </c>
      <c r="P14" s="19">
        <f>_xlfn.NORM.DIST(LN($D14), LN(L14), EXP(Parameters!$B$7), 0)</f>
        <v>7.3243671780043549</v>
      </c>
      <c r="Q14" s="4">
        <f t="shared" si="7"/>
        <v>7.0984123440360269</v>
      </c>
      <c r="R14" s="4">
        <f t="shared" si="8"/>
        <v>1.9598711455259872</v>
      </c>
      <c r="S14" s="2">
        <f>IF(C14&gt;=Parameters!$B$10,D14-EXP(Parameters!$B$2+Parameters!$B$4*LN($C14)), "")</f>
        <v>0.64711740907265636</v>
      </c>
    </row>
    <row r="15" spans="1:19" x14ac:dyDescent="0.35">
      <c r="A15" t="s">
        <v>2500</v>
      </c>
      <c r="B15">
        <v>1</v>
      </c>
      <c r="C15" s="64">
        <v>105</v>
      </c>
      <c r="D15" s="64">
        <v>28</v>
      </c>
      <c r="E15" s="64">
        <v>91</v>
      </c>
      <c r="F15" s="2" t="str">
        <f t="shared" si="1"/>
        <v>5</v>
      </c>
      <c r="G15" s="2" t="str">
        <f t="shared" si="2"/>
        <v>8</v>
      </c>
      <c r="H15" s="2" t="str">
        <f t="shared" si="3"/>
        <v>1</v>
      </c>
      <c r="I15" s="2" t="str">
        <f t="shared" si="4"/>
        <v>105 28</v>
      </c>
      <c r="J15" s="4">
        <f>1/(1+EXP(-Parameters!$B$8-Parameters!$B$9*C15))</f>
        <v>0.76934531660241856</v>
      </c>
      <c r="K15" s="18">
        <f>EXP(Parameters!$B$3+Parameters!$B$5*LN($C15))</f>
        <v>20.593714849654653</v>
      </c>
      <c r="L15" s="18">
        <f>EXP(Parameters!$B$2+Parameters!$B$4*LN($C15))</f>
        <v>25.954393485790241</v>
      </c>
      <c r="M15" s="18">
        <f t="shared" si="5"/>
        <v>22.42311808998673</v>
      </c>
      <c r="N15" s="2" t="str">
        <f t="shared" si="6"/>
        <v>mature</v>
      </c>
      <c r="O15" s="19">
        <f>_xlfn.NORM.DIST(LN($D15), LN(K15), EXP(Parameters!$B$6), 0)</f>
        <v>3.9784233845211594E-8</v>
      </c>
      <c r="P15" s="19">
        <f>_xlfn.NORM.DIST(LN($D15), LN(L15), EXP(Parameters!$B$7), 0)</f>
        <v>2.5681610597786313</v>
      </c>
      <c r="Q15" s="4">
        <f t="shared" si="7"/>
        <v>1.9758026927978136</v>
      </c>
      <c r="R15" s="4">
        <f t="shared" si="8"/>
        <v>0.68097474251718215</v>
      </c>
      <c r="S15" s="2" t="str">
        <f>IF(C15&gt;=Parameters!$B$10,D15-EXP(Parameters!$B$2+Parameters!$B$4*LN($C15)), "")</f>
        <v/>
      </c>
    </row>
    <row r="16" spans="1:19" x14ac:dyDescent="0.35">
      <c r="A16" t="s">
        <v>2500</v>
      </c>
      <c r="B16">
        <v>1</v>
      </c>
      <c r="C16" s="64">
        <v>85</v>
      </c>
      <c r="D16" s="64">
        <v>20</v>
      </c>
      <c r="E16" s="64">
        <v>90</v>
      </c>
      <c r="F16" s="2" t="str">
        <f t="shared" si="1"/>
        <v>5</v>
      </c>
      <c r="G16" s="2" t="str">
        <f t="shared" si="2"/>
        <v>0</v>
      </c>
      <c r="H16" s="2" t="str">
        <f t="shared" si="3"/>
        <v>0</v>
      </c>
      <c r="I16" s="2" t="str">
        <f t="shared" si="4"/>
        <v>85 20</v>
      </c>
      <c r="J16" s="4">
        <f>1/(1+EXP(-Parameters!$B$8-Parameters!$B$9*C16))</f>
        <v>0.28266919830912968</v>
      </c>
      <c r="K16" s="18">
        <f>EXP(Parameters!$B$3+Parameters!$B$5*LN($C16))</f>
        <v>15.579282660403669</v>
      </c>
      <c r="L16" s="18">
        <f>EXP(Parameters!$B$2+Parameters!$B$4*LN($C16))</f>
        <v>19.407547991848531</v>
      </c>
      <c r="M16" s="18">
        <f t="shared" si="5"/>
        <v>17.0952069220629</v>
      </c>
      <c r="N16" s="2" t="str">
        <f t="shared" si="6"/>
        <v>mature</v>
      </c>
      <c r="O16" s="19">
        <f>_xlfn.NORM.DIST(LN($D16), LN(K16), EXP(Parameters!$B$6), 0)</f>
        <v>2.5967541759457185E-5</v>
      </c>
      <c r="P16" s="19">
        <f>_xlfn.NORM.DIST(LN($D16), LN(L16), EXP(Parameters!$B$7), 0)</f>
        <v>6.6003032096519361</v>
      </c>
      <c r="Q16" s="4">
        <f t="shared" si="7"/>
        <v>1.8657210441870364</v>
      </c>
      <c r="R16" s="4">
        <f t="shared" si="8"/>
        <v>0.62364759724500596</v>
      </c>
      <c r="S16" s="2" t="str">
        <f>IF(C16&gt;=Parameters!$B$10,D16-EXP(Parameters!$B$2+Parameters!$B$4*LN($C16)), "")</f>
        <v/>
      </c>
    </row>
    <row r="17" spans="1:19" x14ac:dyDescent="0.35">
      <c r="A17" t="s">
        <v>2500</v>
      </c>
      <c r="B17">
        <v>1</v>
      </c>
      <c r="C17" s="64">
        <v>111</v>
      </c>
      <c r="D17" s="64">
        <v>28</v>
      </c>
      <c r="E17" s="64">
        <v>94</v>
      </c>
      <c r="F17" s="2" t="str">
        <f t="shared" si="1"/>
        <v>1</v>
      </c>
      <c r="G17" s="2" t="str">
        <f t="shared" si="2"/>
        <v>8</v>
      </c>
      <c r="H17" s="2" t="str">
        <f t="shared" si="3"/>
        <v>4</v>
      </c>
      <c r="I17" s="2" t="str">
        <f t="shared" si="4"/>
        <v>111 28</v>
      </c>
      <c r="J17" s="4">
        <f>1/(1+EXP(-Parameters!$B$8-Parameters!$B$9*C17))</f>
        <v>0.86358393746934214</v>
      </c>
      <c r="K17" s="18">
        <f>EXP(Parameters!$B$3+Parameters!$B$5*LN($C17))</f>
        <v>22.161767377490595</v>
      </c>
      <c r="L17" s="18">
        <f>EXP(Parameters!$B$2+Parameters!$B$4*LN($C17))</f>
        <v>28.016211572719751</v>
      </c>
      <c r="M17" s="18">
        <f t="shared" si="5"/>
        <v>24.081338371598434</v>
      </c>
      <c r="N17" s="2" t="str">
        <f t="shared" si="6"/>
        <v>mature</v>
      </c>
      <c r="O17" s="19">
        <f>_xlfn.NORM.DIST(LN($D17), LN(K17), EXP(Parameters!$B$6), 0)</f>
        <v>1.2398788571216988E-4</v>
      </c>
      <c r="P17" s="19">
        <f>_xlfn.NORM.DIST(LN($D17), LN(L17), EXP(Parameters!$B$7), 0)</f>
        <v>7.8694948728212966</v>
      </c>
      <c r="Q17" s="4">
        <f t="shared" si="7"/>
        <v>6.7959862821049857</v>
      </c>
      <c r="R17" s="4">
        <f t="shared" si="8"/>
        <v>1.9163321852827786</v>
      </c>
      <c r="S17" s="2">
        <f>IF(C17&gt;=Parameters!$B$10,D17-EXP(Parameters!$B$2+Parameters!$B$4*LN($C17)), "")</f>
        <v>-1.6211572719750933E-2</v>
      </c>
    </row>
    <row r="18" spans="1:19" x14ac:dyDescent="0.35">
      <c r="A18" t="s">
        <v>2500</v>
      </c>
      <c r="B18">
        <v>1</v>
      </c>
      <c r="C18" s="64">
        <v>117</v>
      </c>
      <c r="D18" s="64">
        <v>28</v>
      </c>
      <c r="E18" s="64">
        <v>95</v>
      </c>
      <c r="F18" s="2" t="str">
        <f t="shared" si="1"/>
        <v>7</v>
      </c>
      <c r="G18" s="2" t="str">
        <f t="shared" si="2"/>
        <v>8</v>
      </c>
      <c r="H18" s="2" t="str">
        <f t="shared" si="3"/>
        <v>5</v>
      </c>
      <c r="I18" s="2" t="str">
        <f t="shared" si="4"/>
        <v>117 28</v>
      </c>
      <c r="J18" s="4">
        <f>1/(1+EXP(-Parameters!$B$8-Parameters!$B$9*C18))</f>
        <v>0.92316480721423155</v>
      </c>
      <c r="K18" s="18">
        <f>EXP(Parameters!$B$3+Parameters!$B$5*LN($C18))</f>
        <v>23.75723753928861</v>
      </c>
      <c r="L18" s="18">
        <f>EXP(Parameters!$B$2+Parameters!$B$4*LN($C18))</f>
        <v>30.120335986355592</v>
      </c>
      <c r="M18" s="18">
        <f t="shared" si="5"/>
        <v>25.765210355068117</v>
      </c>
      <c r="N18" s="2" t="str">
        <f t="shared" si="6"/>
        <v>mature</v>
      </c>
      <c r="O18" s="19">
        <f>_xlfn.NORM.DIST(LN($D18), LN(K18), EXP(Parameters!$B$6), 0)</f>
        <v>3.3801525524363885E-2</v>
      </c>
      <c r="P18" s="19">
        <f>_xlfn.NORM.DIST(LN($D18), LN(L18), EXP(Parameters!$B$7), 0)</f>
        <v>2.7905807418019259</v>
      </c>
      <c r="Q18" s="4">
        <f t="shared" si="7"/>
        <v>2.57876307925144</v>
      </c>
      <c r="R18" s="4">
        <f t="shared" si="8"/>
        <v>0.94730985732509732</v>
      </c>
      <c r="S18" s="2">
        <f>IF(C18&gt;=Parameters!$B$10,D18-EXP(Parameters!$B$2+Parameters!$B$4*LN($C18)), "")</f>
        <v>-2.1203359863555917</v>
      </c>
    </row>
    <row r="19" spans="1:19" x14ac:dyDescent="0.35">
      <c r="A19" t="s">
        <v>2500</v>
      </c>
      <c r="B19">
        <v>1</v>
      </c>
      <c r="C19" s="64">
        <v>98</v>
      </c>
      <c r="D19" s="64">
        <v>21</v>
      </c>
      <c r="E19" s="64">
        <v>90</v>
      </c>
      <c r="F19" s="2" t="str">
        <f t="shared" si="1"/>
        <v>8</v>
      </c>
      <c r="G19" s="2" t="str">
        <f t="shared" si="2"/>
        <v>1</v>
      </c>
      <c r="H19" s="2" t="str">
        <f t="shared" si="3"/>
        <v>0</v>
      </c>
      <c r="I19" s="2" t="str">
        <f t="shared" si="4"/>
        <v>98 21</v>
      </c>
      <c r="J19" s="4">
        <f>1/(1+EXP(-Parameters!$B$8-Parameters!$B$9*C19))</f>
        <v>0.61231670875547251</v>
      </c>
      <c r="K19" s="18">
        <f>EXP(Parameters!$B$3+Parameters!$B$5*LN($C19))</f>
        <v>18.800387569154239</v>
      </c>
      <c r="L19" s="18">
        <f>EXP(Parameters!$B$2+Parameters!$B$4*LN($C19))</f>
        <v>23.604411861500896</v>
      </c>
      <c r="M19" s="18">
        <f t="shared" si="5"/>
        <v>20.522345068410143</v>
      </c>
      <c r="N19" s="2" t="str">
        <f t="shared" si="6"/>
        <v>mature</v>
      </c>
      <c r="O19" s="19">
        <f>_xlfn.NORM.DIST(LN($D19), LN(K19), EXP(Parameters!$B$6), 0)</f>
        <v>0.67223623785141406</v>
      </c>
      <c r="P19" s="19">
        <f>_xlfn.NORM.DIST(LN($D19), LN(L19), EXP(Parameters!$B$7), 0)</f>
        <v>0.55072637524926049</v>
      </c>
      <c r="Q19" s="4">
        <f t="shared" si="7"/>
        <v>0.59783371870153368</v>
      </c>
      <c r="R19" s="4">
        <f t="shared" si="8"/>
        <v>-0.51444262607003188</v>
      </c>
      <c r="S19" s="2" t="str">
        <f>IF(C19&gt;=Parameters!$B$10,D19-EXP(Parameters!$B$2+Parameters!$B$4*LN($C19)), "")</f>
        <v/>
      </c>
    </row>
    <row r="20" spans="1:19" x14ac:dyDescent="0.35">
      <c r="A20" t="s">
        <v>2500</v>
      </c>
      <c r="B20">
        <v>1</v>
      </c>
      <c r="C20" s="64">
        <v>106</v>
      </c>
      <c r="D20" s="64">
        <v>25</v>
      </c>
      <c r="E20" s="64">
        <v>91</v>
      </c>
      <c r="F20" s="2" t="str">
        <f t="shared" si="1"/>
        <v>6</v>
      </c>
      <c r="G20" s="2" t="str">
        <f t="shared" si="2"/>
        <v>5</v>
      </c>
      <c r="H20" s="2" t="str">
        <f t="shared" si="3"/>
        <v>1</v>
      </c>
      <c r="I20" s="2" t="str">
        <f t="shared" si="4"/>
        <v>106 25</v>
      </c>
      <c r="J20" s="4">
        <f>1/(1+EXP(-Parameters!$B$8-Parameters!$B$9*C20))</f>
        <v>0.78774935536896651</v>
      </c>
      <c r="K20" s="18">
        <f>EXP(Parameters!$B$3+Parameters!$B$5*LN($C20))</f>
        <v>20.85310935609834</v>
      </c>
      <c r="L20" s="18">
        <f>EXP(Parameters!$B$2+Parameters!$B$4*LN($C20))</f>
        <v>26.295030138779993</v>
      </c>
      <c r="M20" s="18">
        <f t="shared" si="5"/>
        <v>22.697663777490892</v>
      </c>
      <c r="N20" s="2" t="str">
        <f t="shared" si="6"/>
        <v>mature</v>
      </c>
      <c r="O20" s="19">
        <f>_xlfn.NORM.DIST(LN($D20), LN(K20), EXP(Parameters!$B$6), 0)</f>
        <v>1.0236208170300876E-2</v>
      </c>
      <c r="P20" s="19">
        <f>_xlfn.NORM.DIST(LN($D20), LN(L20), EXP(Parameters!$B$7), 0)</f>
        <v>4.7910423045097019</v>
      </c>
      <c r="Q20" s="4">
        <f t="shared" si="7"/>
        <v>3.7763131287056892</v>
      </c>
      <c r="R20" s="4">
        <f t="shared" si="8"/>
        <v>1.3287481708794264</v>
      </c>
      <c r="S20" s="2" t="str">
        <f>IF(C20&gt;=Parameters!$B$10,D20-EXP(Parameters!$B$2+Parameters!$B$4*LN($C20)), "")</f>
        <v/>
      </c>
    </row>
    <row r="21" spans="1:19" x14ac:dyDescent="0.35">
      <c r="A21" t="s">
        <v>2500</v>
      </c>
      <c r="B21">
        <v>1</v>
      </c>
      <c r="C21" s="64">
        <v>113</v>
      </c>
      <c r="D21" s="64">
        <v>25</v>
      </c>
      <c r="E21" s="64">
        <v>88</v>
      </c>
      <c r="F21" s="2" t="str">
        <f t="shared" si="1"/>
        <v>3</v>
      </c>
      <c r="G21" s="2" t="str">
        <f t="shared" si="2"/>
        <v>5</v>
      </c>
      <c r="H21" s="2" t="str">
        <f t="shared" si="3"/>
        <v>8</v>
      </c>
      <c r="I21" s="2" t="str">
        <f t="shared" si="4"/>
        <v>113 25</v>
      </c>
      <c r="J21" s="4">
        <f>1/(1+EXP(-Parameters!$B$8-Parameters!$B$9*C21))</f>
        <v>0.88685079408693668</v>
      </c>
      <c r="K21" s="18">
        <f>EXP(Parameters!$B$3+Parameters!$B$5*LN($C21))</f>
        <v>22.690593733954969</v>
      </c>
      <c r="L21" s="18">
        <f>EXP(Parameters!$B$2+Parameters!$B$4*LN($C21))</f>
        <v>28.712955701636687</v>
      </c>
      <c r="M21" s="18">
        <f t="shared" si="5"/>
        <v>24.639827522024078</v>
      </c>
      <c r="N21" s="2" t="str">
        <f t="shared" si="6"/>
        <v>mature</v>
      </c>
      <c r="O21" s="19">
        <f>_xlfn.NORM.DIST(LN($D21), LN(K21), EXP(Parameters!$B$6), 0)</f>
        <v>1.1970327372962184</v>
      </c>
      <c r="P21" s="19">
        <f>_xlfn.NORM.DIST(LN($D21), LN(L21), EXP(Parameters!$B$7), 0)</f>
        <v>0.18863063256038715</v>
      </c>
      <c r="Q21" s="4">
        <f t="shared" si="7"/>
        <v>0.3027305299523082</v>
      </c>
      <c r="R21" s="4">
        <f t="shared" si="8"/>
        <v>-1.1949122092616828</v>
      </c>
      <c r="S21" s="2">
        <f>IF(C21&gt;=Parameters!$B$10,D21-EXP(Parameters!$B$2+Parameters!$B$4*LN($C21)), "")</f>
        <v>-3.7129557016366874</v>
      </c>
    </row>
    <row r="22" spans="1:19" x14ac:dyDescent="0.35">
      <c r="A22" t="s">
        <v>2500</v>
      </c>
      <c r="B22">
        <v>1</v>
      </c>
      <c r="C22" s="64">
        <v>114</v>
      </c>
      <c r="D22" s="64">
        <v>28</v>
      </c>
      <c r="E22" s="64">
        <v>90</v>
      </c>
      <c r="F22" s="2" t="str">
        <f t="shared" si="1"/>
        <v>4</v>
      </c>
      <c r="G22" s="2" t="str">
        <f t="shared" si="2"/>
        <v>8</v>
      </c>
      <c r="H22" s="2" t="str">
        <f t="shared" si="3"/>
        <v>0</v>
      </c>
      <c r="I22" s="2" t="str">
        <f t="shared" si="4"/>
        <v>114 28</v>
      </c>
      <c r="J22" s="4">
        <f>1/(1+EXP(-Parameters!$B$8-Parameters!$B$9*C22))</f>
        <v>0.89713263718970226</v>
      </c>
      <c r="K22" s="18">
        <f>EXP(Parameters!$B$3+Parameters!$B$5*LN($C22))</f>
        <v>22.956137509225673</v>
      </c>
      <c r="L22" s="18">
        <f>EXP(Parameters!$B$2+Parameters!$B$4*LN($C22))</f>
        <v>29.063073797902575</v>
      </c>
      <c r="M22" s="18">
        <f t="shared" si="5"/>
        <v>24.9201292748726</v>
      </c>
      <c r="N22" s="2" t="str">
        <f t="shared" si="6"/>
        <v>mature</v>
      </c>
      <c r="O22" s="19">
        <f>_xlfn.NORM.DIST(LN($D22), LN(K22), EXP(Parameters!$B$6), 0)</f>
        <v>2.7131781397038996E-3</v>
      </c>
      <c r="P22" s="19">
        <f>_xlfn.NORM.DIST(LN($D22), LN(L22), EXP(Parameters!$B$7), 0)</f>
        <v>6.0066316237811268</v>
      </c>
      <c r="Q22" s="4">
        <f t="shared" si="7"/>
        <v>5.3890243667498918</v>
      </c>
      <c r="R22" s="4">
        <f t="shared" si="8"/>
        <v>1.6843643605128376</v>
      </c>
      <c r="S22" s="2">
        <f>IF(C22&gt;=Parameters!$B$10,D22-EXP(Parameters!$B$2+Parameters!$B$4*LN($C22)), "")</f>
        <v>-1.0630737979025753</v>
      </c>
    </row>
    <row r="23" spans="1:19" x14ac:dyDescent="0.35">
      <c r="A23" t="s">
        <v>2500</v>
      </c>
      <c r="B23">
        <v>1</v>
      </c>
      <c r="C23" s="64">
        <v>109</v>
      </c>
      <c r="D23" s="64">
        <v>26</v>
      </c>
      <c r="E23" s="64">
        <v>72</v>
      </c>
      <c r="F23" s="2" t="str">
        <f t="shared" si="1"/>
        <v>9</v>
      </c>
      <c r="G23" s="2" t="str">
        <f t="shared" si="2"/>
        <v>6</v>
      </c>
      <c r="H23" s="2" t="str">
        <f t="shared" si="3"/>
        <v>2</v>
      </c>
      <c r="I23" s="2" t="str">
        <f t="shared" si="4"/>
        <v>109 26</v>
      </c>
      <c r="J23" s="4">
        <f>1/(1+EXP(-Parameters!$B$8-Parameters!$B$9*C23))</f>
        <v>0.83641522323347828</v>
      </c>
      <c r="K23" s="18">
        <f>EXP(Parameters!$B$3+Parameters!$B$5*LN($C23))</f>
        <v>21.635986671827396</v>
      </c>
      <c r="L23" s="18">
        <f>EXP(Parameters!$B$2+Parameters!$B$4*LN($C23))</f>
        <v>27.324167114074939</v>
      </c>
      <c r="M23" s="18">
        <f t="shared" si="5"/>
        <v>23.525698651551952</v>
      </c>
      <c r="N23" s="2" t="str">
        <f t="shared" si="6"/>
        <v>mature</v>
      </c>
      <c r="O23" s="19">
        <f>_xlfn.NORM.DIST(LN($D23), LN(K23), EXP(Parameters!$B$6), 0)</f>
        <v>8.5927585213050571E-3</v>
      </c>
      <c r="P23" s="19">
        <f>_xlfn.NORM.DIST(LN($D23), LN(L23), EXP(Parameters!$B$7), 0)</f>
        <v>4.8691035989389455</v>
      </c>
      <c r="Q23" s="4">
        <f t="shared" si="7"/>
        <v>4.0739980181379671</v>
      </c>
      <c r="R23" s="4">
        <f t="shared" si="8"/>
        <v>1.4046248313386065</v>
      </c>
      <c r="S23" s="2" t="str">
        <f>IF(C23&gt;=Parameters!$B$10,D23-EXP(Parameters!$B$2+Parameters!$B$4*LN($C23)), "")</f>
        <v/>
      </c>
    </row>
    <row r="24" spans="1:19" x14ac:dyDescent="0.35">
      <c r="A24" t="s">
        <v>2500</v>
      </c>
      <c r="B24">
        <v>1</v>
      </c>
      <c r="C24" s="64">
        <v>113</v>
      </c>
      <c r="D24" s="64">
        <v>28</v>
      </c>
      <c r="E24" s="64">
        <v>78</v>
      </c>
      <c r="F24" s="2" t="str">
        <f t="shared" si="1"/>
        <v>3</v>
      </c>
      <c r="G24" s="2" t="str">
        <f t="shared" si="2"/>
        <v>8</v>
      </c>
      <c r="H24" s="2" t="str">
        <f t="shared" si="3"/>
        <v>8</v>
      </c>
      <c r="I24" s="2" t="str">
        <f t="shared" si="4"/>
        <v>113 28</v>
      </c>
      <c r="J24" s="4">
        <f>1/(1+EXP(-Parameters!$B$8-Parameters!$B$9*C24))</f>
        <v>0.88685079408693668</v>
      </c>
      <c r="K24" s="18">
        <f>EXP(Parameters!$B$3+Parameters!$B$5*LN($C24))</f>
        <v>22.690593733954969</v>
      </c>
      <c r="L24" s="18">
        <f>EXP(Parameters!$B$2+Parameters!$B$4*LN($C24))</f>
        <v>28.712955701636687</v>
      </c>
      <c r="M24" s="18">
        <f t="shared" si="5"/>
        <v>24.639827522024078</v>
      </c>
      <c r="N24" s="2" t="str">
        <f t="shared" si="6"/>
        <v>mature</v>
      </c>
      <c r="O24" s="19">
        <f>_xlfn.NORM.DIST(LN($D24), LN(K24), EXP(Parameters!$B$6), 0)</f>
        <v>1.0348571487989681E-3</v>
      </c>
      <c r="P24" s="19">
        <f>_xlfn.NORM.DIST(LN($D24), LN(L24), EXP(Parameters!$B$7), 0)</f>
        <v>6.9590410318413491</v>
      </c>
      <c r="Q24" s="4">
        <f t="shared" si="7"/>
        <v>6.1717481584366958</v>
      </c>
      <c r="R24" s="4">
        <f t="shared" si="8"/>
        <v>1.8199821297858301</v>
      </c>
      <c r="S24" s="2">
        <f>IF(C24&gt;=Parameters!$B$10,D24-EXP(Parameters!$B$2+Parameters!$B$4*LN($C24)), "")</f>
        <v>-0.71295570163668742</v>
      </c>
    </row>
    <row r="25" spans="1:19" x14ac:dyDescent="0.35">
      <c r="A25" t="s">
        <v>2500</v>
      </c>
      <c r="B25">
        <v>1</v>
      </c>
      <c r="C25" s="64">
        <v>111</v>
      </c>
      <c r="D25" s="64">
        <v>24</v>
      </c>
      <c r="E25" s="64">
        <v>82</v>
      </c>
      <c r="F25" s="2" t="str">
        <f t="shared" si="1"/>
        <v>1</v>
      </c>
      <c r="G25" s="2" t="str">
        <f t="shared" si="2"/>
        <v>4</v>
      </c>
      <c r="H25" s="2" t="str">
        <f t="shared" si="3"/>
        <v>2</v>
      </c>
      <c r="I25" s="2" t="str">
        <f t="shared" si="4"/>
        <v>111 24</v>
      </c>
      <c r="J25" s="4">
        <f>1/(1+EXP(-Parameters!$B$8-Parameters!$B$9*C25))</f>
        <v>0.86358393746934214</v>
      </c>
      <c r="K25" s="18">
        <f>EXP(Parameters!$B$3+Parameters!$B$5*LN($C25))</f>
        <v>22.161767377490595</v>
      </c>
      <c r="L25" s="18">
        <f>EXP(Parameters!$B$2+Parameters!$B$4*LN($C25))</f>
        <v>28.016211572719751</v>
      </c>
      <c r="M25" s="18">
        <f t="shared" si="5"/>
        <v>24.081338371598434</v>
      </c>
      <c r="N25" s="2" t="str">
        <f t="shared" si="6"/>
        <v>immature</v>
      </c>
      <c r="O25" s="19">
        <f>_xlfn.NORM.DIST(LN($D25), LN(K25), EXP(Parameters!$B$6), 0)</f>
        <v>2.2183277069623002</v>
      </c>
      <c r="P25" s="19">
        <f>_xlfn.NORM.DIST(LN($D25), LN(L25), EXP(Parameters!$B$7), 0)</f>
        <v>7.4612699351227066E-2</v>
      </c>
      <c r="Q25" s="4">
        <f t="shared" si="7"/>
        <v>0.3670498598774089</v>
      </c>
      <c r="R25" s="4">
        <f t="shared" si="8"/>
        <v>-1.0022575821788349</v>
      </c>
      <c r="S25" s="2">
        <f>IF(C25&gt;=Parameters!$B$10,D25-EXP(Parameters!$B$2+Parameters!$B$4*LN($C25)), "")</f>
        <v>-4.0162115727197509</v>
      </c>
    </row>
    <row r="26" spans="1:19" x14ac:dyDescent="0.35">
      <c r="A26" t="s">
        <v>2500</v>
      </c>
      <c r="B26">
        <v>1</v>
      </c>
      <c r="C26" s="64">
        <v>112</v>
      </c>
      <c r="D26" s="64">
        <v>25</v>
      </c>
      <c r="E26" s="64">
        <v>80</v>
      </c>
      <c r="F26" s="2" t="str">
        <f t="shared" si="1"/>
        <v>2</v>
      </c>
      <c r="G26" s="2" t="str">
        <f t="shared" si="2"/>
        <v>5</v>
      </c>
      <c r="H26" s="2" t="str">
        <f t="shared" si="3"/>
        <v>0</v>
      </c>
      <c r="I26" s="2" t="str">
        <f t="shared" si="4"/>
        <v>112 25</v>
      </c>
      <c r="J26" s="4">
        <f>1/(1+EXP(-Parameters!$B$8-Parameters!$B$9*C26))</f>
        <v>0.87568366424949196</v>
      </c>
      <c r="K26" s="18">
        <f>EXP(Parameters!$B$3+Parameters!$B$5*LN($C26))</f>
        <v>22.425802171071368</v>
      </c>
      <c r="L26" s="18">
        <f>EXP(Parameters!$B$2+Parameters!$B$4*LN($C26))</f>
        <v>28.363999471035015</v>
      </c>
      <c r="M26" s="18">
        <f t="shared" si="5"/>
        <v>24.360229057188494</v>
      </c>
      <c r="N26" s="2" t="str">
        <f t="shared" si="6"/>
        <v>mature</v>
      </c>
      <c r="O26" s="19">
        <f>_xlfn.NORM.DIST(LN($D26), LN(K26), EXP(Parameters!$B$6), 0)</f>
        <v>0.73410186371579322</v>
      </c>
      <c r="P26" s="19">
        <f>_xlfn.NORM.DIST(LN($D26), LN(L26), EXP(Parameters!$B$7), 0)</f>
        <v>0.35411728381905461</v>
      </c>
      <c r="Q26" s="4">
        <f t="shared" si="7"/>
        <v>0.40135557443351333</v>
      </c>
      <c r="R26" s="4">
        <f t="shared" si="8"/>
        <v>-0.91290752529329799</v>
      </c>
      <c r="S26" s="2">
        <f>IF(C26&gt;=Parameters!$B$10,D26-EXP(Parameters!$B$2+Parameters!$B$4*LN($C26)), "")</f>
        <v>-3.3639994710350152</v>
      </c>
    </row>
    <row r="27" spans="1:19" x14ac:dyDescent="0.35">
      <c r="A27" t="s">
        <v>2500</v>
      </c>
      <c r="B27">
        <v>1</v>
      </c>
      <c r="C27" s="64">
        <v>109</v>
      </c>
      <c r="D27" s="64">
        <v>26</v>
      </c>
      <c r="E27" s="64">
        <v>80</v>
      </c>
      <c r="F27" s="2" t="str">
        <f t="shared" si="1"/>
        <v>9</v>
      </c>
      <c r="G27" s="2" t="str">
        <f t="shared" si="2"/>
        <v>6</v>
      </c>
      <c r="H27" s="2" t="str">
        <f t="shared" si="3"/>
        <v>0</v>
      </c>
      <c r="I27" s="2" t="str">
        <f t="shared" si="4"/>
        <v>109 26</v>
      </c>
      <c r="J27" s="4">
        <f>1/(1+EXP(-Parameters!$B$8-Parameters!$B$9*C27))</f>
        <v>0.83641522323347828</v>
      </c>
      <c r="K27" s="18">
        <f>EXP(Parameters!$B$3+Parameters!$B$5*LN($C27))</f>
        <v>21.635986671827396</v>
      </c>
      <c r="L27" s="18">
        <f>EXP(Parameters!$B$2+Parameters!$B$4*LN($C27))</f>
        <v>27.324167114074939</v>
      </c>
      <c r="M27" s="18">
        <f t="shared" si="5"/>
        <v>23.525698651551952</v>
      </c>
      <c r="N27" s="2" t="str">
        <f t="shared" si="6"/>
        <v>mature</v>
      </c>
      <c r="O27" s="19">
        <f>_xlfn.NORM.DIST(LN($D27), LN(K27), EXP(Parameters!$B$6), 0)</f>
        <v>8.5927585213050571E-3</v>
      </c>
      <c r="P27" s="19">
        <f>_xlfn.NORM.DIST(LN($D27), LN(L27), EXP(Parameters!$B$7), 0)</f>
        <v>4.8691035989389455</v>
      </c>
      <c r="Q27" s="4">
        <f t="shared" si="7"/>
        <v>4.0739980181379671</v>
      </c>
      <c r="R27" s="4">
        <f t="shared" si="8"/>
        <v>1.4046248313386065</v>
      </c>
      <c r="S27" s="2" t="str">
        <f>IF(C27&gt;=Parameters!$B$10,D27-EXP(Parameters!$B$2+Parameters!$B$4*LN($C27)), "")</f>
        <v/>
      </c>
    </row>
    <row r="28" spans="1:19" x14ac:dyDescent="0.35">
      <c r="A28" t="s">
        <v>2500</v>
      </c>
      <c r="B28">
        <v>1</v>
      </c>
      <c r="C28" s="64">
        <v>112</v>
      </c>
      <c r="D28" s="64">
        <v>29</v>
      </c>
      <c r="E28" s="64">
        <v>78</v>
      </c>
      <c r="F28" s="2" t="str">
        <f t="shared" si="1"/>
        <v>2</v>
      </c>
      <c r="G28" s="2" t="str">
        <f t="shared" si="2"/>
        <v>9</v>
      </c>
      <c r="H28" s="2" t="str">
        <f t="shared" si="3"/>
        <v>8</v>
      </c>
      <c r="I28" s="2" t="str">
        <f t="shared" si="4"/>
        <v>112 29</v>
      </c>
      <c r="J28" s="4">
        <f>1/(1+EXP(-Parameters!$B$8-Parameters!$B$9*C28))</f>
        <v>0.87568366424949196</v>
      </c>
      <c r="K28" s="18">
        <f>EXP(Parameters!$B$3+Parameters!$B$5*LN($C28))</f>
        <v>22.425802171071368</v>
      </c>
      <c r="L28" s="18">
        <f>EXP(Parameters!$B$2+Parameters!$B$4*LN($C28))</f>
        <v>28.363999471035015</v>
      </c>
      <c r="M28" s="18">
        <f t="shared" si="5"/>
        <v>24.360229057188494</v>
      </c>
      <c r="N28" s="2" t="str">
        <f t="shared" si="6"/>
        <v>mature</v>
      </c>
      <c r="O28" s="19">
        <f>_xlfn.NORM.DIST(LN($D28), LN(K28), EXP(Parameters!$B$6), 0)</f>
        <v>1.2278271380801473E-5</v>
      </c>
      <c r="P28" s="19">
        <f>_xlfn.NORM.DIST(LN($D28), LN(L28), EXP(Parameters!$B$7), 0)</f>
        <v>7.1518903184159219</v>
      </c>
      <c r="Q28" s="4">
        <f t="shared" si="7"/>
        <v>6.262795046730627</v>
      </c>
      <c r="R28" s="4">
        <f t="shared" si="8"/>
        <v>1.8346265785515883</v>
      </c>
      <c r="S28" s="2">
        <f>IF(C28&gt;=Parameters!$B$10,D28-EXP(Parameters!$B$2+Parameters!$B$4*LN($C28)), "")</f>
        <v>0.63600052896498482</v>
      </c>
    </row>
    <row r="29" spans="1:19" x14ac:dyDescent="0.35">
      <c r="A29" t="s">
        <v>2500</v>
      </c>
      <c r="B29">
        <v>1</v>
      </c>
      <c r="C29" s="64">
        <v>91</v>
      </c>
      <c r="D29" s="64">
        <v>21</v>
      </c>
      <c r="E29" s="64">
        <v>76</v>
      </c>
      <c r="F29" s="2" t="str">
        <f t="shared" si="1"/>
        <v>1</v>
      </c>
      <c r="G29" s="2" t="str">
        <f t="shared" si="2"/>
        <v>1</v>
      </c>
      <c r="H29" s="2" t="str">
        <f t="shared" si="3"/>
        <v>6</v>
      </c>
      <c r="I29" s="2" t="str">
        <f t="shared" si="4"/>
        <v>91 21</v>
      </c>
      <c r="J29" s="4">
        <f>1/(1+EXP(-Parameters!$B$8-Parameters!$B$9*C29))</f>
        <v>0.42788234447524132</v>
      </c>
      <c r="K29" s="18">
        <f>EXP(Parameters!$B$3+Parameters!$B$5*LN($C29))</f>
        <v>17.047683103319663</v>
      </c>
      <c r="L29" s="18">
        <f>EXP(Parameters!$B$2+Parameters!$B$4*LN($C29))</f>
        <v>21.316682721214686</v>
      </c>
      <c r="M29" s="18">
        <f t="shared" si="5"/>
        <v>18.659753031749261</v>
      </c>
      <c r="N29" s="2" t="str">
        <f t="shared" si="6"/>
        <v>mature</v>
      </c>
      <c r="O29" s="19">
        <f>_xlfn.NORM.DIST(LN($D29), LN(K29), EXP(Parameters!$B$6), 0)</f>
        <v>1.2000901960857971E-3</v>
      </c>
      <c r="P29" s="19">
        <f>_xlfn.NORM.DIST(LN($D29), LN(L29), EXP(Parameters!$B$7), 0)</f>
        <v>7.5343122651991203</v>
      </c>
      <c r="Q29" s="4">
        <f t="shared" si="7"/>
        <v>3.2244857888313687</v>
      </c>
      <c r="R29" s="4">
        <f t="shared" si="8"/>
        <v>1.1707734922113722</v>
      </c>
      <c r="S29" s="2" t="str">
        <f>IF(C29&gt;=Parameters!$B$10,D29-EXP(Parameters!$B$2+Parameters!$B$4*LN($C29)), "")</f>
        <v/>
      </c>
    </row>
    <row r="30" spans="1:19" x14ac:dyDescent="0.35">
      <c r="A30" t="s">
        <v>2500</v>
      </c>
      <c r="B30">
        <v>1</v>
      </c>
      <c r="C30" s="64">
        <v>122</v>
      </c>
      <c r="D30" s="64">
        <v>31</v>
      </c>
      <c r="E30" s="64">
        <v>78</v>
      </c>
      <c r="F30" s="2" t="str">
        <f t="shared" si="1"/>
        <v>2</v>
      </c>
      <c r="G30" s="2" t="str">
        <f t="shared" si="2"/>
        <v>1</v>
      </c>
      <c r="H30" s="2" t="str">
        <f t="shared" si="3"/>
        <v>8</v>
      </c>
      <c r="I30" s="2" t="str">
        <f t="shared" si="4"/>
        <v>122 31</v>
      </c>
      <c r="J30" s="4">
        <f>1/(1+EXP(-Parameters!$B$8-Parameters!$B$9*C30))</f>
        <v>0.9534746050586127</v>
      </c>
      <c r="K30" s="18">
        <f>EXP(Parameters!$B$3+Parameters!$B$5*LN($C30))</f>
        <v>25.107042010930307</v>
      </c>
      <c r="L30" s="18">
        <f>EXP(Parameters!$B$2+Parameters!$B$4*LN($C30))</f>
        <v>31.905099250831121</v>
      </c>
      <c r="M30" s="18">
        <f t="shared" si="5"/>
        <v>27.187344341584438</v>
      </c>
      <c r="N30" s="2" t="str">
        <f t="shared" si="6"/>
        <v>mature</v>
      </c>
      <c r="O30" s="19">
        <f>_xlfn.NORM.DIST(LN($D30), LN(K30), EXP(Parameters!$B$6), 0)</f>
        <v>9.8449137948773604E-4</v>
      </c>
      <c r="P30" s="19">
        <f>_xlfn.NORM.DIST(LN($D30), LN(L30), EXP(Parameters!$B$7), 0)</f>
        <v>6.6986442458132966</v>
      </c>
      <c r="Q30" s="4">
        <f t="shared" si="7"/>
        <v>6.3870329805552286</v>
      </c>
      <c r="R30" s="4">
        <f t="shared" si="8"/>
        <v>1.8542698382666414</v>
      </c>
      <c r="S30" s="2">
        <f>IF(C30&gt;=Parameters!$B$10,D30-EXP(Parameters!$B$2+Parameters!$B$4*LN($C30)), "")</f>
        <v>-0.90509925083112108</v>
      </c>
    </row>
    <row r="31" spans="1:19" x14ac:dyDescent="0.35">
      <c r="A31" t="s">
        <v>2500</v>
      </c>
      <c r="B31">
        <v>1</v>
      </c>
      <c r="C31" s="64">
        <v>103</v>
      </c>
      <c r="D31" s="64">
        <v>23</v>
      </c>
      <c r="E31" s="64">
        <v>82</v>
      </c>
      <c r="F31" s="2" t="str">
        <f t="shared" si="1"/>
        <v>3</v>
      </c>
      <c r="G31" s="2" t="str">
        <f t="shared" si="2"/>
        <v>3</v>
      </c>
      <c r="H31" s="2" t="str">
        <f t="shared" si="3"/>
        <v>2</v>
      </c>
      <c r="I31" s="2" t="str">
        <f t="shared" si="4"/>
        <v>103 23</v>
      </c>
      <c r="J31" s="4">
        <f>1/(1+EXP(-Parameters!$B$8-Parameters!$B$9*C31))</f>
        <v>0.72929139759356365</v>
      </c>
      <c r="K31" s="18">
        <f>EXP(Parameters!$B$3+Parameters!$B$5*LN($C31))</f>
        <v>20.077303074934573</v>
      </c>
      <c r="L31" s="18">
        <f>EXP(Parameters!$B$2+Parameters!$B$4*LN($C31))</f>
        <v>25.276776596017228</v>
      </c>
      <c r="M31" s="18">
        <f t="shared" si="5"/>
        <v>21.876255591489173</v>
      </c>
      <c r="N31" s="2" t="str">
        <f t="shared" si="6"/>
        <v>mature</v>
      </c>
      <c r="O31" s="19">
        <f>_xlfn.NORM.DIST(LN($D31), LN(K31), EXP(Parameters!$B$6), 0)</f>
        <v>0.19034132728957218</v>
      </c>
      <c r="P31" s="19">
        <f>_xlfn.NORM.DIST(LN($D31), LN(L31), EXP(Parameters!$B$7), 0)</f>
        <v>1.3901038748676589</v>
      </c>
      <c r="Q31" s="4">
        <f t="shared" si="7"/>
        <v>1.0653178323932093</v>
      </c>
      <c r="R31" s="4">
        <f t="shared" si="8"/>
        <v>6.3273188810796271E-2</v>
      </c>
      <c r="S31" s="2" t="str">
        <f>IF(C31&gt;=Parameters!$B$10,D31-EXP(Parameters!$B$2+Parameters!$B$4*LN($C31)), "")</f>
        <v/>
      </c>
    </row>
    <row r="32" spans="1:19" x14ac:dyDescent="0.35">
      <c r="A32" t="s">
        <v>2500</v>
      </c>
      <c r="B32">
        <v>1</v>
      </c>
      <c r="C32" s="64">
        <v>112</v>
      </c>
      <c r="D32" s="64">
        <v>25</v>
      </c>
      <c r="E32" s="64">
        <v>80</v>
      </c>
      <c r="F32" s="2" t="str">
        <f t="shared" si="1"/>
        <v>2</v>
      </c>
      <c r="G32" s="2" t="str">
        <f t="shared" si="2"/>
        <v>5</v>
      </c>
      <c r="H32" s="2" t="str">
        <f t="shared" si="3"/>
        <v>0</v>
      </c>
      <c r="I32" s="2" t="str">
        <f t="shared" si="4"/>
        <v>112 25</v>
      </c>
      <c r="J32" s="4">
        <f>1/(1+EXP(-Parameters!$B$8-Parameters!$B$9*C32))</f>
        <v>0.87568366424949196</v>
      </c>
      <c r="K32" s="18">
        <f>EXP(Parameters!$B$3+Parameters!$B$5*LN($C32))</f>
        <v>22.425802171071368</v>
      </c>
      <c r="L32" s="18">
        <f>EXP(Parameters!$B$2+Parameters!$B$4*LN($C32))</f>
        <v>28.363999471035015</v>
      </c>
      <c r="M32" s="18">
        <f t="shared" si="5"/>
        <v>24.360229057188494</v>
      </c>
      <c r="N32" s="2" t="str">
        <f t="shared" si="6"/>
        <v>mature</v>
      </c>
      <c r="O32" s="19">
        <f>_xlfn.NORM.DIST(LN($D32), LN(K32), EXP(Parameters!$B$6), 0)</f>
        <v>0.73410186371579322</v>
      </c>
      <c r="P32" s="19">
        <f>_xlfn.NORM.DIST(LN($D32), LN(L32), EXP(Parameters!$B$7), 0)</f>
        <v>0.35411728381905461</v>
      </c>
      <c r="Q32" s="4">
        <f t="shared" si="7"/>
        <v>0.40135557443351333</v>
      </c>
      <c r="R32" s="4">
        <f t="shared" si="8"/>
        <v>-0.91290752529329799</v>
      </c>
      <c r="S32" s="2">
        <f>IF(C32&gt;=Parameters!$B$10,D32-EXP(Parameters!$B$2+Parameters!$B$4*LN($C32)), "")</f>
        <v>-3.3639994710350152</v>
      </c>
    </row>
    <row r="33" spans="1:19" x14ac:dyDescent="0.35">
      <c r="A33" t="s">
        <v>2500</v>
      </c>
      <c r="B33">
        <v>1</v>
      </c>
      <c r="C33" s="64">
        <v>90</v>
      </c>
      <c r="D33" s="64">
        <v>19</v>
      </c>
      <c r="E33" s="64">
        <v>68</v>
      </c>
      <c r="F33" s="2" t="str">
        <f t="shared" si="1"/>
        <v>0</v>
      </c>
      <c r="G33" s="2" t="str">
        <f t="shared" si="2"/>
        <v>9</v>
      </c>
      <c r="H33" s="2" t="str">
        <f t="shared" si="3"/>
        <v>8</v>
      </c>
      <c r="I33" s="2" t="str">
        <f t="shared" si="4"/>
        <v>90 19</v>
      </c>
      <c r="J33" s="4">
        <f>1/(1+EXP(-Parameters!$B$8-Parameters!$B$9*C33))</f>
        <v>0.40196354817400864</v>
      </c>
      <c r="K33" s="18">
        <f>EXP(Parameters!$B$3+Parameters!$B$5*LN($C33))</f>
        <v>16.800732059348853</v>
      </c>
      <c r="L33" s="18">
        <f>EXP(Parameters!$B$2+Parameters!$B$4*LN($C33))</f>
        <v>20.995113720228492</v>
      </c>
      <c r="M33" s="18">
        <f t="shared" si="5"/>
        <v>18.39690340514494</v>
      </c>
      <c r="N33" s="2" t="str">
        <f t="shared" si="6"/>
        <v>mature</v>
      </c>
      <c r="O33" s="19">
        <f>_xlfn.NORM.DIST(LN($D33), LN(K33), EXP(Parameters!$B$6), 0)</f>
        <v>0.37424504310576096</v>
      </c>
      <c r="P33" s="19">
        <f>_xlfn.NORM.DIST(LN($D33), LN(L33), EXP(Parameters!$B$7), 0)</f>
        <v>1.1309453833452456</v>
      </c>
      <c r="Q33" s="4">
        <f t="shared" si="7"/>
        <v>0.67841099677290373</v>
      </c>
      <c r="R33" s="4">
        <f t="shared" si="8"/>
        <v>-0.38800198477010323</v>
      </c>
      <c r="S33" s="2" t="str">
        <f>IF(C33&gt;=Parameters!$B$10,D33-EXP(Parameters!$B$2+Parameters!$B$4*LN($C33)), "")</f>
        <v/>
      </c>
    </row>
    <row r="34" spans="1:19" x14ac:dyDescent="0.35">
      <c r="A34" t="s">
        <v>2500</v>
      </c>
      <c r="B34">
        <v>1</v>
      </c>
      <c r="C34" s="64">
        <v>113</v>
      </c>
      <c r="D34" s="64">
        <v>30</v>
      </c>
      <c r="E34" s="64">
        <v>86</v>
      </c>
      <c r="F34" s="2" t="str">
        <f t="shared" si="1"/>
        <v>3</v>
      </c>
      <c r="G34" s="2" t="str">
        <f t="shared" si="2"/>
        <v>0</v>
      </c>
      <c r="H34" s="2" t="str">
        <f t="shared" si="3"/>
        <v>6</v>
      </c>
      <c r="I34" s="2" t="str">
        <f t="shared" si="4"/>
        <v>113 30</v>
      </c>
      <c r="J34" s="4">
        <f>1/(1+EXP(-Parameters!$B$8-Parameters!$B$9*C34))</f>
        <v>0.88685079408693668</v>
      </c>
      <c r="K34" s="18">
        <f>EXP(Parameters!$B$3+Parameters!$B$5*LN($C34))</f>
        <v>22.690593733954969</v>
      </c>
      <c r="L34" s="18">
        <f>EXP(Parameters!$B$2+Parameters!$B$4*LN($C34))</f>
        <v>28.712955701636687</v>
      </c>
      <c r="M34" s="18">
        <f t="shared" si="5"/>
        <v>24.639827522024078</v>
      </c>
      <c r="N34" s="2" t="str">
        <f t="shared" si="6"/>
        <v>mature</v>
      </c>
      <c r="O34" s="19">
        <f>_xlfn.NORM.DIST(LN($D34), LN(K34), EXP(Parameters!$B$6), 0)</f>
        <v>1.1045400030228605E-6</v>
      </c>
      <c r="P34" s="19">
        <f>_xlfn.NORM.DIST(LN($D34), LN(L34), EXP(Parameters!$B$7), 0)</f>
        <v>5.4136989125510508</v>
      </c>
      <c r="Q34" s="4">
        <f t="shared" si="7"/>
        <v>4.8011433045213092</v>
      </c>
      <c r="R34" s="4">
        <f t="shared" si="8"/>
        <v>1.5688540779934215</v>
      </c>
      <c r="S34" s="2">
        <f>IF(C34&gt;=Parameters!$B$10,D34-EXP(Parameters!$B$2+Parameters!$B$4*LN($C34)), "")</f>
        <v>1.2870442983633126</v>
      </c>
    </row>
    <row r="35" spans="1:19" x14ac:dyDescent="0.35">
      <c r="A35" t="s">
        <v>2500</v>
      </c>
      <c r="B35">
        <v>1</v>
      </c>
      <c r="C35" s="64">
        <v>101</v>
      </c>
      <c r="D35" s="64">
        <v>15</v>
      </c>
      <c r="E35" s="64">
        <v>69</v>
      </c>
      <c r="F35" s="2" t="str">
        <f t="shared" si="1"/>
        <v>1</v>
      </c>
      <c r="G35" s="2" t="str">
        <f t="shared" si="2"/>
        <v>5</v>
      </c>
      <c r="H35" s="2" t="str">
        <f t="shared" si="3"/>
        <v>9</v>
      </c>
      <c r="I35" s="2" t="str">
        <f t="shared" si="4"/>
        <v>101 15</v>
      </c>
      <c r="J35" s="4">
        <f>1/(1+EXP(-Parameters!$B$8-Parameters!$B$9*C35))</f>
        <v>0.68512867413061007</v>
      </c>
      <c r="K35" s="18">
        <f>EXP(Parameters!$B$3+Parameters!$B$5*LN($C35))</f>
        <v>19.564095759536546</v>
      </c>
      <c r="L35" s="18">
        <f>EXP(Parameters!$B$2+Parameters!$B$4*LN($C35))</f>
        <v>24.604084103744224</v>
      </c>
      <c r="M35" s="18">
        <f t="shared" si="5"/>
        <v>21.33239933720473</v>
      </c>
      <c r="N35" s="2" t="str">
        <f t="shared" si="6"/>
        <v>immature</v>
      </c>
      <c r="O35" s="19">
        <f>_xlfn.NORM.DIST(LN($D35), LN(K35), EXP(Parameters!$B$6), 0)</f>
        <v>4.9580096478157458E-6</v>
      </c>
      <c r="P35" s="19">
        <f>_xlfn.NORM.DIST(LN($D35), LN(L35), EXP(Parameters!$B$7), 0)</f>
        <v>1.590594365319171E-20</v>
      </c>
      <c r="Q35" s="4">
        <f t="shared" si="7"/>
        <v>1.5611350714809818E-6</v>
      </c>
      <c r="R35" s="4">
        <f t="shared" si="8"/>
        <v>-13.37009739135889</v>
      </c>
      <c r="S35" s="2" t="str">
        <f>IF(C35&gt;=Parameters!$B$10,D35-EXP(Parameters!$B$2+Parameters!$B$4*LN($C35)), "")</f>
        <v/>
      </c>
    </row>
    <row r="36" spans="1:19" x14ac:dyDescent="0.35">
      <c r="A36" t="s">
        <v>2500</v>
      </c>
      <c r="B36">
        <v>1</v>
      </c>
      <c r="C36" s="64">
        <v>107</v>
      </c>
      <c r="D36" s="64">
        <v>26</v>
      </c>
      <c r="E36" s="64">
        <v>76</v>
      </c>
      <c r="F36" s="2" t="str">
        <f t="shared" si="1"/>
        <v>7</v>
      </c>
      <c r="G36" s="2" t="str">
        <f t="shared" si="2"/>
        <v>6</v>
      </c>
      <c r="H36" s="2" t="str">
        <f t="shared" si="3"/>
        <v>6</v>
      </c>
      <c r="I36" s="2" t="str">
        <f t="shared" si="4"/>
        <v>107 26</v>
      </c>
      <c r="J36" s="4">
        <f>1/(1+EXP(-Parameters!$B$8-Parameters!$B$9*C36))</f>
        <v>0.8050570197393081</v>
      </c>
      <c r="K36" s="18">
        <f>EXP(Parameters!$B$3+Parameters!$B$5*LN($C36))</f>
        <v>21.113289479843672</v>
      </c>
      <c r="L36" s="18">
        <f>EXP(Parameters!$B$2+Parameters!$B$4*LN($C36))</f>
        <v>26.636875989263057</v>
      </c>
      <c r="M36" s="18">
        <f t="shared" si="5"/>
        <v>22.972945709967171</v>
      </c>
      <c r="N36" s="2" t="str">
        <f t="shared" si="6"/>
        <v>mature</v>
      </c>
      <c r="O36" s="19">
        <f>_xlfn.NORM.DIST(LN($D36), LN(K36), EXP(Parameters!$B$6), 0)</f>
        <v>1.2323586414931698E-3</v>
      </c>
      <c r="P36" s="19">
        <f>_xlfn.NORM.DIST(LN($D36), LN(L36), EXP(Parameters!$B$7), 0)</f>
        <v>7.0223954795694548</v>
      </c>
      <c r="Q36" s="4">
        <f t="shared" si="7"/>
        <v>5.6536690158792977</v>
      </c>
      <c r="R36" s="4">
        <f t="shared" si="8"/>
        <v>1.732304717741693</v>
      </c>
      <c r="S36" s="2" t="str">
        <f>IF(C36&gt;=Parameters!$B$10,D36-EXP(Parameters!$B$2+Parameters!$B$4*LN($C36)), "")</f>
        <v/>
      </c>
    </row>
    <row r="37" spans="1:19" x14ac:dyDescent="0.35">
      <c r="A37" t="s">
        <v>2500</v>
      </c>
      <c r="B37">
        <v>1</v>
      </c>
      <c r="C37" s="64">
        <v>102</v>
      </c>
      <c r="D37" s="64">
        <v>24</v>
      </c>
      <c r="E37" s="64">
        <v>73</v>
      </c>
      <c r="F37" s="2" t="str">
        <f t="shared" si="1"/>
        <v>2</v>
      </c>
      <c r="G37" s="2" t="str">
        <f t="shared" si="2"/>
        <v>4</v>
      </c>
      <c r="H37" s="2" t="str">
        <f t="shared" si="3"/>
        <v>3</v>
      </c>
      <c r="I37" s="2" t="str">
        <f t="shared" si="4"/>
        <v>102 24</v>
      </c>
      <c r="J37" s="4">
        <f>1/(1+EXP(-Parameters!$B$8-Parameters!$B$9*C37))</f>
        <v>0.70769935811813878</v>
      </c>
      <c r="K37" s="18">
        <f>EXP(Parameters!$B$3+Parameters!$B$5*LN($C37))</f>
        <v>19.820296206539236</v>
      </c>
      <c r="L37" s="18">
        <f>EXP(Parameters!$B$2+Parameters!$B$4*LN($C37))</f>
        <v>24.939811053735465</v>
      </c>
      <c r="M37" s="18">
        <f t="shared" si="5"/>
        <v>21.603949060070374</v>
      </c>
      <c r="N37" s="2" t="str">
        <f t="shared" si="6"/>
        <v>mature</v>
      </c>
      <c r="O37" s="19">
        <f>_xlfn.NORM.DIST(LN($D37), LN(K37), EXP(Parameters!$B$6), 0)</f>
        <v>4.8195378123702254E-3</v>
      </c>
      <c r="P37" s="19">
        <f>_xlfn.NORM.DIST(LN($D37), LN(L37), EXP(Parameters!$B$7), 0)</f>
        <v>5.9059804204273281</v>
      </c>
      <c r="Q37" s="4">
        <f t="shared" si="7"/>
        <v>4.1810673065908457</v>
      </c>
      <c r="R37" s="4">
        <f t="shared" si="8"/>
        <v>1.4305665504488345</v>
      </c>
      <c r="S37" s="2" t="str">
        <f>IF(C37&gt;=Parameters!$B$10,D37-EXP(Parameters!$B$2+Parameters!$B$4*LN($C37)), "")</f>
        <v/>
      </c>
    </row>
    <row r="38" spans="1:19" x14ac:dyDescent="0.35">
      <c r="A38" t="s">
        <v>2500</v>
      </c>
      <c r="B38">
        <v>1</v>
      </c>
      <c r="C38" s="64">
        <v>108</v>
      </c>
      <c r="D38" s="64">
        <v>25</v>
      </c>
      <c r="E38" s="64">
        <v>78</v>
      </c>
      <c r="F38" s="2" t="str">
        <f t="shared" si="1"/>
        <v>8</v>
      </c>
      <c r="G38" s="2" t="str">
        <f t="shared" si="2"/>
        <v>5</v>
      </c>
      <c r="H38" s="2" t="str">
        <f t="shared" si="3"/>
        <v>8</v>
      </c>
      <c r="I38" s="2" t="str">
        <f t="shared" si="4"/>
        <v>108 25</v>
      </c>
      <c r="J38" s="4">
        <f>1/(1+EXP(-Parameters!$B$8-Parameters!$B$9*C38))</f>
        <v>0.82127356166282006</v>
      </c>
      <c r="K38" s="18">
        <f>EXP(Parameters!$B$3+Parameters!$B$5*LN($C38))</f>
        <v>21.374250224584241</v>
      </c>
      <c r="L38" s="18">
        <f>EXP(Parameters!$B$2+Parameters!$B$4*LN($C38))</f>
        <v>26.979923968453623</v>
      </c>
      <c r="M38" s="18">
        <f t="shared" si="5"/>
        <v>23.248958953216722</v>
      </c>
      <c r="N38" s="2" t="str">
        <f t="shared" si="6"/>
        <v>mature</v>
      </c>
      <c r="O38" s="19">
        <f>_xlfn.NORM.DIST(LN($D38), LN(K38), EXP(Parameters!$B$6), 0)</f>
        <v>5.5514931041525689E-2</v>
      </c>
      <c r="P38" s="19">
        <f>_xlfn.NORM.DIST(LN($D38), LN(L38), EXP(Parameters!$B$7), 0)</f>
        <v>2.5414286908623787</v>
      </c>
      <c r="Q38" s="4">
        <f t="shared" si="7"/>
        <v>2.0971301785562098</v>
      </c>
      <c r="R38" s="4">
        <f t="shared" si="8"/>
        <v>0.74056982846519737</v>
      </c>
      <c r="S38" s="2" t="str">
        <f>IF(C38&gt;=Parameters!$B$10,D38-EXP(Parameters!$B$2+Parameters!$B$4*LN($C38)), "")</f>
        <v/>
      </c>
    </row>
    <row r="39" spans="1:19" x14ac:dyDescent="0.35">
      <c r="A39" t="s">
        <v>2500</v>
      </c>
      <c r="B39">
        <v>1</v>
      </c>
      <c r="C39" s="64">
        <v>112</v>
      </c>
      <c r="D39" s="64">
        <v>29</v>
      </c>
      <c r="E39" s="64">
        <v>80</v>
      </c>
      <c r="F39" s="2" t="str">
        <f t="shared" si="1"/>
        <v>2</v>
      </c>
      <c r="G39" s="2" t="str">
        <f t="shared" si="2"/>
        <v>9</v>
      </c>
      <c r="H39" s="2" t="str">
        <f t="shared" si="3"/>
        <v>0</v>
      </c>
      <c r="I39" s="2" t="str">
        <f t="shared" si="4"/>
        <v>112 29</v>
      </c>
      <c r="J39" s="4">
        <f>1/(1+EXP(-Parameters!$B$8-Parameters!$B$9*C39))</f>
        <v>0.87568366424949196</v>
      </c>
      <c r="K39" s="18">
        <f>EXP(Parameters!$B$3+Parameters!$B$5*LN($C39))</f>
        <v>22.425802171071368</v>
      </c>
      <c r="L39" s="18">
        <f>EXP(Parameters!$B$2+Parameters!$B$4*LN($C39))</f>
        <v>28.363999471035015</v>
      </c>
      <c r="M39" s="18">
        <f t="shared" si="5"/>
        <v>24.360229057188494</v>
      </c>
      <c r="N39" s="2" t="str">
        <f t="shared" si="6"/>
        <v>mature</v>
      </c>
      <c r="O39" s="19">
        <f>_xlfn.NORM.DIST(LN($D39), LN(K39), EXP(Parameters!$B$6), 0)</f>
        <v>1.2278271380801473E-5</v>
      </c>
      <c r="P39" s="19">
        <f>_xlfn.NORM.DIST(LN($D39), LN(L39), EXP(Parameters!$B$7), 0)</f>
        <v>7.1518903184159219</v>
      </c>
      <c r="Q39" s="4">
        <f t="shared" si="7"/>
        <v>6.262795046730627</v>
      </c>
      <c r="R39" s="4">
        <f t="shared" si="8"/>
        <v>1.8346265785515883</v>
      </c>
      <c r="S39" s="2">
        <f>IF(C39&gt;=Parameters!$B$10,D39-EXP(Parameters!$B$2+Parameters!$B$4*LN($C39)), "")</f>
        <v>0.63600052896498482</v>
      </c>
    </row>
    <row r="40" spans="1:19" x14ac:dyDescent="0.35">
      <c r="A40" t="s">
        <v>2500</v>
      </c>
      <c r="B40">
        <v>1</v>
      </c>
      <c r="C40" s="64">
        <v>98</v>
      </c>
      <c r="D40" s="64">
        <v>25</v>
      </c>
      <c r="E40" s="64">
        <v>78</v>
      </c>
      <c r="F40" s="2" t="str">
        <f t="shared" si="1"/>
        <v>8</v>
      </c>
      <c r="G40" s="2" t="str">
        <f t="shared" si="2"/>
        <v>5</v>
      </c>
      <c r="H40" s="2" t="str">
        <f t="shared" si="3"/>
        <v>8</v>
      </c>
      <c r="I40" s="2" t="str">
        <f t="shared" si="4"/>
        <v>98 25</v>
      </c>
      <c r="J40" s="4">
        <f>1/(1+EXP(-Parameters!$B$8-Parameters!$B$9*C40))</f>
        <v>0.61231670875547251</v>
      </c>
      <c r="K40" s="18">
        <f>EXP(Parameters!$B$3+Parameters!$B$5*LN($C40))</f>
        <v>18.800387569154239</v>
      </c>
      <c r="L40" s="18">
        <f>EXP(Parameters!$B$2+Parameters!$B$4*LN($C40))</f>
        <v>23.604411861500896</v>
      </c>
      <c r="M40" s="18">
        <f t="shared" si="5"/>
        <v>20.522345068410143</v>
      </c>
      <c r="N40" s="2" t="str">
        <f t="shared" si="6"/>
        <v>mature</v>
      </c>
      <c r="O40" s="19">
        <f>_xlfn.NORM.DIST(LN($D40), LN(K40), EXP(Parameters!$B$6), 0)</f>
        <v>5.7230307329202333E-7</v>
      </c>
      <c r="P40" s="19">
        <f>_xlfn.NORM.DIST(LN($D40), LN(L40), EXP(Parameters!$B$7), 0)</f>
        <v>4.1413382420807672</v>
      </c>
      <c r="Q40" s="4">
        <f t="shared" si="7"/>
        <v>2.5358108241064086</v>
      </c>
      <c r="R40" s="4">
        <f t="shared" si="8"/>
        <v>0.93051343761999483</v>
      </c>
      <c r="S40" s="2" t="str">
        <f>IF(C40&gt;=Parameters!$B$10,D40-EXP(Parameters!$B$2+Parameters!$B$4*LN($C40)), "")</f>
        <v/>
      </c>
    </row>
    <row r="41" spans="1:19" x14ac:dyDescent="0.35">
      <c r="A41" t="s">
        <v>2500</v>
      </c>
      <c r="B41">
        <v>1</v>
      </c>
      <c r="C41" s="64">
        <v>107</v>
      </c>
      <c r="D41" s="64">
        <v>24</v>
      </c>
      <c r="E41" s="64">
        <v>80</v>
      </c>
      <c r="F41" s="2" t="str">
        <f t="shared" si="1"/>
        <v>7</v>
      </c>
      <c r="G41" s="2" t="str">
        <f t="shared" si="2"/>
        <v>4</v>
      </c>
      <c r="H41" s="2" t="str">
        <f t="shared" si="3"/>
        <v>0</v>
      </c>
      <c r="I41" s="2" t="str">
        <f t="shared" si="4"/>
        <v>107 24</v>
      </c>
      <c r="J41" s="4">
        <f>1/(1+EXP(-Parameters!$B$8-Parameters!$B$9*C41))</f>
        <v>0.8050570197393081</v>
      </c>
      <c r="K41" s="18">
        <f>EXP(Parameters!$B$3+Parameters!$B$5*LN($C41))</f>
        <v>21.113289479843672</v>
      </c>
      <c r="L41" s="18">
        <f>EXP(Parameters!$B$2+Parameters!$B$4*LN($C41))</f>
        <v>26.636875989263057</v>
      </c>
      <c r="M41" s="18">
        <f t="shared" si="5"/>
        <v>22.972945709967171</v>
      </c>
      <c r="N41" s="2" t="str">
        <f t="shared" si="6"/>
        <v>mature</v>
      </c>
      <c r="O41" s="19">
        <f>_xlfn.NORM.DIST(LN($D41), LN(K41), EXP(Parameters!$B$6), 0)</f>
        <v>0.2881879113168121</v>
      </c>
      <c r="P41" s="19">
        <f>_xlfn.NORM.DIST(LN($D41), LN(L41), EXP(Parameters!$B$7), 0)</f>
        <v>0.94993299534561915</v>
      </c>
      <c r="Q41" s="4">
        <f t="shared" si="7"/>
        <v>0.82093043649218156</v>
      </c>
      <c r="R41" s="4">
        <f t="shared" si="8"/>
        <v>-0.19731690333610405</v>
      </c>
      <c r="S41" s="2" t="str">
        <f>IF(C41&gt;=Parameters!$B$10,D41-EXP(Parameters!$B$2+Parameters!$B$4*LN($C41)), "")</f>
        <v/>
      </c>
    </row>
    <row r="42" spans="1:19" x14ac:dyDescent="0.35">
      <c r="A42" t="s">
        <v>2500</v>
      </c>
      <c r="B42">
        <v>2</v>
      </c>
      <c r="C42" s="64">
        <v>90</v>
      </c>
      <c r="D42" s="64">
        <v>19</v>
      </c>
      <c r="E42" s="64">
        <v>65</v>
      </c>
      <c r="F42" s="2" t="str">
        <f t="shared" si="1"/>
        <v>0</v>
      </c>
      <c r="G42" s="2" t="str">
        <f t="shared" si="2"/>
        <v>9</v>
      </c>
      <c r="H42" s="2" t="str">
        <f t="shared" si="3"/>
        <v>5</v>
      </c>
      <c r="I42" s="2" t="str">
        <f t="shared" si="4"/>
        <v>90 19</v>
      </c>
      <c r="J42" s="4">
        <f>1/(1+EXP(-Parameters!$B$8-Parameters!$B$9*C42))</f>
        <v>0.40196354817400864</v>
      </c>
      <c r="K42" s="18">
        <f>EXP(Parameters!$B$3+Parameters!$B$5*LN($C42))</f>
        <v>16.800732059348853</v>
      </c>
      <c r="L42" s="18">
        <f>EXP(Parameters!$B$2+Parameters!$B$4*LN($C42))</f>
        <v>20.995113720228492</v>
      </c>
      <c r="M42" s="18">
        <f t="shared" si="5"/>
        <v>18.39690340514494</v>
      </c>
      <c r="N42" s="2" t="str">
        <f t="shared" si="6"/>
        <v>mature</v>
      </c>
      <c r="O42" s="19">
        <f>_xlfn.NORM.DIST(LN($D42), LN(K42), EXP(Parameters!$B$6), 0)</f>
        <v>0.37424504310576096</v>
      </c>
      <c r="P42" s="19">
        <f>_xlfn.NORM.DIST(LN($D42), LN(L42), EXP(Parameters!$B$7), 0)</f>
        <v>1.1309453833452456</v>
      </c>
      <c r="Q42" s="4">
        <f t="shared" si="7"/>
        <v>0.67841099677290373</v>
      </c>
      <c r="R42" s="4">
        <f t="shared" si="8"/>
        <v>-0.38800198477010323</v>
      </c>
      <c r="S42" s="2" t="str">
        <f>IF(C42&gt;=Parameters!$B$10,D42-EXP(Parameters!$B$2+Parameters!$B$4*LN($C42)), "")</f>
        <v/>
      </c>
    </row>
    <row r="43" spans="1:19" x14ac:dyDescent="0.35">
      <c r="A43" t="s">
        <v>2500</v>
      </c>
      <c r="B43">
        <v>2</v>
      </c>
      <c r="C43" s="64">
        <v>89</v>
      </c>
      <c r="D43" s="64">
        <v>20</v>
      </c>
      <c r="E43" s="64">
        <v>73</v>
      </c>
      <c r="F43" s="2" t="str">
        <f t="shared" si="1"/>
        <v>9</v>
      </c>
      <c r="G43" s="2" t="str">
        <f t="shared" si="2"/>
        <v>0</v>
      </c>
      <c r="H43" s="2" t="str">
        <f t="shared" si="3"/>
        <v>3</v>
      </c>
      <c r="I43" s="2" t="str">
        <f t="shared" si="4"/>
        <v>89 20</v>
      </c>
      <c r="J43" s="4">
        <f>1/(1+EXP(-Parameters!$B$8-Parameters!$B$9*C43))</f>
        <v>0.37658134777315855</v>
      </c>
      <c r="K43" s="18">
        <f>EXP(Parameters!$B$3+Parameters!$B$5*LN($C43))</f>
        <v>16.554659019508605</v>
      </c>
      <c r="L43" s="18">
        <f>EXP(Parameters!$B$2+Parameters!$B$4*LN($C43))</f>
        <v>20.674883994276637</v>
      </c>
      <c r="M43" s="18">
        <f t="shared" si="5"/>
        <v>18.13488155706656</v>
      </c>
      <c r="N43" s="2" t="str">
        <f t="shared" si="6"/>
        <v>mature</v>
      </c>
      <c r="O43" s="19">
        <f>_xlfn.NORM.DIST(LN($D43), LN(K43), EXP(Parameters!$B$6), 0)</f>
        <v>5.746639437075967E-3</v>
      </c>
      <c r="P43" s="19">
        <f>_xlfn.NORM.DIST(LN($D43), LN(L43), EXP(Parameters!$B$7), 0)</f>
        <v>6.3518590935426849</v>
      </c>
      <c r="Q43" s="4">
        <f t="shared" si="7"/>
        <v>2.395574220524193</v>
      </c>
      <c r="R43" s="4">
        <f t="shared" si="8"/>
        <v>0.87362296017319085</v>
      </c>
      <c r="S43" s="2" t="str">
        <f>IF(C43&gt;=Parameters!$B$10,D43-EXP(Parameters!$B$2+Parameters!$B$4*LN($C43)), "")</f>
        <v/>
      </c>
    </row>
    <row r="44" spans="1:19" x14ac:dyDescent="0.35">
      <c r="A44" t="s">
        <v>2500</v>
      </c>
      <c r="B44">
        <v>2</v>
      </c>
      <c r="C44" s="64">
        <v>84</v>
      </c>
      <c r="D44" s="64">
        <v>18</v>
      </c>
      <c r="E44" s="64">
        <v>70</v>
      </c>
      <c r="F44" s="2" t="str">
        <f t="shared" si="1"/>
        <v>4</v>
      </c>
      <c r="G44" s="2" t="str">
        <f t="shared" si="2"/>
        <v>8</v>
      </c>
      <c r="H44" s="2" t="str">
        <f t="shared" si="3"/>
        <v>0</v>
      </c>
      <c r="I44" s="2" t="str">
        <f t="shared" si="4"/>
        <v>84 18</v>
      </c>
      <c r="J44" s="4">
        <f>1/(1+EXP(-Parameters!$B$8-Parameters!$B$9*C44))</f>
        <v>0.26152570835489575</v>
      </c>
      <c r="K44" s="18">
        <f>EXP(Parameters!$B$3+Parameters!$B$5*LN($C44))</f>
        <v>15.337702617872731</v>
      </c>
      <c r="L44" s="18">
        <f>EXP(Parameters!$B$2+Parameters!$B$4*LN($C44))</f>
        <v>19.094158821420528</v>
      </c>
      <c r="M44" s="18">
        <f t="shared" si="5"/>
        <v>16.837426371990222</v>
      </c>
      <c r="N44" s="2" t="str">
        <f t="shared" si="6"/>
        <v>mature</v>
      </c>
      <c r="O44" s="19">
        <f>_xlfn.NORM.DIST(LN($D44), LN(K44), EXP(Parameters!$B$6), 0)</f>
        <v>4.4721380259946993E-2</v>
      </c>
      <c r="P44" s="19">
        <f>_xlfn.NORM.DIST(LN($D44), LN(L44), EXP(Parameters!$B$7), 0)</f>
        <v>3.9967320198573222</v>
      </c>
      <c r="Q44" s="4">
        <f t="shared" si="7"/>
        <v>1.0782737622067351</v>
      </c>
      <c r="R44" s="4">
        <f t="shared" si="8"/>
        <v>7.5361394055582329E-2</v>
      </c>
      <c r="S44" s="2" t="str">
        <f>IF(C44&gt;=Parameters!$B$10,D44-EXP(Parameters!$B$2+Parameters!$B$4*LN($C44)), "")</f>
        <v/>
      </c>
    </row>
    <row r="45" spans="1:19" x14ac:dyDescent="0.35">
      <c r="A45" t="s">
        <v>2500</v>
      </c>
      <c r="B45">
        <v>2</v>
      </c>
      <c r="C45" s="64">
        <v>89</v>
      </c>
      <c r="D45" s="64">
        <v>19</v>
      </c>
      <c r="E45" s="64">
        <v>77</v>
      </c>
      <c r="F45" s="2" t="str">
        <f t="shared" si="1"/>
        <v>9</v>
      </c>
      <c r="G45" s="2" t="str">
        <f t="shared" si="2"/>
        <v>9</v>
      </c>
      <c r="H45" s="2" t="str">
        <f t="shared" si="3"/>
        <v>7</v>
      </c>
      <c r="I45" s="2" t="str">
        <f t="shared" si="4"/>
        <v>89 19</v>
      </c>
      <c r="J45" s="4">
        <f>1/(1+EXP(-Parameters!$B$8-Parameters!$B$9*C45))</f>
        <v>0.37658134777315855</v>
      </c>
      <c r="K45" s="18">
        <f>EXP(Parameters!$B$3+Parameters!$B$5*LN($C45))</f>
        <v>16.554659019508605</v>
      </c>
      <c r="L45" s="18">
        <f>EXP(Parameters!$B$2+Parameters!$B$4*LN($C45))</f>
        <v>20.674883994276637</v>
      </c>
      <c r="M45" s="18">
        <f t="shared" si="5"/>
        <v>18.13488155706656</v>
      </c>
      <c r="N45" s="2" t="str">
        <f t="shared" si="6"/>
        <v>mature</v>
      </c>
      <c r="O45" s="19">
        <f>_xlfn.NORM.DIST(LN($D45), LN(K45), EXP(Parameters!$B$6), 0)</f>
        <v>0.17162042351391751</v>
      </c>
      <c r="P45" s="19">
        <f>_xlfn.NORM.DIST(LN($D45), LN(L45), EXP(Parameters!$B$7), 0)</f>
        <v>1.9627351761803398</v>
      </c>
      <c r="Q45" s="4">
        <f t="shared" si="7"/>
        <v>0.84612083108942637</v>
      </c>
      <c r="R45" s="4">
        <f t="shared" si="8"/>
        <v>-0.16709310322778567</v>
      </c>
      <c r="S45" s="2" t="str">
        <f>IF(C45&gt;=Parameters!$B$10,D45-EXP(Parameters!$B$2+Parameters!$B$4*LN($C45)), "")</f>
        <v/>
      </c>
    </row>
    <row r="46" spans="1:19" x14ac:dyDescent="0.35">
      <c r="A46" t="s">
        <v>2500</v>
      </c>
      <c r="B46">
        <v>2</v>
      </c>
      <c r="C46" s="64">
        <v>93</v>
      </c>
      <c r="D46" s="64">
        <v>21</v>
      </c>
      <c r="E46" s="64">
        <v>75</v>
      </c>
      <c r="F46" s="2" t="str">
        <f t="shared" si="1"/>
        <v>3</v>
      </c>
      <c r="G46" s="2" t="str">
        <f t="shared" si="2"/>
        <v>1</v>
      </c>
      <c r="H46" s="2" t="str">
        <f t="shared" si="3"/>
        <v>5</v>
      </c>
      <c r="I46" s="2" t="str">
        <f t="shared" si="4"/>
        <v>93 21</v>
      </c>
      <c r="J46" s="4">
        <f>1/(1+EXP(-Parameters!$B$8-Parameters!$B$9*C46))</f>
        <v>0.48078232167255014</v>
      </c>
      <c r="K46" s="18">
        <f>EXP(Parameters!$B$3+Parameters!$B$5*LN($C46))</f>
        <v>17.544193053986497</v>
      </c>
      <c r="L46" s="18">
        <f>EXP(Parameters!$B$2+Parameters!$B$4*LN($C46))</f>
        <v>21.963801876390391</v>
      </c>
      <c r="M46" s="18">
        <f t="shared" si="5"/>
        <v>19.187909643847966</v>
      </c>
      <c r="N46" s="2" t="str">
        <f t="shared" si="6"/>
        <v>mature</v>
      </c>
      <c r="O46" s="19">
        <f>_xlfn.NORM.DIST(LN($D46), LN(K46), EXP(Parameters!$B$6), 0)</f>
        <v>1.1485252860327469E-2</v>
      </c>
      <c r="P46" s="19">
        <f>_xlfn.NORM.DIST(LN($D46), LN(L46), EXP(Parameters!$B$7), 0)</f>
        <v>5.3188045918336524</v>
      </c>
      <c r="Q46" s="4">
        <f t="shared" si="7"/>
        <v>2.5631505665095466</v>
      </c>
      <c r="R46" s="4">
        <f t="shared" si="8"/>
        <v>0.94123719185603272</v>
      </c>
      <c r="S46" s="2" t="str">
        <f>IF(C46&gt;=Parameters!$B$10,D46-EXP(Parameters!$B$2+Parameters!$B$4*LN($C46)), "")</f>
        <v/>
      </c>
    </row>
    <row r="47" spans="1:19" x14ac:dyDescent="0.35">
      <c r="A47" t="s">
        <v>2500</v>
      </c>
      <c r="B47">
        <v>2</v>
      </c>
      <c r="C47" s="64">
        <v>81</v>
      </c>
      <c r="D47" s="64">
        <v>16</v>
      </c>
      <c r="E47" s="64">
        <v>68</v>
      </c>
      <c r="F47" s="2" t="str">
        <f t="shared" si="1"/>
        <v>1</v>
      </c>
      <c r="G47" s="2" t="str">
        <f t="shared" si="2"/>
        <v>6</v>
      </c>
      <c r="H47" s="2" t="str">
        <f t="shared" si="3"/>
        <v>8</v>
      </c>
      <c r="I47" s="2" t="str">
        <f t="shared" si="4"/>
        <v>81 16</v>
      </c>
      <c r="J47" s="4">
        <f>1/(1+EXP(-Parameters!$B$8-Parameters!$B$9*C47))</f>
        <v>0.20449470845194243</v>
      </c>
      <c r="K47" s="18">
        <f>EXP(Parameters!$B$3+Parameters!$B$5*LN($C47))</f>
        <v>14.618513581983068</v>
      </c>
      <c r="L47" s="18">
        <f>EXP(Parameters!$B$2+Parameters!$B$4*LN($C47))</f>
        <v>18.162422889958719</v>
      </c>
      <c r="M47" s="18">
        <f t="shared" si="5"/>
        <v>16.069333078980023</v>
      </c>
      <c r="N47" s="2" t="str">
        <f t="shared" si="6"/>
        <v>immature</v>
      </c>
      <c r="O47" s="19">
        <f>_xlfn.NORM.DIST(LN($D47), LN(K47), EXP(Parameters!$B$6), 0)</f>
        <v>1.5390625734916552</v>
      </c>
      <c r="P47" s="19">
        <f>_xlfn.NORM.DIST(LN($D47), LN(L47), EXP(Parameters!$B$7), 0)</f>
        <v>0.34514700850599467</v>
      </c>
      <c r="Q47" s="4">
        <f t="shared" si="7"/>
        <v>1.2949131581136766</v>
      </c>
      <c r="R47" s="4">
        <f t="shared" si="8"/>
        <v>0.25844363353124256</v>
      </c>
      <c r="S47" s="2" t="str">
        <f>IF(C47&gt;=Parameters!$B$10,D47-EXP(Parameters!$B$2+Parameters!$B$4*LN($C47)), "")</f>
        <v/>
      </c>
    </row>
    <row r="48" spans="1:19" x14ac:dyDescent="0.35">
      <c r="A48" t="s">
        <v>2500</v>
      </c>
      <c r="B48">
        <v>2</v>
      </c>
      <c r="C48" s="64">
        <v>76</v>
      </c>
      <c r="D48" s="64">
        <v>15</v>
      </c>
      <c r="E48" s="64">
        <v>70</v>
      </c>
      <c r="F48" s="2" t="str">
        <f t="shared" si="1"/>
        <v>6</v>
      </c>
      <c r="G48" s="2" t="str">
        <f t="shared" si="2"/>
        <v>5</v>
      </c>
      <c r="H48" s="2" t="str">
        <f t="shared" si="3"/>
        <v>0</v>
      </c>
      <c r="I48" s="2" t="str">
        <f t="shared" si="4"/>
        <v>76 15</v>
      </c>
      <c r="J48" s="4">
        <f>1/(1+EXP(-Parameters!$B$8-Parameters!$B$9*C48))</f>
        <v>0.13097050736996194</v>
      </c>
      <c r="K48" s="18">
        <f>EXP(Parameters!$B$3+Parameters!$B$5*LN($C48))</f>
        <v>13.438839027594138</v>
      </c>
      <c r="L48" s="18">
        <f>EXP(Parameters!$B$2+Parameters!$B$4*LN($C48))</f>
        <v>16.63829042131341</v>
      </c>
      <c r="M48" s="18">
        <f t="shared" si="5"/>
        <v>14.80714106142929</v>
      </c>
      <c r="N48" s="2" t="str">
        <f t="shared" si="6"/>
        <v>mature</v>
      </c>
      <c r="O48" s="19">
        <f>_xlfn.NORM.DIST(LN($D48), LN(K48), EXP(Parameters!$B$6), 0)</f>
        <v>0.69495156304818462</v>
      </c>
      <c r="P48" s="19">
        <f>_xlfn.NORM.DIST(LN($D48), LN(L48), EXP(Parameters!$B$7), 0)</f>
        <v>0.97273061732344945</v>
      </c>
      <c r="Q48" s="4">
        <f t="shared" si="7"/>
        <v>0.73133242672336418</v>
      </c>
      <c r="R48" s="4">
        <f t="shared" si="8"/>
        <v>-0.3128871664830718</v>
      </c>
      <c r="S48" s="2" t="str">
        <f>IF(C48&gt;=Parameters!$B$10,D48-EXP(Parameters!$B$2+Parameters!$B$4*LN($C48)), "")</f>
        <v/>
      </c>
    </row>
    <row r="49" spans="1:19" x14ac:dyDescent="0.35">
      <c r="A49" t="s">
        <v>2500</v>
      </c>
      <c r="B49">
        <v>2</v>
      </c>
      <c r="C49" s="64">
        <v>92</v>
      </c>
      <c r="D49" s="64">
        <v>22</v>
      </c>
      <c r="E49" s="64">
        <v>71</v>
      </c>
      <c r="F49" s="2" t="str">
        <f t="shared" si="1"/>
        <v>2</v>
      </c>
      <c r="G49" s="2" t="str">
        <f t="shared" si="2"/>
        <v>2</v>
      </c>
      <c r="H49" s="2" t="str">
        <f t="shared" si="3"/>
        <v>1</v>
      </c>
      <c r="I49" s="2" t="str">
        <f t="shared" si="4"/>
        <v>92 22</v>
      </c>
      <c r="J49" s="4">
        <f>1/(1+EXP(-Parameters!$B$8-Parameters!$B$9*C49))</f>
        <v>0.4542030934768464</v>
      </c>
      <c r="K49" s="18">
        <f>EXP(Parameters!$B$3+Parameters!$B$5*LN($C49))</f>
        <v>17.295505583978258</v>
      </c>
      <c r="L49" s="18">
        <f>EXP(Parameters!$B$2+Parameters!$B$4*LN($C49))</f>
        <v>21.639581788526439</v>
      </c>
      <c r="M49" s="18">
        <f t="shared" si="5"/>
        <v>18.923423912231744</v>
      </c>
      <c r="N49" s="2" t="str">
        <f t="shared" si="6"/>
        <v>mature</v>
      </c>
      <c r="O49" s="19">
        <f>_xlfn.NORM.DIST(LN($D49), LN(K49), EXP(Parameters!$B$6), 0)</f>
        <v>6.4740702556571831E-5</v>
      </c>
      <c r="P49" s="19">
        <f>_xlfn.NORM.DIST(LN($D49), LN(L49), EXP(Parameters!$B$7), 0)</f>
        <v>7.4630686778287689</v>
      </c>
      <c r="Q49" s="4">
        <f t="shared" si="7"/>
        <v>3.3897842155751663</v>
      </c>
      <c r="R49" s="4">
        <f t="shared" si="8"/>
        <v>1.2207662661437417</v>
      </c>
      <c r="S49" s="2" t="str">
        <f>IF(C49&gt;=Parameters!$B$10,D49-EXP(Parameters!$B$2+Parameters!$B$4*LN($C49)), "")</f>
        <v/>
      </c>
    </row>
    <row r="50" spans="1:19" x14ac:dyDescent="0.35">
      <c r="A50" t="s">
        <v>2500</v>
      </c>
      <c r="B50">
        <v>2</v>
      </c>
      <c r="C50" s="64">
        <v>87</v>
      </c>
      <c r="D50" s="64">
        <v>18</v>
      </c>
      <c r="E50" s="64">
        <v>88</v>
      </c>
      <c r="F50" s="2" t="str">
        <f t="shared" si="1"/>
        <v>7</v>
      </c>
      <c r="G50" s="2" t="str">
        <f t="shared" si="2"/>
        <v>8</v>
      </c>
      <c r="H50" s="2" t="str">
        <f t="shared" si="3"/>
        <v>8</v>
      </c>
      <c r="I50" s="2" t="str">
        <f t="shared" si="4"/>
        <v>87 18</v>
      </c>
      <c r="J50" s="4">
        <f>1/(1+EXP(-Parameters!$B$8-Parameters!$B$9*C50))</f>
        <v>0.32790583024912545</v>
      </c>
      <c r="K50" s="18">
        <f>EXP(Parameters!$B$3+Parameters!$B$5*LN($C50))</f>
        <v>16.065173844323819</v>
      </c>
      <c r="L50" s="18">
        <f>EXP(Parameters!$B$2+Parameters!$B$4*LN($C50))</f>
        <v>20.038480045955321</v>
      </c>
      <c r="M50" s="18">
        <f t="shared" si="5"/>
        <v>17.613347927040483</v>
      </c>
      <c r="N50" s="2" t="str">
        <f t="shared" si="6"/>
        <v>mature</v>
      </c>
      <c r="O50" s="19">
        <f>_xlfn.NORM.DIST(LN($D50), LN(K50), EXP(Parameters!$B$6), 0)</f>
        <v>0.58459346481106966</v>
      </c>
      <c r="P50" s="19">
        <f>_xlfn.NORM.DIST(LN($D50), LN(L50), EXP(Parameters!$B$7), 0)</f>
        <v>0.83821247669134347</v>
      </c>
      <c r="Q50" s="4">
        <f t="shared" si="7"/>
        <v>0.66775661746863368</v>
      </c>
      <c r="R50" s="4">
        <f t="shared" si="8"/>
        <v>-0.40383151694213193</v>
      </c>
      <c r="S50" s="2" t="str">
        <f>IF(C50&gt;=Parameters!$B$10,D50-EXP(Parameters!$B$2+Parameters!$B$4*LN($C50)), "")</f>
        <v/>
      </c>
    </row>
    <row r="51" spans="1:19" x14ac:dyDescent="0.35">
      <c r="A51" t="s">
        <v>2500</v>
      </c>
      <c r="B51">
        <v>2</v>
      </c>
      <c r="C51" s="64">
        <v>91</v>
      </c>
      <c r="D51" s="64">
        <v>20</v>
      </c>
      <c r="E51" s="64">
        <v>77</v>
      </c>
      <c r="F51" s="2" t="str">
        <f t="shared" si="1"/>
        <v>1</v>
      </c>
      <c r="G51" s="2" t="str">
        <f t="shared" si="2"/>
        <v>0</v>
      </c>
      <c r="H51" s="2" t="str">
        <f t="shared" si="3"/>
        <v>7</v>
      </c>
      <c r="I51" s="2" t="str">
        <f t="shared" si="4"/>
        <v>91 20</v>
      </c>
      <c r="J51" s="4">
        <f>1/(1+EXP(-Parameters!$B$8-Parameters!$B$9*C51))</f>
        <v>0.42788234447524132</v>
      </c>
      <c r="K51" s="18">
        <f>EXP(Parameters!$B$3+Parameters!$B$5*LN($C51))</f>
        <v>17.047683103319663</v>
      </c>
      <c r="L51" s="18">
        <f>EXP(Parameters!$B$2+Parameters!$B$4*LN($C51))</f>
        <v>21.316682721214686</v>
      </c>
      <c r="M51" s="18">
        <f t="shared" si="5"/>
        <v>18.659753031749261</v>
      </c>
      <c r="N51" s="2" t="str">
        <f t="shared" si="6"/>
        <v>mature</v>
      </c>
      <c r="O51" s="19">
        <f>_xlfn.NORM.DIST(LN($D51), LN(K51), EXP(Parameters!$B$6), 0)</f>
        <v>4.5716779447891098E-2</v>
      </c>
      <c r="P51" s="19">
        <f>_xlfn.NORM.DIST(LN($D51), LN(L51), EXP(Parameters!$B$7), 0)</f>
        <v>3.5682618940241615</v>
      </c>
      <c r="Q51" s="4">
        <f t="shared" si="7"/>
        <v>1.5529516415925932</v>
      </c>
      <c r="R51" s="4">
        <f t="shared" si="8"/>
        <v>0.44015740497766948</v>
      </c>
      <c r="S51" s="2" t="str">
        <f>IF(C51&gt;=Parameters!$B$10,D51-EXP(Parameters!$B$2+Parameters!$B$4*LN($C51)), "")</f>
        <v/>
      </c>
    </row>
    <row r="52" spans="1:19" x14ac:dyDescent="0.35">
      <c r="A52" t="s">
        <v>2500</v>
      </c>
      <c r="B52">
        <v>2</v>
      </c>
      <c r="C52" s="64">
        <v>88</v>
      </c>
      <c r="D52" s="64">
        <v>20</v>
      </c>
      <c r="E52" s="64">
        <v>68</v>
      </c>
      <c r="F52" s="2" t="str">
        <f t="shared" si="1"/>
        <v>8</v>
      </c>
      <c r="G52" s="2" t="str">
        <f t="shared" si="2"/>
        <v>0</v>
      </c>
      <c r="H52" s="2" t="str">
        <f t="shared" si="3"/>
        <v>8</v>
      </c>
      <c r="I52" s="2" t="str">
        <f t="shared" si="4"/>
        <v>88 20</v>
      </c>
      <c r="J52" s="4">
        <f>1/(1+EXP(-Parameters!$B$8-Parameters!$B$9*C52))</f>
        <v>0.35185891746891074</v>
      </c>
      <c r="K52" s="18">
        <f>EXP(Parameters!$B$3+Parameters!$B$5*LN($C52))</f>
        <v>16.309470674956241</v>
      </c>
      <c r="L52" s="18">
        <f>EXP(Parameters!$B$2+Parameters!$B$4*LN($C52))</f>
        <v>20.356002919798396</v>
      </c>
      <c r="M52" s="18">
        <f t="shared" si="5"/>
        <v>17.873694137780014</v>
      </c>
      <c r="N52" s="2" t="str">
        <f t="shared" si="6"/>
        <v>mature</v>
      </c>
      <c r="O52" s="19">
        <f>_xlfn.NORM.DIST(LN($D52), LN(K52), EXP(Parameters!$B$6), 0)</f>
        <v>1.7512182795416348E-3</v>
      </c>
      <c r="P52" s="19">
        <f>_xlfn.NORM.DIST(LN($D52), LN(L52), EXP(Parameters!$B$7), 0)</f>
        <v>7.4074543421865489</v>
      </c>
      <c r="Q52" s="4">
        <f t="shared" si="7"/>
        <v>2.6075139025535918</v>
      </c>
      <c r="R52" s="4">
        <f t="shared" si="8"/>
        <v>0.9583972396345084</v>
      </c>
      <c r="S52" s="2" t="str">
        <f>IF(C52&gt;=Parameters!$B$10,D52-EXP(Parameters!$B$2+Parameters!$B$4*LN($C52)), "")</f>
        <v/>
      </c>
    </row>
    <row r="53" spans="1:19" x14ac:dyDescent="0.35">
      <c r="A53" t="s">
        <v>2500</v>
      </c>
      <c r="B53">
        <v>2</v>
      </c>
      <c r="C53" s="64">
        <v>90</v>
      </c>
      <c r="D53" s="64">
        <v>19</v>
      </c>
      <c r="E53" s="64">
        <v>45</v>
      </c>
      <c r="F53" s="2" t="str">
        <f t="shared" si="1"/>
        <v>0</v>
      </c>
      <c r="G53" s="2" t="str">
        <f t="shared" si="2"/>
        <v>9</v>
      </c>
      <c r="H53" s="2" t="str">
        <f t="shared" si="3"/>
        <v>5</v>
      </c>
      <c r="I53" s="2" t="str">
        <f t="shared" si="4"/>
        <v>90 19</v>
      </c>
      <c r="J53" s="4">
        <f>1/(1+EXP(-Parameters!$B$8-Parameters!$B$9*C53))</f>
        <v>0.40196354817400864</v>
      </c>
      <c r="K53" s="18">
        <f>EXP(Parameters!$B$3+Parameters!$B$5*LN($C53))</f>
        <v>16.800732059348853</v>
      </c>
      <c r="L53" s="18">
        <f>EXP(Parameters!$B$2+Parameters!$B$4*LN($C53))</f>
        <v>20.995113720228492</v>
      </c>
      <c r="M53" s="18">
        <f t="shared" si="5"/>
        <v>18.39690340514494</v>
      </c>
      <c r="N53" s="2" t="str">
        <f t="shared" si="6"/>
        <v>mature</v>
      </c>
      <c r="O53" s="19">
        <f>_xlfn.NORM.DIST(LN($D53), LN(K53), EXP(Parameters!$B$6), 0)</f>
        <v>0.37424504310576096</v>
      </c>
      <c r="P53" s="19">
        <f>_xlfn.NORM.DIST(LN($D53), LN(L53), EXP(Parameters!$B$7), 0)</f>
        <v>1.1309453833452456</v>
      </c>
      <c r="Q53" s="4">
        <f t="shared" si="7"/>
        <v>0.67841099677290373</v>
      </c>
      <c r="R53" s="4">
        <f t="shared" si="8"/>
        <v>-0.38800198477010323</v>
      </c>
      <c r="S53" s="2" t="str">
        <f>IF(C53&gt;=Parameters!$B$10,D53-EXP(Parameters!$B$2+Parameters!$B$4*LN($C53)), "")</f>
        <v/>
      </c>
    </row>
    <row r="54" spans="1:19" x14ac:dyDescent="0.35">
      <c r="A54" t="s">
        <v>2500</v>
      </c>
      <c r="B54">
        <v>2</v>
      </c>
      <c r="C54" s="64">
        <v>91</v>
      </c>
      <c r="D54" s="64">
        <v>21</v>
      </c>
      <c r="E54" s="64">
        <v>65</v>
      </c>
      <c r="F54" s="2" t="str">
        <f t="shared" si="1"/>
        <v>1</v>
      </c>
      <c r="G54" s="2" t="str">
        <f t="shared" si="2"/>
        <v>1</v>
      </c>
      <c r="H54" s="2" t="str">
        <f t="shared" si="3"/>
        <v>5</v>
      </c>
      <c r="I54" s="2" t="str">
        <f t="shared" si="4"/>
        <v>91 21</v>
      </c>
      <c r="J54" s="4">
        <f>1/(1+EXP(-Parameters!$B$8-Parameters!$B$9*C54))</f>
        <v>0.42788234447524132</v>
      </c>
      <c r="K54" s="18">
        <f>EXP(Parameters!$B$3+Parameters!$B$5*LN($C54))</f>
        <v>17.047683103319663</v>
      </c>
      <c r="L54" s="18">
        <f>EXP(Parameters!$B$2+Parameters!$B$4*LN($C54))</f>
        <v>21.316682721214686</v>
      </c>
      <c r="M54" s="18">
        <f t="shared" si="5"/>
        <v>18.659753031749261</v>
      </c>
      <c r="N54" s="2" t="str">
        <f t="shared" si="6"/>
        <v>mature</v>
      </c>
      <c r="O54" s="19">
        <f>_xlfn.NORM.DIST(LN($D54), LN(K54), EXP(Parameters!$B$6), 0)</f>
        <v>1.2000901960857971E-3</v>
      </c>
      <c r="P54" s="19">
        <f>_xlfn.NORM.DIST(LN($D54), LN(L54), EXP(Parameters!$B$7), 0)</f>
        <v>7.5343122651991203</v>
      </c>
      <c r="Q54" s="4">
        <f t="shared" si="7"/>
        <v>3.2244857888313687</v>
      </c>
      <c r="R54" s="4">
        <f t="shared" si="8"/>
        <v>1.1707734922113722</v>
      </c>
      <c r="S54" s="2" t="str">
        <f>IF(C54&gt;=Parameters!$B$10,D54-EXP(Parameters!$B$2+Parameters!$B$4*LN($C54)), "")</f>
        <v/>
      </c>
    </row>
    <row r="55" spans="1:19" x14ac:dyDescent="0.35">
      <c r="A55" t="s">
        <v>2500</v>
      </c>
      <c r="B55">
        <v>2</v>
      </c>
      <c r="C55" s="64">
        <v>96</v>
      </c>
      <c r="D55" s="64">
        <v>22</v>
      </c>
      <c r="E55" s="64">
        <v>75</v>
      </c>
      <c r="F55" s="2" t="str">
        <f t="shared" si="1"/>
        <v>6</v>
      </c>
      <c r="G55" s="2" t="str">
        <f t="shared" si="2"/>
        <v>2</v>
      </c>
      <c r="H55" s="2" t="str">
        <f t="shared" si="3"/>
        <v>5</v>
      </c>
      <c r="I55" s="2" t="str">
        <f t="shared" si="4"/>
        <v>96 22</v>
      </c>
      <c r="J55" s="4">
        <f>1/(1+EXP(-Parameters!$B$8-Parameters!$B$9*C55))</f>
        <v>0.56056936183772121</v>
      </c>
      <c r="K55" s="18">
        <f>EXP(Parameters!$B$3+Parameters!$B$5*LN($C55))</f>
        <v>18.295382656444414</v>
      </c>
      <c r="L55" s="18">
        <f>EXP(Parameters!$B$2+Parameters!$B$4*LN($C55))</f>
        <v>22.944300154072717</v>
      </c>
      <c r="M55" s="18">
        <f t="shared" si="5"/>
        <v>19.986193672700193</v>
      </c>
      <c r="N55" s="2" t="str">
        <f t="shared" si="6"/>
        <v>mature</v>
      </c>
      <c r="O55" s="19">
        <f>_xlfn.NORM.DIST(LN($D55), LN(K55), EXP(Parameters!$B$6), 0)</f>
        <v>8.1829405930658322E-3</v>
      </c>
      <c r="P55" s="19">
        <f>_xlfn.NORM.DIST(LN($D55), LN(L55), EXP(Parameters!$B$7), 0)</f>
        <v>5.5810413743941449</v>
      </c>
      <c r="Q55" s="4">
        <f t="shared" si="7"/>
        <v>3.1321566364408993</v>
      </c>
      <c r="R55" s="4">
        <f t="shared" si="8"/>
        <v>1.141721788513042</v>
      </c>
      <c r="S55" s="2" t="str">
        <f>IF(C55&gt;=Parameters!$B$10,D55-EXP(Parameters!$B$2+Parameters!$B$4*LN($C55)), "")</f>
        <v/>
      </c>
    </row>
    <row r="56" spans="1:19" x14ac:dyDescent="0.35">
      <c r="A56" t="s">
        <v>2500</v>
      </c>
      <c r="B56">
        <v>2</v>
      </c>
      <c r="C56" s="64">
        <v>102</v>
      </c>
      <c r="D56" s="64">
        <v>23</v>
      </c>
      <c r="E56" s="64">
        <v>72</v>
      </c>
      <c r="F56" s="2" t="str">
        <f t="shared" si="1"/>
        <v>2</v>
      </c>
      <c r="G56" s="2" t="str">
        <f t="shared" si="2"/>
        <v>3</v>
      </c>
      <c r="H56" s="2" t="str">
        <f t="shared" si="3"/>
        <v>2</v>
      </c>
      <c r="I56" s="2" t="str">
        <f t="shared" si="4"/>
        <v>102 23</v>
      </c>
      <c r="J56" s="4">
        <f>1/(1+EXP(-Parameters!$B$8-Parameters!$B$9*C56))</f>
        <v>0.70769935811813878</v>
      </c>
      <c r="K56" s="18">
        <f>EXP(Parameters!$B$3+Parameters!$B$5*LN($C56))</f>
        <v>19.820296206539236</v>
      </c>
      <c r="L56" s="18">
        <f>EXP(Parameters!$B$2+Parameters!$B$4*LN($C56))</f>
        <v>24.939811053735465</v>
      </c>
      <c r="M56" s="18">
        <f t="shared" si="5"/>
        <v>21.603949060070374</v>
      </c>
      <c r="N56" s="2" t="str">
        <f t="shared" si="6"/>
        <v>mature</v>
      </c>
      <c r="O56" s="19">
        <f>_xlfn.NORM.DIST(LN($D56), LN(K56), EXP(Parameters!$B$6), 0)</f>
        <v>9.0529584789383735E-2</v>
      </c>
      <c r="P56" s="19">
        <f>_xlfn.NORM.DIST(LN($D56), LN(L56), EXP(Parameters!$B$7), 0)</f>
        <v>2.1975060016035619</v>
      </c>
      <c r="Q56" s="4">
        <f t="shared" si="7"/>
        <v>1.5816354425388337</v>
      </c>
      <c r="R56" s="4">
        <f t="shared" si="8"/>
        <v>0.45845940191683365</v>
      </c>
      <c r="S56" s="2" t="str">
        <f>IF(C56&gt;=Parameters!$B$10,D56-EXP(Parameters!$B$2+Parameters!$B$4*LN($C56)), "")</f>
        <v/>
      </c>
    </row>
    <row r="57" spans="1:19" x14ac:dyDescent="0.35">
      <c r="A57" t="s">
        <v>2500</v>
      </c>
      <c r="B57">
        <v>2</v>
      </c>
      <c r="C57" s="64">
        <v>90</v>
      </c>
      <c r="D57" s="64">
        <v>20</v>
      </c>
      <c r="E57" s="64">
        <v>67</v>
      </c>
      <c r="F57" s="2" t="str">
        <f t="shared" si="1"/>
        <v>0</v>
      </c>
      <c r="G57" s="2" t="str">
        <f t="shared" si="2"/>
        <v>0</v>
      </c>
      <c r="H57" s="2" t="str">
        <f t="shared" si="3"/>
        <v>7</v>
      </c>
      <c r="I57" s="2" t="str">
        <f t="shared" si="4"/>
        <v>90 20</v>
      </c>
      <c r="J57" s="4">
        <f>1/(1+EXP(-Parameters!$B$8-Parameters!$B$9*C57))</f>
        <v>0.40196354817400864</v>
      </c>
      <c r="K57" s="18">
        <f>EXP(Parameters!$B$3+Parameters!$B$5*LN($C57))</f>
        <v>16.800732059348853</v>
      </c>
      <c r="L57" s="18">
        <f>EXP(Parameters!$B$2+Parameters!$B$4*LN($C57))</f>
        <v>20.995113720228492</v>
      </c>
      <c r="M57" s="18">
        <f t="shared" si="5"/>
        <v>18.39690340514494</v>
      </c>
      <c r="N57" s="2" t="str">
        <f t="shared" si="6"/>
        <v>mature</v>
      </c>
      <c r="O57" s="19">
        <f>_xlfn.NORM.DIST(LN($D57), LN(K57), EXP(Parameters!$B$6), 0)</f>
        <v>1.7029096803853568E-2</v>
      </c>
      <c r="P57" s="19">
        <f>_xlfn.NORM.DIST(LN($D57), LN(L57), EXP(Parameters!$B$7), 0)</f>
        <v>4.9742322392389644</v>
      </c>
      <c r="Q57" s="4">
        <f t="shared" si="7"/>
        <v>2.0096440609564161</v>
      </c>
      <c r="R57" s="4">
        <f t="shared" si="8"/>
        <v>0.69795762228845815</v>
      </c>
      <c r="S57" s="2" t="str">
        <f>IF(C57&gt;=Parameters!$B$10,D57-EXP(Parameters!$B$2+Parameters!$B$4*LN($C57)), "")</f>
        <v/>
      </c>
    </row>
    <row r="58" spans="1:19" x14ac:dyDescent="0.35">
      <c r="A58" t="s">
        <v>2500</v>
      </c>
      <c r="B58">
        <v>2</v>
      </c>
      <c r="C58" s="64">
        <v>93</v>
      </c>
      <c r="D58" s="64">
        <v>22</v>
      </c>
      <c r="E58" s="64">
        <v>66</v>
      </c>
      <c r="F58" s="2" t="str">
        <f t="shared" si="1"/>
        <v>3</v>
      </c>
      <c r="G58" s="2" t="str">
        <f t="shared" si="2"/>
        <v>2</v>
      </c>
      <c r="H58" s="2" t="str">
        <f t="shared" si="3"/>
        <v>6</v>
      </c>
      <c r="I58" s="2" t="str">
        <f t="shared" si="4"/>
        <v>93 22</v>
      </c>
      <c r="J58" s="4">
        <f>1/(1+EXP(-Parameters!$B$8-Parameters!$B$9*C58))</f>
        <v>0.48078232167255014</v>
      </c>
      <c r="K58" s="18">
        <f>EXP(Parameters!$B$3+Parameters!$B$5*LN($C58))</f>
        <v>17.544193053986497</v>
      </c>
      <c r="L58" s="18">
        <f>EXP(Parameters!$B$2+Parameters!$B$4*LN($C58))</f>
        <v>21.963801876390391</v>
      </c>
      <c r="M58" s="18">
        <f t="shared" si="5"/>
        <v>19.187909643847966</v>
      </c>
      <c r="N58" s="2" t="str">
        <f t="shared" si="6"/>
        <v>mature</v>
      </c>
      <c r="O58" s="19">
        <f>_xlfn.NORM.DIST(LN($D58), LN(K58), EXP(Parameters!$B$6), 0)</f>
        <v>2.4987525178589334E-4</v>
      </c>
      <c r="P58" s="19">
        <f>_xlfn.NORM.DIST(LN($D58), LN(L58), EXP(Parameters!$B$7), 0)</f>
        <v>7.8658564274460439</v>
      </c>
      <c r="Q58" s="4">
        <f t="shared" si="7"/>
        <v>3.781894454778564</v>
      </c>
      <c r="R58" s="4">
        <f t="shared" si="8"/>
        <v>1.3302250625963392</v>
      </c>
      <c r="S58" s="2" t="str">
        <f>IF(C58&gt;=Parameters!$B$10,D58-EXP(Parameters!$B$2+Parameters!$B$4*LN($C58)), "")</f>
        <v/>
      </c>
    </row>
    <row r="59" spans="1:19" x14ac:dyDescent="0.35">
      <c r="A59" t="s">
        <v>2500</v>
      </c>
      <c r="B59">
        <v>2</v>
      </c>
      <c r="C59" s="64">
        <v>94</v>
      </c>
      <c r="D59" s="64">
        <v>18</v>
      </c>
      <c r="E59" s="64">
        <v>79</v>
      </c>
      <c r="F59" s="2" t="str">
        <f t="shared" si="1"/>
        <v>4</v>
      </c>
      <c r="G59" s="2" t="str">
        <f t="shared" si="2"/>
        <v>8</v>
      </c>
      <c r="H59" s="2" t="str">
        <f t="shared" si="3"/>
        <v>9</v>
      </c>
      <c r="I59" s="2" t="str">
        <f t="shared" si="4"/>
        <v>94 18</v>
      </c>
      <c r="J59" s="4">
        <f>1/(1+EXP(-Parameters!$B$8-Parameters!$B$9*C59))</f>
        <v>0.50747076897689891</v>
      </c>
      <c r="K59" s="18">
        <f>EXP(Parameters!$B$3+Parameters!$B$5*LN($C59))</f>
        <v>17.793739182644352</v>
      </c>
      <c r="L59" s="18">
        <f>EXP(Parameters!$B$2+Parameters!$B$4*LN($C59))</f>
        <v>22.28933409736111</v>
      </c>
      <c r="M59" s="18">
        <f t="shared" si="5"/>
        <v>19.453203942190783</v>
      </c>
      <c r="N59" s="2" t="str">
        <f t="shared" si="6"/>
        <v>immature</v>
      </c>
      <c r="O59" s="19">
        <f>_xlfn.NORM.DIST(LN($D59), LN(K59), EXP(Parameters!$B$6), 0)</f>
        <v>7.8175117548354587</v>
      </c>
      <c r="P59" s="19">
        <f>_xlfn.NORM.DIST(LN($D59), LN(L59), EXP(Parameters!$B$7), 0)</f>
        <v>1.0851488134745618E-3</v>
      </c>
      <c r="Q59" s="4">
        <f t="shared" si="7"/>
        <v>3.8509037344259904</v>
      </c>
      <c r="R59" s="4">
        <f t="shared" si="8"/>
        <v>1.3483078569680014</v>
      </c>
      <c r="S59" s="2" t="str">
        <f>IF(C59&gt;=Parameters!$B$10,D59-EXP(Parameters!$B$2+Parameters!$B$4*LN($C59)), "")</f>
        <v/>
      </c>
    </row>
    <row r="60" spans="1:19" x14ac:dyDescent="0.35">
      <c r="A60" t="s">
        <v>2500</v>
      </c>
      <c r="B60">
        <v>2</v>
      </c>
      <c r="C60" s="64">
        <v>93</v>
      </c>
      <c r="D60" s="64">
        <v>23</v>
      </c>
      <c r="E60" s="64">
        <v>58</v>
      </c>
      <c r="F60" s="2" t="str">
        <f t="shared" si="1"/>
        <v>3</v>
      </c>
      <c r="G60" s="2" t="str">
        <f t="shared" si="2"/>
        <v>3</v>
      </c>
      <c r="H60" s="2" t="str">
        <f t="shared" si="3"/>
        <v>8</v>
      </c>
      <c r="I60" s="2" t="str">
        <f t="shared" si="4"/>
        <v>93 23</v>
      </c>
      <c r="J60" s="4">
        <f>1/(1+EXP(-Parameters!$B$8-Parameters!$B$9*C60))</f>
        <v>0.48078232167255014</v>
      </c>
      <c r="K60" s="18">
        <f>EXP(Parameters!$B$3+Parameters!$B$5*LN($C60))</f>
        <v>17.544193053986497</v>
      </c>
      <c r="L60" s="18">
        <f>EXP(Parameters!$B$2+Parameters!$B$4*LN($C60))</f>
        <v>21.963801876390391</v>
      </c>
      <c r="M60" s="18">
        <f t="shared" si="5"/>
        <v>19.187909643847966</v>
      </c>
      <c r="N60" s="2" t="str">
        <f t="shared" si="6"/>
        <v>mature</v>
      </c>
      <c r="O60" s="19">
        <f>_xlfn.NORM.DIST(LN($D60), LN(K60), EXP(Parameters!$B$6), 0)</f>
        <v>2.8404419570858023E-6</v>
      </c>
      <c r="P60" s="19">
        <f>_xlfn.NORM.DIST(LN($D60), LN(L60), EXP(Parameters!$B$7), 0)</f>
        <v>5.2046941261534654</v>
      </c>
      <c r="Q60" s="4">
        <f t="shared" si="7"/>
        <v>2.5023264003752259</v>
      </c>
      <c r="R60" s="4">
        <f t="shared" si="8"/>
        <v>0.91722085932156538</v>
      </c>
      <c r="S60" s="2" t="str">
        <f>IF(C60&gt;=Parameters!$B$10,D60-EXP(Parameters!$B$2+Parameters!$B$4*LN($C60)), "")</f>
        <v/>
      </c>
    </row>
    <row r="61" spans="1:19" x14ac:dyDescent="0.35">
      <c r="A61" t="s">
        <v>2500</v>
      </c>
      <c r="B61">
        <v>2</v>
      </c>
      <c r="C61" s="64">
        <v>93</v>
      </c>
      <c r="D61" s="64">
        <v>23</v>
      </c>
      <c r="E61" s="64">
        <v>70</v>
      </c>
      <c r="F61" s="2" t="str">
        <f t="shared" si="1"/>
        <v>3</v>
      </c>
      <c r="G61" s="2" t="str">
        <f t="shared" si="2"/>
        <v>3</v>
      </c>
      <c r="H61" s="2" t="str">
        <f t="shared" si="3"/>
        <v>0</v>
      </c>
      <c r="I61" s="2" t="str">
        <f t="shared" si="4"/>
        <v>93 23</v>
      </c>
      <c r="J61" s="4">
        <f>1/(1+EXP(-Parameters!$B$8-Parameters!$B$9*C61))</f>
        <v>0.48078232167255014</v>
      </c>
      <c r="K61" s="18">
        <f>EXP(Parameters!$B$3+Parameters!$B$5*LN($C61))</f>
        <v>17.544193053986497</v>
      </c>
      <c r="L61" s="18">
        <f>EXP(Parameters!$B$2+Parameters!$B$4*LN($C61))</f>
        <v>21.963801876390391</v>
      </c>
      <c r="M61" s="18">
        <f t="shared" si="5"/>
        <v>19.187909643847966</v>
      </c>
      <c r="N61" s="2" t="str">
        <f t="shared" si="6"/>
        <v>mature</v>
      </c>
      <c r="O61" s="19">
        <f>_xlfn.NORM.DIST(LN($D61), LN(K61), EXP(Parameters!$B$6), 0)</f>
        <v>2.8404419570858023E-6</v>
      </c>
      <c r="P61" s="19">
        <f>_xlfn.NORM.DIST(LN($D61), LN(L61), EXP(Parameters!$B$7), 0)</f>
        <v>5.2046941261534654</v>
      </c>
      <c r="Q61" s="4">
        <f t="shared" si="7"/>
        <v>2.5023264003752259</v>
      </c>
      <c r="R61" s="4">
        <f t="shared" si="8"/>
        <v>0.91722085932156538</v>
      </c>
      <c r="S61" s="2" t="str">
        <f>IF(C61&gt;=Parameters!$B$10,D61-EXP(Parameters!$B$2+Parameters!$B$4*LN($C61)), "")</f>
        <v/>
      </c>
    </row>
    <row r="62" spans="1:19" x14ac:dyDescent="0.35">
      <c r="A62" t="s">
        <v>2500</v>
      </c>
      <c r="B62">
        <v>2</v>
      </c>
      <c r="C62" s="64">
        <v>121</v>
      </c>
      <c r="D62" s="64">
        <v>31</v>
      </c>
      <c r="E62" s="64">
        <v>87</v>
      </c>
      <c r="F62" s="2" t="str">
        <f t="shared" si="1"/>
        <v>1</v>
      </c>
      <c r="G62" s="2" t="str">
        <f t="shared" si="2"/>
        <v>1</v>
      </c>
      <c r="H62" s="2" t="str">
        <f t="shared" si="3"/>
        <v>7</v>
      </c>
      <c r="I62" s="2" t="str">
        <f t="shared" si="4"/>
        <v>121 31</v>
      </c>
      <c r="J62" s="4">
        <f>1/(1+EXP(-Parameters!$B$8-Parameters!$B$9*C62))</f>
        <v>0.94850100714798768</v>
      </c>
      <c r="K62" s="18">
        <f>EXP(Parameters!$B$3+Parameters!$B$5*LN($C62))</f>
        <v>24.835636835224335</v>
      </c>
      <c r="L62" s="18">
        <f>EXP(Parameters!$B$2+Parameters!$B$4*LN($C62))</f>
        <v>31.545908378747296</v>
      </c>
      <c r="M62" s="18">
        <f t="shared" si="5"/>
        <v>26.901570169069974</v>
      </c>
      <c r="N62" s="2" t="str">
        <f t="shared" si="6"/>
        <v>mature</v>
      </c>
      <c r="O62" s="19">
        <f>_xlfn.NORM.DIST(LN($D62), LN(K62), EXP(Parameters!$B$6), 0)</f>
        <v>3.7978331789945797E-4</v>
      </c>
      <c r="P62" s="19">
        <f>_xlfn.NORM.DIST(LN($D62), LN(L62), EXP(Parameters!$B$7), 0)</f>
        <v>7.4169154393431898</v>
      </c>
      <c r="Q62" s="4">
        <f t="shared" si="7"/>
        <v>7.0349713226068484</v>
      </c>
      <c r="R62" s="4">
        <f t="shared" si="8"/>
        <v>1.9508936141695361</v>
      </c>
      <c r="S62" s="2">
        <f>IF(C62&gt;=Parameters!$B$10,D62-EXP(Parameters!$B$2+Parameters!$B$4*LN($C62)), "")</f>
        <v>-0.54590837874729559</v>
      </c>
    </row>
    <row r="63" spans="1:19" x14ac:dyDescent="0.35">
      <c r="A63" t="s">
        <v>2500</v>
      </c>
      <c r="B63">
        <v>2</v>
      </c>
      <c r="C63" s="64">
        <v>91</v>
      </c>
      <c r="D63" s="64">
        <v>20</v>
      </c>
      <c r="E63" s="64">
        <v>70</v>
      </c>
      <c r="F63" s="2" t="str">
        <f t="shared" si="1"/>
        <v>1</v>
      </c>
      <c r="G63" s="2" t="str">
        <f t="shared" si="2"/>
        <v>0</v>
      </c>
      <c r="H63" s="2" t="str">
        <f t="shared" si="3"/>
        <v>0</v>
      </c>
      <c r="I63" s="2" t="str">
        <f t="shared" si="4"/>
        <v>91 20</v>
      </c>
      <c r="J63" s="4">
        <f>1/(1+EXP(-Parameters!$B$8-Parameters!$B$9*C63))</f>
        <v>0.42788234447524132</v>
      </c>
      <c r="K63" s="18">
        <f>EXP(Parameters!$B$3+Parameters!$B$5*LN($C63))</f>
        <v>17.047683103319663</v>
      </c>
      <c r="L63" s="18">
        <f>EXP(Parameters!$B$2+Parameters!$B$4*LN($C63))</f>
        <v>21.316682721214686</v>
      </c>
      <c r="M63" s="18">
        <f t="shared" si="5"/>
        <v>18.659753031749261</v>
      </c>
      <c r="N63" s="2" t="str">
        <f t="shared" si="6"/>
        <v>mature</v>
      </c>
      <c r="O63" s="19">
        <f>_xlfn.NORM.DIST(LN($D63), LN(K63), EXP(Parameters!$B$6), 0)</f>
        <v>4.5716779447891098E-2</v>
      </c>
      <c r="P63" s="19">
        <f>_xlfn.NORM.DIST(LN($D63), LN(L63), EXP(Parameters!$B$7), 0)</f>
        <v>3.5682618940241615</v>
      </c>
      <c r="Q63" s="4">
        <f t="shared" si="7"/>
        <v>1.5529516415925932</v>
      </c>
      <c r="R63" s="4">
        <f t="shared" si="8"/>
        <v>0.44015740497766948</v>
      </c>
      <c r="S63" s="2" t="str">
        <f>IF(C63&gt;=Parameters!$B$10,D63-EXP(Parameters!$B$2+Parameters!$B$4*LN($C63)), "")</f>
        <v/>
      </c>
    </row>
    <row r="64" spans="1:19" x14ac:dyDescent="0.35">
      <c r="A64" t="s">
        <v>2500</v>
      </c>
      <c r="B64">
        <v>2</v>
      </c>
      <c r="C64" s="64">
        <v>108</v>
      </c>
      <c r="D64" s="64">
        <v>25</v>
      </c>
      <c r="E64" s="64">
        <v>70</v>
      </c>
      <c r="F64" s="2" t="str">
        <f t="shared" si="1"/>
        <v>8</v>
      </c>
      <c r="G64" s="2" t="str">
        <f t="shared" si="2"/>
        <v>5</v>
      </c>
      <c r="H64" s="2" t="str">
        <f t="shared" si="3"/>
        <v>0</v>
      </c>
      <c r="I64" s="2" t="str">
        <f t="shared" si="4"/>
        <v>108 25</v>
      </c>
      <c r="J64" s="4">
        <f>1/(1+EXP(-Parameters!$B$8-Parameters!$B$9*C64))</f>
        <v>0.82127356166282006</v>
      </c>
      <c r="K64" s="18">
        <f>EXP(Parameters!$B$3+Parameters!$B$5*LN($C64))</f>
        <v>21.374250224584241</v>
      </c>
      <c r="L64" s="18">
        <f>EXP(Parameters!$B$2+Parameters!$B$4*LN($C64))</f>
        <v>26.979923968453623</v>
      </c>
      <c r="M64" s="18">
        <f t="shared" si="5"/>
        <v>23.248958953216722</v>
      </c>
      <c r="N64" s="2" t="str">
        <f t="shared" si="6"/>
        <v>mature</v>
      </c>
      <c r="O64" s="19">
        <f>_xlfn.NORM.DIST(LN($D64), LN(K64), EXP(Parameters!$B$6), 0)</f>
        <v>5.5514931041525689E-2</v>
      </c>
      <c r="P64" s="19">
        <f>_xlfn.NORM.DIST(LN($D64), LN(L64), EXP(Parameters!$B$7), 0)</f>
        <v>2.5414286908623787</v>
      </c>
      <c r="Q64" s="4">
        <f t="shared" si="7"/>
        <v>2.0971301785562098</v>
      </c>
      <c r="R64" s="4">
        <f t="shared" si="8"/>
        <v>0.74056982846519737</v>
      </c>
      <c r="S64" s="2" t="str">
        <f>IF(C64&gt;=Parameters!$B$10,D64-EXP(Parameters!$B$2+Parameters!$B$4*LN($C64)), "")</f>
        <v/>
      </c>
    </row>
    <row r="65" spans="1:19" x14ac:dyDescent="0.35">
      <c r="A65" t="s">
        <v>2500</v>
      </c>
      <c r="B65">
        <v>2</v>
      </c>
      <c r="C65" s="64">
        <v>94</v>
      </c>
      <c r="D65" s="64">
        <v>22</v>
      </c>
      <c r="E65" s="64">
        <v>65</v>
      </c>
      <c r="F65" s="2" t="str">
        <f t="shared" si="1"/>
        <v>4</v>
      </c>
      <c r="G65" s="2" t="str">
        <f t="shared" si="2"/>
        <v>2</v>
      </c>
      <c r="H65" s="2" t="str">
        <f t="shared" si="3"/>
        <v>5</v>
      </c>
      <c r="I65" s="2" t="str">
        <f t="shared" si="4"/>
        <v>94 22</v>
      </c>
      <c r="J65" s="4">
        <f>1/(1+EXP(-Parameters!$B$8-Parameters!$B$9*C65))</f>
        <v>0.50747076897689891</v>
      </c>
      <c r="K65" s="18">
        <f>EXP(Parameters!$B$3+Parameters!$B$5*LN($C65))</f>
        <v>17.793739182644352</v>
      </c>
      <c r="L65" s="18">
        <f>EXP(Parameters!$B$2+Parameters!$B$4*LN($C65))</f>
        <v>22.28933409736111</v>
      </c>
      <c r="M65" s="18">
        <f t="shared" si="5"/>
        <v>19.453203942190783</v>
      </c>
      <c r="N65" s="2" t="str">
        <f t="shared" si="6"/>
        <v>mature</v>
      </c>
      <c r="O65" s="19">
        <f>_xlfn.NORM.DIST(LN($D65), LN(K65), EXP(Parameters!$B$6), 0)</f>
        <v>8.7639689281024987E-4</v>
      </c>
      <c r="P65" s="19">
        <f>_xlfn.NORM.DIST(LN($D65), LN(L65), EXP(Parameters!$B$7), 0)</f>
        <v>7.6128763177335737</v>
      </c>
      <c r="Q65" s="4">
        <f t="shared" si="7"/>
        <v>3.8637438501739658</v>
      </c>
      <c r="R65" s="4">
        <f t="shared" si="8"/>
        <v>1.3516366227900567</v>
      </c>
      <c r="S65" s="2" t="str">
        <f>IF(C65&gt;=Parameters!$B$10,D65-EXP(Parameters!$B$2+Parameters!$B$4*LN($C65)), "")</f>
        <v/>
      </c>
    </row>
    <row r="66" spans="1:19" x14ac:dyDescent="0.35">
      <c r="A66" t="s">
        <v>2500</v>
      </c>
      <c r="B66">
        <v>2</v>
      </c>
      <c r="C66" s="64">
        <v>90</v>
      </c>
      <c r="D66" s="64">
        <v>21</v>
      </c>
      <c r="E66" s="64">
        <v>83</v>
      </c>
      <c r="F66" s="2" t="str">
        <f t="shared" si="1"/>
        <v>0</v>
      </c>
      <c r="G66" s="2" t="str">
        <f t="shared" si="2"/>
        <v>1</v>
      </c>
      <c r="H66" s="2" t="str">
        <f t="shared" si="3"/>
        <v>3</v>
      </c>
      <c r="I66" s="2" t="str">
        <f t="shared" si="4"/>
        <v>90 21</v>
      </c>
      <c r="J66" s="4">
        <f>1/(1+EXP(-Parameters!$B$8-Parameters!$B$9*C66))</f>
        <v>0.40196354817400864</v>
      </c>
      <c r="K66" s="18">
        <f>EXP(Parameters!$B$3+Parameters!$B$5*LN($C66))</f>
        <v>16.800732059348853</v>
      </c>
      <c r="L66" s="18">
        <f>EXP(Parameters!$B$2+Parameters!$B$4*LN($C66))</f>
        <v>20.995113720228492</v>
      </c>
      <c r="M66" s="18">
        <f t="shared" si="5"/>
        <v>18.39690340514494</v>
      </c>
      <c r="N66" s="2" t="str">
        <f t="shared" si="6"/>
        <v>mature</v>
      </c>
      <c r="O66" s="19">
        <f>_xlfn.NORM.DIST(LN($D66), LN(K66), EXP(Parameters!$B$6), 0)</f>
        <v>3.3499549638652112E-4</v>
      </c>
      <c r="P66" s="19">
        <f>_xlfn.NORM.DIST(LN($D66), LN(L66), EXP(Parameters!$B$7), 0)</f>
        <v>7.8699249780773393</v>
      </c>
      <c r="Q66" s="4">
        <f t="shared" si="7"/>
        <v>3.1636233075692615</v>
      </c>
      <c r="R66" s="4">
        <f t="shared" si="8"/>
        <v>1.1517179870557801</v>
      </c>
      <c r="S66" s="2" t="str">
        <f>IF(C66&gt;=Parameters!$B$10,D66-EXP(Parameters!$B$2+Parameters!$B$4*LN($C66)), "")</f>
        <v/>
      </c>
    </row>
    <row r="67" spans="1:19" x14ac:dyDescent="0.35">
      <c r="A67" t="s">
        <v>2500</v>
      </c>
      <c r="B67">
        <v>2</v>
      </c>
      <c r="C67" s="64">
        <v>94</v>
      </c>
      <c r="D67" s="64">
        <v>21</v>
      </c>
      <c r="E67" s="64">
        <v>69</v>
      </c>
      <c r="F67" s="2" t="str">
        <f t="shared" ref="F67:F130" si="9">RIGHT(C67,1)</f>
        <v>4</v>
      </c>
      <c r="G67" s="2" t="str">
        <f t="shared" ref="G67:G130" si="10">RIGHT(D67,1)</f>
        <v>1</v>
      </c>
      <c r="H67" s="2" t="str">
        <f t="shared" ref="H67:H130" si="11">RIGHT(E67,1)</f>
        <v>9</v>
      </c>
      <c r="I67" s="2" t="str">
        <f t="shared" ref="I67:I130" si="12">C67&amp; " " &amp;D67</f>
        <v>94 21</v>
      </c>
      <c r="J67" s="4">
        <f>1/(1+EXP(-Parameters!$B$8-Parameters!$B$9*C67))</f>
        <v>0.50747076897689891</v>
      </c>
      <c r="K67" s="18">
        <f>EXP(Parameters!$B$3+Parameters!$B$5*LN($C67))</f>
        <v>17.793739182644352</v>
      </c>
      <c r="L67" s="18">
        <f>EXP(Parameters!$B$2+Parameters!$B$4*LN($C67))</f>
        <v>22.28933409736111</v>
      </c>
      <c r="M67" s="18">
        <f t="shared" ref="M67:M130" si="13" xml:space="preserve"> EXP((-1 - (-0.4481224) *LN(C67)) /  0.3490391)</f>
        <v>19.453203942190783</v>
      </c>
      <c r="N67" s="2" t="str">
        <f t="shared" ref="N67:N130" si="14">IF(D67&gt;=M67, "mature", "immature")</f>
        <v>mature</v>
      </c>
      <c r="O67" s="19">
        <f>_xlfn.NORM.DIST(LN($D67), LN(K67), EXP(Parameters!$B$6), 0)</f>
        <v>3.086668102344101E-2</v>
      </c>
      <c r="P67" s="19">
        <f>_xlfn.NORM.DIST(LN($D67), LN(L67), EXP(Parameters!$B$7), 0)</f>
        <v>3.9440380522273064</v>
      </c>
      <c r="Q67" s="4">
        <f t="shared" ref="Q67:Q130" si="15">(1-J67)*O67+J67*P67</f>
        <v>2.0166867659066527</v>
      </c>
      <c r="R67" s="4">
        <f t="shared" ref="R67:R130" si="16">LN(Q67)</f>
        <v>0.70145594989025684</v>
      </c>
      <c r="S67" s="2" t="str">
        <f>IF(C67&gt;=Parameters!$B$10,D67-EXP(Parameters!$B$2+Parameters!$B$4*LN($C67)), "")</f>
        <v/>
      </c>
    </row>
    <row r="68" spans="1:19" x14ac:dyDescent="0.35">
      <c r="A68" t="s">
        <v>2500</v>
      </c>
      <c r="B68">
        <v>2</v>
      </c>
      <c r="C68" s="64">
        <v>96</v>
      </c>
      <c r="D68" s="64">
        <v>21</v>
      </c>
      <c r="E68" s="64">
        <v>75</v>
      </c>
      <c r="F68" s="2" t="str">
        <f t="shared" si="9"/>
        <v>6</v>
      </c>
      <c r="G68" s="2" t="str">
        <f t="shared" si="10"/>
        <v>1</v>
      </c>
      <c r="H68" s="2" t="str">
        <f t="shared" si="11"/>
        <v>5</v>
      </c>
      <c r="I68" s="2" t="str">
        <f t="shared" si="12"/>
        <v>96 21</v>
      </c>
      <c r="J68" s="4">
        <f>1/(1+EXP(-Parameters!$B$8-Parameters!$B$9*C68))</f>
        <v>0.56056936183772121</v>
      </c>
      <c r="K68" s="18">
        <f>EXP(Parameters!$B$3+Parameters!$B$5*LN($C68))</f>
        <v>18.295382656444414</v>
      </c>
      <c r="L68" s="18">
        <f>EXP(Parameters!$B$2+Parameters!$B$4*LN($C68))</f>
        <v>22.944300154072717</v>
      </c>
      <c r="M68" s="18">
        <f t="shared" si="13"/>
        <v>19.986193672700193</v>
      </c>
      <c r="N68" s="2" t="str">
        <f t="shared" si="14"/>
        <v>mature</v>
      </c>
      <c r="O68" s="19">
        <f>_xlfn.NORM.DIST(LN($D68), LN(K68), EXP(Parameters!$B$6), 0)</f>
        <v>0.17064252152112067</v>
      </c>
      <c r="P68" s="19">
        <f>_xlfn.NORM.DIST(LN($D68), LN(L68), EXP(Parameters!$B$7), 0)</f>
        <v>1.7116022394224855</v>
      </c>
      <c r="Q68" s="4">
        <f t="shared" si="15"/>
        <v>1.0344573272027238</v>
      </c>
      <c r="R68" s="4">
        <f t="shared" si="16"/>
        <v>3.3876967669463451E-2</v>
      </c>
      <c r="S68" s="2" t="str">
        <f>IF(C68&gt;=Parameters!$B$10,D68-EXP(Parameters!$B$2+Parameters!$B$4*LN($C68)), "")</f>
        <v/>
      </c>
    </row>
    <row r="69" spans="1:19" x14ac:dyDescent="0.35">
      <c r="A69" t="s">
        <v>2500</v>
      </c>
      <c r="B69">
        <v>2</v>
      </c>
      <c r="C69" s="64">
        <v>95</v>
      </c>
      <c r="D69" s="64">
        <v>23</v>
      </c>
      <c r="E69" s="64">
        <v>68</v>
      </c>
      <c r="F69" s="2" t="str">
        <f t="shared" si="9"/>
        <v>5</v>
      </c>
      <c r="G69" s="2" t="str">
        <f t="shared" si="10"/>
        <v>3</v>
      </c>
      <c r="H69" s="2" t="str">
        <f t="shared" si="11"/>
        <v>8</v>
      </c>
      <c r="I69" s="2" t="str">
        <f t="shared" si="12"/>
        <v>95 23</v>
      </c>
      <c r="J69" s="4">
        <f>1/(1+EXP(-Parameters!$B$8-Parameters!$B$9*C69))</f>
        <v>0.53411670476985718</v>
      </c>
      <c r="K69" s="18">
        <f>EXP(Parameters!$B$3+Parameters!$B$5*LN($C69))</f>
        <v>18.044137752559234</v>
      </c>
      <c r="L69" s="18">
        <f>EXP(Parameters!$B$2+Parameters!$B$4*LN($C69))</f>
        <v>22.616169717891566</v>
      </c>
      <c r="M69" s="18">
        <f t="shared" si="13"/>
        <v>19.719300637765709</v>
      </c>
      <c r="N69" s="2" t="str">
        <f t="shared" si="14"/>
        <v>mature</v>
      </c>
      <c r="O69" s="19">
        <f>_xlfn.NORM.DIST(LN($D69), LN(K69), EXP(Parameters!$B$6), 0)</f>
        <v>5.2823823349680188E-5</v>
      </c>
      <c r="P69" s="19">
        <f>_xlfn.NORM.DIST(LN($D69), LN(L69), EXP(Parameters!$B$7), 0)</f>
        <v>7.4480346522484941</v>
      </c>
      <c r="Q69" s="4">
        <f t="shared" si="15"/>
        <v>3.9781443352075634</v>
      </c>
      <c r="R69" s="4">
        <f t="shared" si="16"/>
        <v>1.3808154631339282</v>
      </c>
      <c r="S69" s="2" t="str">
        <f>IF(C69&gt;=Parameters!$B$10,D69-EXP(Parameters!$B$2+Parameters!$B$4*LN($C69)), "")</f>
        <v/>
      </c>
    </row>
    <row r="70" spans="1:19" x14ac:dyDescent="0.35">
      <c r="A70" t="s">
        <v>2500</v>
      </c>
      <c r="B70">
        <v>2</v>
      </c>
      <c r="C70" s="64">
        <v>91</v>
      </c>
      <c r="D70" s="64">
        <v>20</v>
      </c>
      <c r="E70" s="64">
        <v>78</v>
      </c>
      <c r="F70" s="2" t="str">
        <f t="shared" si="9"/>
        <v>1</v>
      </c>
      <c r="G70" s="2" t="str">
        <f t="shared" si="10"/>
        <v>0</v>
      </c>
      <c r="H70" s="2" t="str">
        <f t="shared" si="11"/>
        <v>8</v>
      </c>
      <c r="I70" s="2" t="str">
        <f t="shared" si="12"/>
        <v>91 20</v>
      </c>
      <c r="J70" s="4">
        <f>1/(1+EXP(-Parameters!$B$8-Parameters!$B$9*C70))</f>
        <v>0.42788234447524132</v>
      </c>
      <c r="K70" s="18">
        <f>EXP(Parameters!$B$3+Parameters!$B$5*LN($C70))</f>
        <v>17.047683103319663</v>
      </c>
      <c r="L70" s="18">
        <f>EXP(Parameters!$B$2+Parameters!$B$4*LN($C70))</f>
        <v>21.316682721214686</v>
      </c>
      <c r="M70" s="18">
        <f t="shared" si="13"/>
        <v>18.659753031749261</v>
      </c>
      <c r="N70" s="2" t="str">
        <f t="shared" si="14"/>
        <v>mature</v>
      </c>
      <c r="O70" s="19">
        <f>_xlfn.NORM.DIST(LN($D70), LN(K70), EXP(Parameters!$B$6), 0)</f>
        <v>4.5716779447891098E-2</v>
      </c>
      <c r="P70" s="19">
        <f>_xlfn.NORM.DIST(LN($D70), LN(L70), EXP(Parameters!$B$7), 0)</f>
        <v>3.5682618940241615</v>
      </c>
      <c r="Q70" s="4">
        <f t="shared" si="15"/>
        <v>1.5529516415925932</v>
      </c>
      <c r="R70" s="4">
        <f t="shared" si="16"/>
        <v>0.44015740497766948</v>
      </c>
      <c r="S70" s="2" t="str">
        <f>IF(C70&gt;=Parameters!$B$10,D70-EXP(Parameters!$B$2+Parameters!$B$4*LN($C70)), "")</f>
        <v/>
      </c>
    </row>
    <row r="71" spans="1:19" x14ac:dyDescent="0.35">
      <c r="A71" t="s">
        <v>2500</v>
      </c>
      <c r="B71">
        <v>2</v>
      </c>
      <c r="C71" s="64">
        <v>83</v>
      </c>
      <c r="D71" s="64">
        <v>19</v>
      </c>
      <c r="E71" s="64">
        <v>40</v>
      </c>
      <c r="F71" s="2" t="str">
        <f t="shared" si="9"/>
        <v>3</v>
      </c>
      <c r="G71" s="2" t="str">
        <f t="shared" si="10"/>
        <v>9</v>
      </c>
      <c r="H71" s="2" t="str">
        <f t="shared" si="11"/>
        <v>0</v>
      </c>
      <c r="I71" s="2" t="str">
        <f t="shared" si="12"/>
        <v>83 19</v>
      </c>
      <c r="J71" s="4">
        <f>1/(1+EXP(-Parameters!$B$8-Parameters!$B$9*C71))</f>
        <v>0.24143144790831175</v>
      </c>
      <c r="K71" s="18">
        <f>EXP(Parameters!$B$3+Parameters!$B$5*LN($C71))</f>
        <v>15.097042719488009</v>
      </c>
      <c r="L71" s="18">
        <f>EXP(Parameters!$B$2+Parameters!$B$4*LN($C71))</f>
        <v>18.782167882839801</v>
      </c>
      <c r="M71" s="18">
        <f t="shared" si="13"/>
        <v>16.580515527778299</v>
      </c>
      <c r="N71" s="2" t="str">
        <f t="shared" si="14"/>
        <v>mature</v>
      </c>
      <c r="O71" s="19">
        <f>_xlfn.NORM.DIST(LN($D71), LN(K71), EXP(Parameters!$B$6), 0)</f>
        <v>1.7879794697827221E-4</v>
      </c>
      <c r="P71" s="19">
        <f>_xlfn.NORM.DIST(LN($D71), LN(L71), EXP(Parameters!$B$7), 0)</f>
        <v>7.6690019032966976</v>
      </c>
      <c r="Q71" s="4">
        <f t="shared" si="15"/>
        <v>1.8516738640242765</v>
      </c>
      <c r="R71" s="4">
        <f t="shared" si="16"/>
        <v>0.61609002137773483</v>
      </c>
      <c r="S71" s="2" t="str">
        <f>IF(C71&gt;=Parameters!$B$10,D71-EXP(Parameters!$B$2+Parameters!$B$4*LN($C71)), "")</f>
        <v/>
      </c>
    </row>
    <row r="72" spans="1:19" x14ac:dyDescent="0.35">
      <c r="A72" t="s">
        <v>2500</v>
      </c>
      <c r="B72">
        <v>2</v>
      </c>
      <c r="C72" s="64">
        <v>83</v>
      </c>
      <c r="D72" s="64">
        <v>19</v>
      </c>
      <c r="E72" s="64">
        <v>71</v>
      </c>
      <c r="F72" s="2" t="str">
        <f t="shared" si="9"/>
        <v>3</v>
      </c>
      <c r="G72" s="2" t="str">
        <f t="shared" si="10"/>
        <v>9</v>
      </c>
      <c r="H72" s="2" t="str">
        <f t="shared" si="11"/>
        <v>1</v>
      </c>
      <c r="I72" s="2" t="str">
        <f t="shared" si="12"/>
        <v>83 19</v>
      </c>
      <c r="J72" s="4">
        <f>1/(1+EXP(-Parameters!$B$8-Parameters!$B$9*C72))</f>
        <v>0.24143144790831175</v>
      </c>
      <c r="K72" s="18">
        <f>EXP(Parameters!$B$3+Parameters!$B$5*LN($C72))</f>
        <v>15.097042719488009</v>
      </c>
      <c r="L72" s="18">
        <f>EXP(Parameters!$B$2+Parameters!$B$4*LN($C72))</f>
        <v>18.782167882839801</v>
      </c>
      <c r="M72" s="18">
        <f t="shared" si="13"/>
        <v>16.580515527778299</v>
      </c>
      <c r="N72" s="2" t="str">
        <f t="shared" si="14"/>
        <v>mature</v>
      </c>
      <c r="O72" s="19">
        <f>_xlfn.NORM.DIST(LN($D72), LN(K72), EXP(Parameters!$B$6), 0)</f>
        <v>1.7879794697827221E-4</v>
      </c>
      <c r="P72" s="19">
        <f>_xlfn.NORM.DIST(LN($D72), LN(L72), EXP(Parameters!$B$7), 0)</f>
        <v>7.6690019032966976</v>
      </c>
      <c r="Q72" s="4">
        <f t="shared" si="15"/>
        <v>1.8516738640242765</v>
      </c>
      <c r="R72" s="4">
        <f t="shared" si="16"/>
        <v>0.61609002137773483</v>
      </c>
      <c r="S72" s="2" t="str">
        <f>IF(C72&gt;=Parameters!$B$10,D72-EXP(Parameters!$B$2+Parameters!$B$4*LN($C72)), "")</f>
        <v/>
      </c>
    </row>
    <row r="73" spans="1:19" x14ac:dyDescent="0.35">
      <c r="A73" t="s">
        <v>2500</v>
      </c>
      <c r="B73">
        <v>2</v>
      </c>
      <c r="C73" s="64">
        <v>111</v>
      </c>
      <c r="D73" s="64">
        <v>29</v>
      </c>
      <c r="E73" s="64">
        <v>76</v>
      </c>
      <c r="F73" s="2" t="str">
        <f t="shared" si="9"/>
        <v>1</v>
      </c>
      <c r="G73" s="2" t="str">
        <f t="shared" si="10"/>
        <v>9</v>
      </c>
      <c r="H73" s="2" t="str">
        <f t="shared" si="11"/>
        <v>6</v>
      </c>
      <c r="I73" s="2" t="str">
        <f t="shared" si="12"/>
        <v>111 29</v>
      </c>
      <c r="J73" s="4">
        <f>1/(1+EXP(-Parameters!$B$8-Parameters!$B$9*C73))</f>
        <v>0.86358393746934214</v>
      </c>
      <c r="K73" s="18">
        <f>EXP(Parameters!$B$3+Parameters!$B$5*LN($C73))</f>
        <v>22.161767377490595</v>
      </c>
      <c r="L73" s="18">
        <f>EXP(Parameters!$B$2+Parameters!$B$4*LN($C73))</f>
        <v>28.016211572719751</v>
      </c>
      <c r="M73" s="18">
        <f t="shared" si="13"/>
        <v>24.081338371598434</v>
      </c>
      <c r="N73" s="2" t="str">
        <f t="shared" si="14"/>
        <v>mature</v>
      </c>
      <c r="O73" s="19">
        <f>_xlfn.NORM.DIST(LN($D73), LN(K73), EXP(Parameters!$B$6), 0)</f>
        <v>3.4750092012955594E-6</v>
      </c>
      <c r="P73" s="19">
        <f>_xlfn.NORM.DIST(LN($D73), LN(L73), EXP(Parameters!$B$7), 0)</f>
        <v>6.2419414133013875</v>
      </c>
      <c r="Q73" s="4">
        <f t="shared" si="15"/>
        <v>5.3904408171988356</v>
      </c>
      <c r="R73" s="4">
        <f t="shared" si="16"/>
        <v>1.6846271658437004</v>
      </c>
      <c r="S73" s="2">
        <f>IF(C73&gt;=Parameters!$B$10,D73-EXP(Parameters!$B$2+Parameters!$B$4*LN($C73)), "")</f>
        <v>0.98378842728024907</v>
      </c>
    </row>
    <row r="74" spans="1:19" x14ac:dyDescent="0.35">
      <c r="A74" t="s">
        <v>2500</v>
      </c>
      <c r="B74">
        <v>2</v>
      </c>
      <c r="C74" s="64">
        <v>113</v>
      </c>
      <c r="D74" s="64">
        <v>29</v>
      </c>
      <c r="E74" s="64">
        <v>75</v>
      </c>
      <c r="F74" s="2" t="str">
        <f t="shared" si="9"/>
        <v>3</v>
      </c>
      <c r="G74" s="2" t="str">
        <f t="shared" si="10"/>
        <v>9</v>
      </c>
      <c r="H74" s="2" t="str">
        <f t="shared" si="11"/>
        <v>5</v>
      </c>
      <c r="I74" s="2" t="str">
        <f t="shared" si="12"/>
        <v>113 29</v>
      </c>
      <c r="J74" s="4">
        <f>1/(1+EXP(-Parameters!$B$8-Parameters!$B$9*C74))</f>
        <v>0.88685079408693668</v>
      </c>
      <c r="K74" s="18">
        <f>EXP(Parameters!$B$3+Parameters!$B$5*LN($C74))</f>
        <v>22.690593733954969</v>
      </c>
      <c r="L74" s="18">
        <f>EXP(Parameters!$B$2+Parameters!$B$4*LN($C74))</f>
        <v>28.712955701636687</v>
      </c>
      <c r="M74" s="18">
        <f t="shared" si="13"/>
        <v>24.639827522024078</v>
      </c>
      <c r="N74" s="2" t="str">
        <f t="shared" si="14"/>
        <v>mature</v>
      </c>
      <c r="O74" s="19">
        <f>_xlfn.NORM.DIST(LN($D74), LN(K74), EXP(Parameters!$B$6), 0)</f>
        <v>4.0559106681522519E-5</v>
      </c>
      <c r="P74" s="19">
        <f>_xlfn.NORM.DIST(LN($D74), LN(L74), EXP(Parameters!$B$7), 0)</f>
        <v>7.7199290429593752</v>
      </c>
      <c r="Q74" s="4">
        <f t="shared" si="15"/>
        <v>6.8464297912740406</v>
      </c>
      <c r="R74" s="4">
        <f t="shared" si="16"/>
        <v>1.9237273180489045</v>
      </c>
      <c r="S74" s="2">
        <f>IF(C74&gt;=Parameters!$B$10,D74-EXP(Parameters!$B$2+Parameters!$B$4*LN($C74)), "")</f>
        <v>0.28704429836331258</v>
      </c>
    </row>
    <row r="75" spans="1:19" x14ac:dyDescent="0.35">
      <c r="A75" t="s">
        <v>2500</v>
      </c>
      <c r="B75">
        <v>2</v>
      </c>
      <c r="C75" s="64">
        <v>92</v>
      </c>
      <c r="D75" s="64">
        <v>22</v>
      </c>
      <c r="E75" s="64">
        <v>72</v>
      </c>
      <c r="F75" s="2" t="str">
        <f t="shared" si="9"/>
        <v>2</v>
      </c>
      <c r="G75" s="2" t="str">
        <f t="shared" si="10"/>
        <v>2</v>
      </c>
      <c r="H75" s="2" t="str">
        <f t="shared" si="11"/>
        <v>2</v>
      </c>
      <c r="I75" s="2" t="str">
        <f t="shared" si="12"/>
        <v>92 22</v>
      </c>
      <c r="J75" s="4">
        <f>1/(1+EXP(-Parameters!$B$8-Parameters!$B$9*C75))</f>
        <v>0.4542030934768464</v>
      </c>
      <c r="K75" s="18">
        <f>EXP(Parameters!$B$3+Parameters!$B$5*LN($C75))</f>
        <v>17.295505583978258</v>
      </c>
      <c r="L75" s="18">
        <f>EXP(Parameters!$B$2+Parameters!$B$4*LN($C75))</f>
        <v>21.639581788526439</v>
      </c>
      <c r="M75" s="18">
        <f t="shared" si="13"/>
        <v>18.923423912231744</v>
      </c>
      <c r="N75" s="2" t="str">
        <f t="shared" si="14"/>
        <v>mature</v>
      </c>
      <c r="O75" s="19">
        <f>_xlfn.NORM.DIST(LN($D75), LN(K75), EXP(Parameters!$B$6), 0)</f>
        <v>6.4740702556571831E-5</v>
      </c>
      <c r="P75" s="19">
        <f>_xlfn.NORM.DIST(LN($D75), LN(L75), EXP(Parameters!$B$7), 0)</f>
        <v>7.4630686778287689</v>
      </c>
      <c r="Q75" s="4">
        <f t="shared" si="15"/>
        <v>3.3897842155751663</v>
      </c>
      <c r="R75" s="4">
        <f t="shared" si="16"/>
        <v>1.2207662661437417</v>
      </c>
      <c r="S75" s="2" t="str">
        <f>IF(C75&gt;=Parameters!$B$10,D75-EXP(Parameters!$B$2+Parameters!$B$4*LN($C75)), "")</f>
        <v/>
      </c>
    </row>
    <row r="76" spans="1:19" x14ac:dyDescent="0.35">
      <c r="A76" t="s">
        <v>2500</v>
      </c>
      <c r="B76">
        <v>2</v>
      </c>
      <c r="C76" s="64">
        <v>87</v>
      </c>
      <c r="D76" s="64">
        <v>20</v>
      </c>
      <c r="E76" s="64">
        <v>54</v>
      </c>
      <c r="F76" s="2" t="str">
        <f t="shared" si="9"/>
        <v>7</v>
      </c>
      <c r="G76" s="2" t="str">
        <f t="shared" si="10"/>
        <v>0</v>
      </c>
      <c r="H76" s="2" t="str">
        <f t="shared" si="11"/>
        <v>4</v>
      </c>
      <c r="I76" s="2" t="str">
        <f t="shared" si="12"/>
        <v>87 20</v>
      </c>
      <c r="J76" s="4">
        <f>1/(1+EXP(-Parameters!$B$8-Parameters!$B$9*C76))</f>
        <v>0.32790583024912545</v>
      </c>
      <c r="K76" s="18">
        <f>EXP(Parameters!$B$3+Parameters!$B$5*LN($C76))</f>
        <v>16.065173844323819</v>
      </c>
      <c r="L76" s="18">
        <f>EXP(Parameters!$B$2+Parameters!$B$4*LN($C76))</f>
        <v>20.038480045955321</v>
      </c>
      <c r="M76" s="18">
        <f t="shared" si="13"/>
        <v>17.613347927040483</v>
      </c>
      <c r="N76" s="2" t="str">
        <f t="shared" si="14"/>
        <v>mature</v>
      </c>
      <c r="O76" s="19">
        <f>_xlfn.NORM.DIST(LN($D76), LN(K76), EXP(Parameters!$B$6), 0)</f>
        <v>4.8029738931028239E-4</v>
      </c>
      <c r="P76" s="19">
        <f>_xlfn.NORM.DIST(LN($D76), LN(L76), EXP(Parameters!$B$7), 0)</f>
        <v>7.8643520849297941</v>
      </c>
      <c r="Q76" s="4">
        <f t="shared" si="15"/>
        <v>2.5790897048554466</v>
      </c>
      <c r="R76" s="4">
        <f t="shared" si="16"/>
        <v>0.94743650909982402</v>
      </c>
      <c r="S76" s="2" t="str">
        <f>IF(C76&gt;=Parameters!$B$10,D76-EXP(Parameters!$B$2+Parameters!$B$4*LN($C76)), "")</f>
        <v/>
      </c>
    </row>
    <row r="77" spans="1:19" x14ac:dyDescent="0.35">
      <c r="A77" t="s">
        <v>2500</v>
      </c>
      <c r="B77">
        <v>2</v>
      </c>
      <c r="C77" s="64">
        <v>96</v>
      </c>
      <c r="D77" s="64">
        <v>24</v>
      </c>
      <c r="E77" s="64">
        <v>80</v>
      </c>
      <c r="F77" s="2" t="str">
        <f t="shared" si="9"/>
        <v>6</v>
      </c>
      <c r="G77" s="2" t="str">
        <f t="shared" si="10"/>
        <v>4</v>
      </c>
      <c r="H77" s="2" t="str">
        <f t="shared" si="11"/>
        <v>0</v>
      </c>
      <c r="I77" s="2" t="str">
        <f t="shared" si="12"/>
        <v>96 24</v>
      </c>
      <c r="J77" s="4">
        <f>1/(1+EXP(-Parameters!$B$8-Parameters!$B$9*C77))</f>
        <v>0.56056936183772121</v>
      </c>
      <c r="K77" s="18">
        <f>EXP(Parameters!$B$3+Parameters!$B$5*LN($C77))</f>
        <v>18.295382656444414</v>
      </c>
      <c r="L77" s="18">
        <f>EXP(Parameters!$B$2+Parameters!$B$4*LN($C77))</f>
        <v>22.944300154072717</v>
      </c>
      <c r="M77" s="18">
        <f t="shared" si="13"/>
        <v>19.986193672700193</v>
      </c>
      <c r="N77" s="2" t="str">
        <f t="shared" si="14"/>
        <v>mature</v>
      </c>
      <c r="O77" s="19">
        <f>_xlfn.NORM.DIST(LN($D77), LN(K77), EXP(Parameters!$B$6), 0)</f>
        <v>2.6493744274475346E-6</v>
      </c>
      <c r="P77" s="19">
        <f>_xlfn.NORM.DIST(LN($D77), LN(L77), EXP(Parameters!$B$7), 0)</f>
        <v>5.3084926116325368</v>
      </c>
      <c r="Q77" s="4">
        <f t="shared" si="15"/>
        <v>2.9757794798394044</v>
      </c>
      <c r="R77" s="4">
        <f t="shared" si="16"/>
        <v>1.0905060147090115</v>
      </c>
      <c r="S77" s="2" t="str">
        <f>IF(C77&gt;=Parameters!$B$10,D77-EXP(Parameters!$B$2+Parameters!$B$4*LN($C77)), "")</f>
        <v/>
      </c>
    </row>
    <row r="78" spans="1:19" x14ac:dyDescent="0.35">
      <c r="A78" t="s">
        <v>2500</v>
      </c>
      <c r="B78">
        <v>2</v>
      </c>
      <c r="C78" s="64">
        <v>92</v>
      </c>
      <c r="D78" s="64">
        <v>19</v>
      </c>
      <c r="E78" s="64">
        <v>55</v>
      </c>
      <c r="F78" s="2" t="str">
        <f t="shared" si="9"/>
        <v>2</v>
      </c>
      <c r="G78" s="2" t="str">
        <f t="shared" si="10"/>
        <v>9</v>
      </c>
      <c r="H78" s="2" t="str">
        <f t="shared" si="11"/>
        <v>5</v>
      </c>
      <c r="I78" s="2" t="str">
        <f t="shared" si="12"/>
        <v>92 19</v>
      </c>
      <c r="J78" s="4">
        <f>1/(1+EXP(-Parameters!$B$8-Parameters!$B$9*C78))</f>
        <v>0.4542030934768464</v>
      </c>
      <c r="K78" s="18">
        <f>EXP(Parameters!$B$3+Parameters!$B$5*LN($C78))</f>
        <v>17.295505583978258</v>
      </c>
      <c r="L78" s="18">
        <f>EXP(Parameters!$B$2+Parameters!$B$4*LN($C78))</f>
        <v>21.639581788526439</v>
      </c>
      <c r="M78" s="18">
        <f t="shared" si="13"/>
        <v>18.923423912231744</v>
      </c>
      <c r="N78" s="2" t="str">
        <f t="shared" si="14"/>
        <v>mature</v>
      </c>
      <c r="O78" s="19">
        <f>_xlfn.NORM.DIST(LN($D78), LN(K78), EXP(Parameters!$B$6), 0)</f>
        <v>1.3408479161975233</v>
      </c>
      <c r="P78" s="19">
        <f>_xlfn.NORM.DIST(LN($D78), LN(L78), EXP(Parameters!$B$7), 0)</f>
        <v>0.29238982984287737</v>
      </c>
      <c r="Q78" s="4">
        <f t="shared" si="15"/>
        <v>0.86463500999442855</v>
      </c>
      <c r="R78" s="4">
        <f t="shared" si="16"/>
        <v>-0.14544781486146366</v>
      </c>
      <c r="S78" s="2" t="str">
        <f>IF(C78&gt;=Parameters!$B$10,D78-EXP(Parameters!$B$2+Parameters!$B$4*LN($C78)), "")</f>
        <v/>
      </c>
    </row>
    <row r="79" spans="1:19" x14ac:dyDescent="0.35">
      <c r="A79" t="s">
        <v>2500</v>
      </c>
      <c r="B79">
        <v>2</v>
      </c>
      <c r="C79" s="64">
        <v>97</v>
      </c>
      <c r="D79" s="64">
        <v>18</v>
      </c>
      <c r="E79" s="64">
        <v>68</v>
      </c>
      <c r="F79" s="2" t="str">
        <f t="shared" si="9"/>
        <v>7</v>
      </c>
      <c r="G79" s="2" t="str">
        <f t="shared" si="10"/>
        <v>8</v>
      </c>
      <c r="H79" s="2" t="str">
        <f t="shared" si="11"/>
        <v>8</v>
      </c>
      <c r="I79" s="2" t="str">
        <f t="shared" si="12"/>
        <v>97 18</v>
      </c>
      <c r="J79" s="4">
        <f>1/(1+EXP(-Parameters!$B$8-Parameters!$B$9*C79))</f>
        <v>0.5866823242240583</v>
      </c>
      <c r="K79" s="18">
        <f>EXP(Parameters!$B$3+Parameters!$B$5*LN($C79))</f>
        <v>18.54746789404059</v>
      </c>
      <c r="L79" s="18">
        <f>EXP(Parameters!$B$2+Parameters!$B$4*LN($C79))</f>
        <v>23.273716967534682</v>
      </c>
      <c r="M79" s="18">
        <f t="shared" si="13"/>
        <v>20.253877097580474</v>
      </c>
      <c r="N79" s="2" t="str">
        <f t="shared" si="14"/>
        <v>immature</v>
      </c>
      <c r="O79" s="19">
        <f>_xlfn.NORM.DIST(LN($D79), LN(K79), EXP(Parameters!$B$6), 0)</f>
        <v>6.6952369724400063</v>
      </c>
      <c r="P79" s="19">
        <f>_xlfn.NORM.DIST(LN($D79), LN(L79), EXP(Parameters!$B$7), 0)</f>
        <v>2.072627200412844E-5</v>
      </c>
      <c r="Q79" s="4">
        <f t="shared" si="15"/>
        <v>2.767271943955488</v>
      </c>
      <c r="R79" s="4">
        <f t="shared" si="16"/>
        <v>1.0178619771303692</v>
      </c>
      <c r="S79" s="2" t="str">
        <f>IF(C79&gt;=Parameters!$B$10,D79-EXP(Parameters!$B$2+Parameters!$B$4*LN($C79)), "")</f>
        <v/>
      </c>
    </row>
    <row r="80" spans="1:19" x14ac:dyDescent="0.35">
      <c r="A80" t="s">
        <v>2500</v>
      </c>
      <c r="B80">
        <v>2</v>
      </c>
      <c r="C80" s="64">
        <v>99</v>
      </c>
      <c r="F80" s="2" t="str">
        <f t="shared" si="9"/>
        <v>9</v>
      </c>
      <c r="G80" s="2" t="str">
        <f t="shared" si="10"/>
        <v/>
      </c>
      <c r="H80" s="2" t="str">
        <f t="shared" si="11"/>
        <v/>
      </c>
      <c r="I80" s="2" t="str">
        <f t="shared" si="12"/>
        <v xml:space="preserve">99 </v>
      </c>
      <c r="J80" s="4">
        <f>1/(1+EXP(-Parameters!$B$8-Parameters!$B$9*C80))</f>
        <v>0.63734399661284968</v>
      </c>
      <c r="K80" s="18">
        <f>EXP(Parameters!$B$3+Parameters!$B$5*LN($C80))</f>
        <v>19.054135886807494</v>
      </c>
      <c r="L80" s="18">
        <f>EXP(Parameters!$B$2+Parameters!$B$4*LN($C80))</f>
        <v>23.936376676988925</v>
      </c>
      <c r="M80" s="18">
        <f t="shared" si="13"/>
        <v>20.791591843683772</v>
      </c>
      <c r="N80" s="2" t="str">
        <f t="shared" si="14"/>
        <v>immature</v>
      </c>
      <c r="O80" s="19" t="e">
        <f>_xlfn.NORM.DIST(LN($D80), LN(K80), EXP(Parameters!$B$6), 0)</f>
        <v>#NUM!</v>
      </c>
      <c r="P80" s="19" t="e">
        <f>_xlfn.NORM.DIST(LN($D80), LN(L80), EXP(Parameters!$B$7), 0)</f>
        <v>#NUM!</v>
      </c>
      <c r="Q80" s="4" t="e">
        <f t="shared" si="15"/>
        <v>#NUM!</v>
      </c>
      <c r="R80" s="4" t="e">
        <f t="shared" si="16"/>
        <v>#NUM!</v>
      </c>
      <c r="S80" s="2" t="str">
        <f>IF(C80&gt;=Parameters!$B$10,D80-EXP(Parameters!$B$2+Parameters!$B$4*LN($C80)), "")</f>
        <v/>
      </c>
    </row>
    <row r="81" spans="1:19" x14ac:dyDescent="0.35">
      <c r="A81" t="s">
        <v>2500</v>
      </c>
      <c r="B81">
        <v>2</v>
      </c>
      <c r="C81" s="64">
        <v>93</v>
      </c>
      <c r="D81" s="64">
        <v>22</v>
      </c>
      <c r="E81" s="64">
        <v>72</v>
      </c>
      <c r="F81" s="2" t="str">
        <f t="shared" si="9"/>
        <v>3</v>
      </c>
      <c r="G81" s="2" t="str">
        <f t="shared" si="10"/>
        <v>2</v>
      </c>
      <c r="H81" s="2" t="str">
        <f t="shared" si="11"/>
        <v>2</v>
      </c>
      <c r="I81" s="2" t="str">
        <f t="shared" si="12"/>
        <v>93 22</v>
      </c>
      <c r="J81" s="4">
        <f>1/(1+EXP(-Parameters!$B$8-Parameters!$B$9*C81))</f>
        <v>0.48078232167255014</v>
      </c>
      <c r="K81" s="18">
        <f>EXP(Parameters!$B$3+Parameters!$B$5*LN($C81))</f>
        <v>17.544193053986497</v>
      </c>
      <c r="L81" s="18">
        <f>EXP(Parameters!$B$2+Parameters!$B$4*LN($C81))</f>
        <v>21.963801876390391</v>
      </c>
      <c r="M81" s="18">
        <f t="shared" si="13"/>
        <v>19.187909643847966</v>
      </c>
      <c r="N81" s="2" t="str">
        <f t="shared" si="14"/>
        <v>mature</v>
      </c>
      <c r="O81" s="19">
        <f>_xlfn.NORM.DIST(LN($D81), LN(K81), EXP(Parameters!$B$6), 0)</f>
        <v>2.4987525178589334E-4</v>
      </c>
      <c r="P81" s="19">
        <f>_xlfn.NORM.DIST(LN($D81), LN(L81), EXP(Parameters!$B$7), 0)</f>
        <v>7.8658564274460439</v>
      </c>
      <c r="Q81" s="4">
        <f t="shared" si="15"/>
        <v>3.781894454778564</v>
      </c>
      <c r="R81" s="4">
        <f t="shared" si="16"/>
        <v>1.3302250625963392</v>
      </c>
      <c r="S81" s="2" t="str">
        <f>IF(C81&gt;=Parameters!$B$10,D81-EXP(Parameters!$B$2+Parameters!$B$4*LN($C81)), "")</f>
        <v/>
      </c>
    </row>
    <row r="82" spans="1:19" x14ac:dyDescent="0.35">
      <c r="A82" t="s">
        <v>2500</v>
      </c>
      <c r="B82">
        <v>3</v>
      </c>
      <c r="C82" s="64">
        <v>104</v>
      </c>
      <c r="D82" s="64">
        <v>22</v>
      </c>
      <c r="E82" s="64">
        <v>85</v>
      </c>
      <c r="F82" s="2" t="str">
        <f t="shared" si="9"/>
        <v>4</v>
      </c>
      <c r="G82" s="2" t="str">
        <f t="shared" si="10"/>
        <v>2</v>
      </c>
      <c r="H82" s="2" t="str">
        <f t="shared" si="11"/>
        <v>5</v>
      </c>
      <c r="I82" s="2" t="str">
        <f t="shared" si="12"/>
        <v>104 22</v>
      </c>
      <c r="J82" s="4">
        <f>1/(1+EXP(-Parameters!$B$8-Parameters!$B$9*C82))</f>
        <v>0.74985222302072962</v>
      </c>
      <c r="K82" s="18">
        <f>EXP(Parameters!$B$3+Parameters!$B$5*LN($C82))</f>
        <v>20.335111036615832</v>
      </c>
      <c r="L82" s="18">
        <f>EXP(Parameters!$B$2+Parameters!$B$4*LN($C82))</f>
        <v>25.614973208246262</v>
      </c>
      <c r="M82" s="18">
        <f t="shared" si="13"/>
        <v>22.14931366219318</v>
      </c>
      <c r="N82" s="2" t="str">
        <f t="shared" si="14"/>
        <v>immature</v>
      </c>
      <c r="O82" s="19">
        <f>_xlfn.NORM.DIST(LN($D82), LN(K82), EXP(Parameters!$B$6), 0)</f>
        <v>2.2900611897688714</v>
      </c>
      <c r="P82" s="19">
        <f>_xlfn.NORM.DIST(LN($D82), LN(L82), EXP(Parameters!$B$7), 0)</f>
        <v>8.7116880944404979E-2</v>
      </c>
      <c r="Q82" s="4">
        <f t="shared" si="15"/>
        <v>0.63817850260598052</v>
      </c>
      <c r="R82" s="4">
        <f t="shared" si="16"/>
        <v>-0.44913725012090083</v>
      </c>
      <c r="S82" s="2" t="str">
        <f>IF(C82&gt;=Parameters!$B$10,D82-EXP(Parameters!$B$2+Parameters!$B$4*LN($C82)), "")</f>
        <v/>
      </c>
    </row>
    <row r="83" spans="1:19" x14ac:dyDescent="0.35">
      <c r="A83" t="s">
        <v>2500</v>
      </c>
      <c r="B83">
        <v>3</v>
      </c>
      <c r="C83" s="64">
        <v>110</v>
      </c>
      <c r="D83" s="64">
        <v>25</v>
      </c>
      <c r="E83" s="64">
        <v>80</v>
      </c>
      <c r="F83" s="2" t="str">
        <f t="shared" si="9"/>
        <v>0</v>
      </c>
      <c r="G83" s="2" t="str">
        <f t="shared" si="10"/>
        <v>5</v>
      </c>
      <c r="H83" s="2" t="str">
        <f t="shared" si="11"/>
        <v>0</v>
      </c>
      <c r="I83" s="2" t="str">
        <f t="shared" si="12"/>
        <v>110 25</v>
      </c>
      <c r="J83" s="4">
        <f>1/(1+EXP(-Parameters!$B$8-Parameters!$B$9*C83))</f>
        <v>0.85050758826483663</v>
      </c>
      <c r="K83" s="18">
        <f>EXP(Parameters!$B$3+Parameters!$B$5*LN($C83))</f>
        <v>21.898493978978827</v>
      </c>
      <c r="L83" s="18">
        <f>EXP(Parameters!$B$2+Parameters!$B$4*LN($C83))</f>
        <v>27.669598567790544</v>
      </c>
      <c r="M83" s="18">
        <f t="shared" si="13"/>
        <v>23.803160025837798</v>
      </c>
      <c r="N83" s="2" t="str">
        <f t="shared" si="14"/>
        <v>mature</v>
      </c>
      <c r="O83" s="19">
        <f>_xlfn.NORM.DIST(LN($D83), LN(K83), EXP(Parameters!$B$6), 0)</f>
        <v>0.2295690537725289</v>
      </c>
      <c r="P83" s="19">
        <f>_xlfn.NORM.DIST(LN($D83), LN(L83), EXP(Parameters!$B$7), 0)</f>
        <v>1.0619198330040949</v>
      </c>
      <c r="Q83" s="4">
        <f t="shared" si="15"/>
        <v>0.93748970760712558</v>
      </c>
      <c r="R83" s="4">
        <f t="shared" si="16"/>
        <v>-6.4549499750235301E-2</v>
      </c>
      <c r="S83" s="2">
        <f>IF(C83&gt;=Parameters!$B$10,D83-EXP(Parameters!$B$2+Parameters!$B$4*LN($C83)), "")</f>
        <v>-2.6695985677905441</v>
      </c>
    </row>
    <row r="84" spans="1:19" x14ac:dyDescent="0.35">
      <c r="A84" t="s">
        <v>2500</v>
      </c>
      <c r="B84">
        <v>3</v>
      </c>
      <c r="C84" s="64">
        <v>102</v>
      </c>
      <c r="D84" s="64">
        <v>23</v>
      </c>
      <c r="E84" s="64">
        <v>84</v>
      </c>
      <c r="F84" s="2" t="str">
        <f t="shared" si="9"/>
        <v>2</v>
      </c>
      <c r="G84" s="2" t="str">
        <f t="shared" si="10"/>
        <v>3</v>
      </c>
      <c r="H84" s="2" t="str">
        <f t="shared" si="11"/>
        <v>4</v>
      </c>
      <c r="I84" s="2" t="str">
        <f t="shared" si="12"/>
        <v>102 23</v>
      </c>
      <c r="J84" s="4">
        <f>1/(1+EXP(-Parameters!$B$8-Parameters!$B$9*C84))</f>
        <v>0.70769935811813878</v>
      </c>
      <c r="K84" s="18">
        <f>EXP(Parameters!$B$3+Parameters!$B$5*LN($C84))</f>
        <v>19.820296206539236</v>
      </c>
      <c r="L84" s="18">
        <f>EXP(Parameters!$B$2+Parameters!$B$4*LN($C84))</f>
        <v>24.939811053735465</v>
      </c>
      <c r="M84" s="18">
        <f t="shared" si="13"/>
        <v>21.603949060070374</v>
      </c>
      <c r="N84" s="2" t="str">
        <f t="shared" si="14"/>
        <v>mature</v>
      </c>
      <c r="O84" s="19">
        <f>_xlfn.NORM.DIST(LN($D84), LN(K84), EXP(Parameters!$B$6), 0)</f>
        <v>9.0529584789383735E-2</v>
      </c>
      <c r="P84" s="19">
        <f>_xlfn.NORM.DIST(LN($D84), LN(L84), EXP(Parameters!$B$7), 0)</f>
        <v>2.1975060016035619</v>
      </c>
      <c r="Q84" s="4">
        <f t="shared" si="15"/>
        <v>1.5816354425388337</v>
      </c>
      <c r="R84" s="4">
        <f t="shared" si="16"/>
        <v>0.45845940191683365</v>
      </c>
      <c r="S84" s="2" t="str">
        <f>IF(C84&gt;=Parameters!$B$10,D84-EXP(Parameters!$B$2+Parameters!$B$4*LN($C84)), "")</f>
        <v/>
      </c>
    </row>
    <row r="85" spans="1:19" x14ac:dyDescent="0.35">
      <c r="A85" t="s">
        <v>2500</v>
      </c>
      <c r="B85">
        <v>3</v>
      </c>
      <c r="C85" s="64">
        <v>119</v>
      </c>
      <c r="D85" s="64">
        <v>25</v>
      </c>
      <c r="E85" s="64">
        <v>89</v>
      </c>
      <c r="F85" s="2" t="str">
        <f t="shared" si="9"/>
        <v>9</v>
      </c>
      <c r="G85" s="2" t="str">
        <f t="shared" si="10"/>
        <v>5</v>
      </c>
      <c r="H85" s="2" t="str">
        <f t="shared" si="11"/>
        <v>9</v>
      </c>
      <c r="I85" s="2" t="str">
        <f t="shared" si="12"/>
        <v>119 25</v>
      </c>
      <c r="J85" s="4">
        <f>1/(1+EXP(-Parameters!$B$8-Parameters!$B$9*C85))</f>
        <v>0.93701087524095472</v>
      </c>
      <c r="K85" s="18">
        <f>EXP(Parameters!$B$3+Parameters!$B$5*LN($C85))</f>
        <v>24.294984698957293</v>
      </c>
      <c r="L85" s="18">
        <f>EXP(Parameters!$B$2+Parameters!$B$4*LN($C85))</f>
        <v>30.830872277021783</v>
      </c>
      <c r="M85" s="18">
        <f t="shared" si="13"/>
        <v>26.332034816714831</v>
      </c>
      <c r="N85" s="2" t="str">
        <f t="shared" si="14"/>
        <v>immature</v>
      </c>
      <c r="O85" s="19">
        <f>_xlfn.NORM.DIST(LN($D85), LN(K85), EXP(Parameters!$B$6), 0)</f>
        <v>6.8038106991573724</v>
      </c>
      <c r="P85" s="19">
        <f>_xlfn.NORM.DIST(LN($D85), LN(L85), EXP(Parameters!$B$7), 0)</f>
        <v>1.5206443000101691E-3</v>
      </c>
      <c r="Q85" s="4">
        <f t="shared" si="15"/>
        <v>0.42999094121263348</v>
      </c>
      <c r="R85" s="4">
        <f t="shared" si="16"/>
        <v>-0.84399113746380416</v>
      </c>
      <c r="S85" s="2">
        <f>IF(C85&gt;=Parameters!$B$10,D85-EXP(Parameters!$B$2+Parameters!$B$4*LN($C85)), "")</f>
        <v>-5.8308722770217827</v>
      </c>
    </row>
    <row r="86" spans="1:19" x14ac:dyDescent="0.35">
      <c r="A86" t="s">
        <v>2500</v>
      </c>
      <c r="B86">
        <v>3</v>
      </c>
      <c r="C86" s="64">
        <v>93</v>
      </c>
      <c r="D86" s="64">
        <v>20</v>
      </c>
      <c r="E86" s="64">
        <v>77</v>
      </c>
      <c r="F86" s="2" t="str">
        <f t="shared" si="9"/>
        <v>3</v>
      </c>
      <c r="G86" s="2" t="str">
        <f t="shared" si="10"/>
        <v>0</v>
      </c>
      <c r="H86" s="2" t="str">
        <f t="shared" si="11"/>
        <v>7</v>
      </c>
      <c r="I86" s="2" t="str">
        <f t="shared" si="12"/>
        <v>93 20</v>
      </c>
      <c r="J86" s="4">
        <f>1/(1+EXP(-Parameters!$B$8-Parameters!$B$9*C86))</f>
        <v>0.48078232167255014</v>
      </c>
      <c r="K86" s="18">
        <f>EXP(Parameters!$B$3+Parameters!$B$5*LN($C86))</f>
        <v>17.544193053986497</v>
      </c>
      <c r="L86" s="18">
        <f>EXP(Parameters!$B$2+Parameters!$B$4*LN($C86))</f>
        <v>21.963801876390391</v>
      </c>
      <c r="M86" s="18">
        <f t="shared" si="13"/>
        <v>19.187909643847966</v>
      </c>
      <c r="N86" s="2" t="str">
        <f t="shared" si="14"/>
        <v>mature</v>
      </c>
      <c r="O86" s="19">
        <f>_xlfn.NORM.DIST(LN($D86), LN(K86), EXP(Parameters!$B$6), 0)</f>
        <v>0.24802694531347055</v>
      </c>
      <c r="P86" s="19">
        <f>_xlfn.NORM.DIST(LN($D86), LN(L86), EXP(Parameters!$B$7), 0)</f>
        <v>1.4276523684265583</v>
      </c>
      <c r="Q86" s="4">
        <f t="shared" si="15"/>
        <v>0.81516999494174525</v>
      </c>
      <c r="R86" s="4">
        <f t="shared" si="16"/>
        <v>-0.20435860474102416</v>
      </c>
      <c r="S86" s="2" t="str">
        <f>IF(C86&gt;=Parameters!$B$10,D86-EXP(Parameters!$B$2+Parameters!$B$4*LN($C86)), "")</f>
        <v/>
      </c>
    </row>
    <row r="87" spans="1:19" x14ac:dyDescent="0.35">
      <c r="A87" t="s">
        <v>2500</v>
      </c>
      <c r="B87">
        <v>3</v>
      </c>
      <c r="C87" s="64">
        <v>104</v>
      </c>
      <c r="D87" s="64">
        <v>23</v>
      </c>
      <c r="E87" s="64">
        <v>78</v>
      </c>
      <c r="F87" s="2" t="str">
        <f t="shared" si="9"/>
        <v>4</v>
      </c>
      <c r="G87" s="2" t="str">
        <f t="shared" si="10"/>
        <v>3</v>
      </c>
      <c r="H87" s="2" t="str">
        <f t="shared" si="11"/>
        <v>8</v>
      </c>
      <c r="I87" s="2" t="str">
        <f t="shared" si="12"/>
        <v>104 23</v>
      </c>
      <c r="J87" s="4">
        <f>1/(1+EXP(-Parameters!$B$8-Parameters!$B$9*C87))</f>
        <v>0.74985222302072962</v>
      </c>
      <c r="K87" s="18">
        <f>EXP(Parameters!$B$3+Parameters!$B$5*LN($C87))</f>
        <v>20.335111036615832</v>
      </c>
      <c r="L87" s="18">
        <f>EXP(Parameters!$B$2+Parameters!$B$4*LN($C87))</f>
        <v>25.614973208246262</v>
      </c>
      <c r="M87" s="18">
        <f t="shared" si="13"/>
        <v>22.14931366219318</v>
      </c>
      <c r="N87" s="2" t="str">
        <f t="shared" si="14"/>
        <v>mature</v>
      </c>
      <c r="O87" s="19">
        <f>_xlfn.NORM.DIST(LN($D87), LN(K87), EXP(Parameters!$B$6), 0)</f>
        <v>0.37185053526222628</v>
      </c>
      <c r="P87" s="19">
        <f>_xlfn.NORM.DIST(LN($D87), LN(L87), EXP(Parameters!$B$7), 0)</f>
        <v>0.82429836891991237</v>
      </c>
      <c r="Q87" s="4">
        <f t="shared" si="15"/>
        <v>0.71111954913135544</v>
      </c>
      <c r="R87" s="4">
        <f t="shared" si="16"/>
        <v>-0.34091472107502463</v>
      </c>
      <c r="S87" s="2" t="str">
        <f>IF(C87&gt;=Parameters!$B$10,D87-EXP(Parameters!$B$2+Parameters!$B$4*LN($C87)), "")</f>
        <v/>
      </c>
    </row>
    <row r="88" spans="1:19" x14ac:dyDescent="0.35">
      <c r="A88" t="s">
        <v>2500</v>
      </c>
      <c r="B88">
        <v>3</v>
      </c>
      <c r="C88" s="64">
        <v>117</v>
      </c>
      <c r="D88" s="64">
        <v>28</v>
      </c>
      <c r="E88" s="64">
        <v>72</v>
      </c>
      <c r="F88" s="2" t="str">
        <f t="shared" si="9"/>
        <v>7</v>
      </c>
      <c r="G88" s="2" t="str">
        <f t="shared" si="10"/>
        <v>8</v>
      </c>
      <c r="H88" s="2" t="str">
        <f t="shared" si="11"/>
        <v>2</v>
      </c>
      <c r="I88" s="2" t="str">
        <f t="shared" si="12"/>
        <v>117 28</v>
      </c>
      <c r="J88" s="4">
        <f>1/(1+EXP(-Parameters!$B$8-Parameters!$B$9*C88))</f>
        <v>0.92316480721423155</v>
      </c>
      <c r="K88" s="18">
        <f>EXP(Parameters!$B$3+Parameters!$B$5*LN($C88))</f>
        <v>23.75723753928861</v>
      </c>
      <c r="L88" s="18">
        <f>EXP(Parameters!$B$2+Parameters!$B$4*LN($C88))</f>
        <v>30.120335986355592</v>
      </c>
      <c r="M88" s="18">
        <f t="shared" si="13"/>
        <v>25.765210355068117</v>
      </c>
      <c r="N88" s="2" t="str">
        <f t="shared" si="14"/>
        <v>mature</v>
      </c>
      <c r="O88" s="19">
        <f>_xlfn.NORM.DIST(LN($D88), LN(K88), EXP(Parameters!$B$6), 0)</f>
        <v>3.3801525524363885E-2</v>
      </c>
      <c r="P88" s="19">
        <f>_xlfn.NORM.DIST(LN($D88), LN(L88), EXP(Parameters!$B$7), 0)</f>
        <v>2.7905807418019259</v>
      </c>
      <c r="Q88" s="4">
        <f t="shared" si="15"/>
        <v>2.57876307925144</v>
      </c>
      <c r="R88" s="4">
        <f t="shared" si="16"/>
        <v>0.94730985732509732</v>
      </c>
      <c r="S88" s="2">
        <f>IF(C88&gt;=Parameters!$B$10,D88-EXP(Parameters!$B$2+Parameters!$B$4*LN($C88)), "")</f>
        <v>-2.1203359863555917</v>
      </c>
    </row>
    <row r="89" spans="1:19" x14ac:dyDescent="0.35">
      <c r="A89" t="s">
        <v>2500</v>
      </c>
      <c r="B89">
        <v>3</v>
      </c>
      <c r="C89" s="64">
        <v>113</v>
      </c>
      <c r="D89" s="64">
        <v>25</v>
      </c>
      <c r="E89" s="64">
        <v>71</v>
      </c>
      <c r="F89" s="2" t="str">
        <f t="shared" si="9"/>
        <v>3</v>
      </c>
      <c r="G89" s="2" t="str">
        <f t="shared" si="10"/>
        <v>5</v>
      </c>
      <c r="H89" s="2" t="str">
        <f t="shared" si="11"/>
        <v>1</v>
      </c>
      <c r="I89" s="2" t="str">
        <f t="shared" si="12"/>
        <v>113 25</v>
      </c>
      <c r="J89" s="4">
        <f>1/(1+EXP(-Parameters!$B$8-Parameters!$B$9*C89))</f>
        <v>0.88685079408693668</v>
      </c>
      <c r="K89" s="18">
        <f>EXP(Parameters!$B$3+Parameters!$B$5*LN($C89))</f>
        <v>22.690593733954969</v>
      </c>
      <c r="L89" s="18">
        <f>EXP(Parameters!$B$2+Parameters!$B$4*LN($C89))</f>
        <v>28.712955701636687</v>
      </c>
      <c r="M89" s="18">
        <f t="shared" si="13"/>
        <v>24.639827522024078</v>
      </c>
      <c r="N89" s="2" t="str">
        <f t="shared" si="14"/>
        <v>mature</v>
      </c>
      <c r="O89" s="19">
        <f>_xlfn.NORM.DIST(LN($D89), LN(K89), EXP(Parameters!$B$6), 0)</f>
        <v>1.1970327372962184</v>
      </c>
      <c r="P89" s="19">
        <f>_xlfn.NORM.DIST(LN($D89), LN(L89), EXP(Parameters!$B$7), 0)</f>
        <v>0.18863063256038715</v>
      </c>
      <c r="Q89" s="4">
        <f t="shared" si="15"/>
        <v>0.3027305299523082</v>
      </c>
      <c r="R89" s="4">
        <f t="shared" si="16"/>
        <v>-1.1949122092616828</v>
      </c>
      <c r="S89" s="2">
        <f>IF(C89&gt;=Parameters!$B$10,D89-EXP(Parameters!$B$2+Parameters!$B$4*LN($C89)), "")</f>
        <v>-3.7129557016366874</v>
      </c>
    </row>
    <row r="90" spans="1:19" x14ac:dyDescent="0.35">
      <c r="A90" t="s">
        <v>2500</v>
      </c>
      <c r="B90">
        <v>3</v>
      </c>
      <c r="C90" s="64">
        <v>89</v>
      </c>
      <c r="D90" s="64">
        <v>18</v>
      </c>
      <c r="E90" s="64">
        <v>55</v>
      </c>
      <c r="F90" s="2" t="str">
        <f t="shared" si="9"/>
        <v>9</v>
      </c>
      <c r="G90" s="2" t="str">
        <f t="shared" si="10"/>
        <v>8</v>
      </c>
      <c r="H90" s="2" t="str">
        <f t="shared" si="11"/>
        <v>5</v>
      </c>
      <c r="I90" s="2" t="str">
        <f t="shared" si="12"/>
        <v>89 18</v>
      </c>
      <c r="J90" s="4">
        <f>1/(1+EXP(-Parameters!$B$8-Parameters!$B$9*C90))</f>
        <v>0.37658134777315855</v>
      </c>
      <c r="K90" s="18">
        <f>EXP(Parameters!$B$3+Parameters!$B$5*LN($C90))</f>
        <v>16.554659019508605</v>
      </c>
      <c r="L90" s="18">
        <f>EXP(Parameters!$B$2+Parameters!$B$4*LN($C90))</f>
        <v>20.674883994276637</v>
      </c>
      <c r="M90" s="18">
        <f t="shared" si="13"/>
        <v>18.13488155706656</v>
      </c>
      <c r="N90" s="2" t="str">
        <f t="shared" si="14"/>
        <v>immature</v>
      </c>
      <c r="O90" s="19">
        <f>_xlfn.NORM.DIST(LN($D90), LN(K90), EXP(Parameters!$B$6), 0)</f>
        <v>1.9419795585584576</v>
      </c>
      <c r="P90" s="19">
        <f>_xlfn.NORM.DIST(LN($D90), LN(L90), EXP(Parameters!$B$7), 0)</f>
        <v>0.18786698031833957</v>
      </c>
      <c r="Q90" s="4">
        <f t="shared" si="15"/>
        <v>1.281413479698944</v>
      </c>
      <c r="R90" s="4">
        <f t="shared" si="16"/>
        <v>0.24796374967654145</v>
      </c>
      <c r="S90" s="2" t="str">
        <f>IF(C90&gt;=Parameters!$B$10,D90-EXP(Parameters!$B$2+Parameters!$B$4*LN($C90)), "")</f>
        <v/>
      </c>
    </row>
    <row r="91" spans="1:19" x14ac:dyDescent="0.35">
      <c r="A91" t="s">
        <v>2500</v>
      </c>
      <c r="B91">
        <v>3</v>
      </c>
      <c r="C91" s="64">
        <v>93</v>
      </c>
      <c r="D91" s="64">
        <v>14</v>
      </c>
      <c r="E91" s="64">
        <v>43</v>
      </c>
      <c r="F91" s="2" t="str">
        <f t="shared" si="9"/>
        <v>3</v>
      </c>
      <c r="G91" s="2" t="str">
        <f t="shared" si="10"/>
        <v>4</v>
      </c>
      <c r="H91" s="2" t="str">
        <f t="shared" si="11"/>
        <v>3</v>
      </c>
      <c r="I91" s="2" t="str">
        <f t="shared" si="12"/>
        <v>93 14</v>
      </c>
      <c r="J91" s="4">
        <f>1/(1+EXP(-Parameters!$B$8-Parameters!$B$9*C91))</f>
        <v>0.48078232167255014</v>
      </c>
      <c r="K91" s="18">
        <f>EXP(Parameters!$B$3+Parameters!$B$5*LN($C91))</f>
        <v>17.544193053986497</v>
      </c>
      <c r="L91" s="18">
        <f>EXP(Parameters!$B$2+Parameters!$B$4*LN($C91))</f>
        <v>21.963801876390391</v>
      </c>
      <c r="M91" s="18">
        <f t="shared" si="13"/>
        <v>19.187909643847966</v>
      </c>
      <c r="N91" s="2" t="str">
        <f t="shared" si="14"/>
        <v>immature</v>
      </c>
      <c r="O91" s="19">
        <f>_xlfn.NORM.DIST(LN($D91), LN(K91), EXP(Parameters!$B$6), 0)</f>
        <v>2.6529186355850608E-4</v>
      </c>
      <c r="P91" s="19">
        <f>_xlfn.NORM.DIST(LN($D91), LN(L91), EXP(Parameters!$B$7), 0)</f>
        <v>5.7264138808561582E-17</v>
      </c>
      <c r="Q91" s="4">
        <f t="shared" si="15"/>
        <v>1.3774422547603766E-4</v>
      </c>
      <c r="R91" s="4">
        <f t="shared" si="16"/>
        <v>-8.8901120311290764</v>
      </c>
      <c r="S91" s="2" t="str">
        <f>IF(C91&gt;=Parameters!$B$10,D91-EXP(Parameters!$B$2+Parameters!$B$4*LN($C91)), "")</f>
        <v/>
      </c>
    </row>
    <row r="92" spans="1:19" x14ac:dyDescent="0.35">
      <c r="A92" t="s">
        <v>2500</v>
      </c>
      <c r="B92">
        <v>3</v>
      </c>
      <c r="C92" s="64">
        <v>112</v>
      </c>
      <c r="D92" s="64">
        <v>24</v>
      </c>
      <c r="E92" s="64">
        <v>78</v>
      </c>
      <c r="F92" s="2" t="str">
        <f t="shared" si="9"/>
        <v>2</v>
      </c>
      <c r="G92" s="2" t="str">
        <f t="shared" si="10"/>
        <v>4</v>
      </c>
      <c r="H92" s="2" t="str">
        <f t="shared" si="11"/>
        <v>8</v>
      </c>
      <c r="I92" s="2" t="str">
        <f t="shared" si="12"/>
        <v>112 24</v>
      </c>
      <c r="J92" s="4">
        <f>1/(1+EXP(-Parameters!$B$8-Parameters!$B$9*C92))</f>
        <v>0.87568366424949196</v>
      </c>
      <c r="K92" s="18">
        <f>EXP(Parameters!$B$3+Parameters!$B$5*LN($C92))</f>
        <v>22.425802171071368</v>
      </c>
      <c r="L92" s="18">
        <f>EXP(Parameters!$B$2+Parameters!$B$4*LN($C92))</f>
        <v>28.363999471035015</v>
      </c>
      <c r="M92" s="18">
        <f t="shared" si="13"/>
        <v>24.360229057188494</v>
      </c>
      <c r="N92" s="2" t="str">
        <f t="shared" si="14"/>
        <v>immature</v>
      </c>
      <c r="O92" s="19">
        <f>_xlfn.NORM.DIST(LN($D92), LN(K92), EXP(Parameters!$B$6), 0)</f>
        <v>3.1606074612818285</v>
      </c>
      <c r="P92" s="19">
        <f>_xlfn.NORM.DIST(LN($D92), LN(L92), EXP(Parameters!$B$7), 0)</f>
        <v>3.4460018880664176E-2</v>
      </c>
      <c r="Q92" s="4">
        <f t="shared" si="15"/>
        <v>0.42309121393579935</v>
      </c>
      <c r="R92" s="4">
        <f t="shared" si="16"/>
        <v>-0.86016748739988103</v>
      </c>
      <c r="S92" s="2">
        <f>IF(C92&gt;=Parameters!$B$10,D92-EXP(Parameters!$B$2+Parameters!$B$4*LN($C92)), "")</f>
        <v>-4.3639994710350152</v>
      </c>
    </row>
    <row r="93" spans="1:19" x14ac:dyDescent="0.35">
      <c r="A93" t="s">
        <v>2500</v>
      </c>
      <c r="B93">
        <v>3</v>
      </c>
      <c r="C93" s="64">
        <v>112</v>
      </c>
      <c r="D93" s="64">
        <v>25</v>
      </c>
      <c r="E93" s="64">
        <v>88</v>
      </c>
      <c r="F93" s="2" t="str">
        <f t="shared" si="9"/>
        <v>2</v>
      </c>
      <c r="G93" s="2" t="str">
        <f t="shared" si="10"/>
        <v>5</v>
      </c>
      <c r="H93" s="2" t="str">
        <f t="shared" si="11"/>
        <v>8</v>
      </c>
      <c r="I93" s="2" t="str">
        <f t="shared" si="12"/>
        <v>112 25</v>
      </c>
      <c r="J93" s="4">
        <f>1/(1+EXP(-Parameters!$B$8-Parameters!$B$9*C93))</f>
        <v>0.87568366424949196</v>
      </c>
      <c r="K93" s="18">
        <f>EXP(Parameters!$B$3+Parameters!$B$5*LN($C93))</f>
        <v>22.425802171071368</v>
      </c>
      <c r="L93" s="18">
        <f>EXP(Parameters!$B$2+Parameters!$B$4*LN($C93))</f>
        <v>28.363999471035015</v>
      </c>
      <c r="M93" s="18">
        <f t="shared" si="13"/>
        <v>24.360229057188494</v>
      </c>
      <c r="N93" s="2" t="str">
        <f t="shared" si="14"/>
        <v>mature</v>
      </c>
      <c r="O93" s="19">
        <f>_xlfn.NORM.DIST(LN($D93), LN(K93), EXP(Parameters!$B$6), 0)</f>
        <v>0.73410186371579322</v>
      </c>
      <c r="P93" s="19">
        <f>_xlfn.NORM.DIST(LN($D93), LN(L93), EXP(Parameters!$B$7), 0)</f>
        <v>0.35411728381905461</v>
      </c>
      <c r="Q93" s="4">
        <f t="shared" si="15"/>
        <v>0.40135557443351333</v>
      </c>
      <c r="R93" s="4">
        <f t="shared" si="16"/>
        <v>-0.91290752529329799</v>
      </c>
      <c r="S93" s="2">
        <f>IF(C93&gt;=Parameters!$B$10,D93-EXP(Parameters!$B$2+Parameters!$B$4*LN($C93)), "")</f>
        <v>-3.3639994710350152</v>
      </c>
    </row>
    <row r="94" spans="1:19" x14ac:dyDescent="0.35">
      <c r="A94" t="s">
        <v>2500</v>
      </c>
      <c r="B94">
        <v>3</v>
      </c>
      <c r="C94" s="64">
        <v>105</v>
      </c>
      <c r="D94" s="64">
        <v>24</v>
      </c>
      <c r="E94" s="64">
        <v>89</v>
      </c>
      <c r="F94" s="2" t="str">
        <f t="shared" si="9"/>
        <v>5</v>
      </c>
      <c r="G94" s="2" t="str">
        <f t="shared" si="10"/>
        <v>4</v>
      </c>
      <c r="H94" s="2" t="str">
        <f t="shared" si="11"/>
        <v>9</v>
      </c>
      <c r="I94" s="2" t="str">
        <f t="shared" si="12"/>
        <v>105 24</v>
      </c>
      <c r="J94" s="4">
        <f>1/(1+EXP(-Parameters!$B$8-Parameters!$B$9*C94))</f>
        <v>0.76934531660241856</v>
      </c>
      <c r="K94" s="18">
        <f>EXP(Parameters!$B$3+Parameters!$B$5*LN($C94))</f>
        <v>20.593714849654653</v>
      </c>
      <c r="L94" s="18">
        <f>EXP(Parameters!$B$2+Parameters!$B$4*LN($C94))</f>
        <v>25.954393485790241</v>
      </c>
      <c r="M94" s="18">
        <f t="shared" si="13"/>
        <v>22.42311808998673</v>
      </c>
      <c r="N94" s="2" t="str">
        <f t="shared" si="14"/>
        <v>mature</v>
      </c>
      <c r="O94" s="19">
        <f>_xlfn.NORM.DIST(LN($D94), LN(K94), EXP(Parameters!$B$6), 0)</f>
        <v>6.967943328662865E-2</v>
      </c>
      <c r="P94" s="19">
        <f>_xlfn.NORM.DIST(LN($D94), LN(L94), EXP(Parameters!$B$7), 0)</f>
        <v>2.3881019970686941</v>
      </c>
      <c r="Q94" s="4">
        <f t="shared" si="15"/>
        <v>1.8533469746377327</v>
      </c>
      <c r="R94" s="4">
        <f t="shared" si="16"/>
        <v>0.61699317998333636</v>
      </c>
      <c r="S94" s="2" t="str">
        <f>IF(C94&gt;=Parameters!$B$10,D94-EXP(Parameters!$B$2+Parameters!$B$4*LN($C94)), "")</f>
        <v/>
      </c>
    </row>
    <row r="95" spans="1:19" x14ac:dyDescent="0.35">
      <c r="A95" t="s">
        <v>2500</v>
      </c>
      <c r="B95">
        <v>3</v>
      </c>
      <c r="C95" s="64">
        <v>95</v>
      </c>
      <c r="D95" s="64">
        <v>20</v>
      </c>
      <c r="E95" s="64">
        <v>78</v>
      </c>
      <c r="F95" s="2" t="str">
        <f t="shared" si="9"/>
        <v>5</v>
      </c>
      <c r="G95" s="2" t="str">
        <f t="shared" si="10"/>
        <v>0</v>
      </c>
      <c r="H95" s="2" t="str">
        <f t="shared" si="11"/>
        <v>8</v>
      </c>
      <c r="I95" s="2" t="str">
        <f t="shared" si="12"/>
        <v>95 20</v>
      </c>
      <c r="J95" s="4">
        <f>1/(1+EXP(-Parameters!$B$8-Parameters!$B$9*C95))</f>
        <v>0.53411670476985718</v>
      </c>
      <c r="K95" s="18">
        <f>EXP(Parameters!$B$3+Parameters!$B$5*LN($C95))</f>
        <v>18.044137752559234</v>
      </c>
      <c r="L95" s="18">
        <f>EXP(Parameters!$B$2+Parameters!$B$4*LN($C95))</f>
        <v>22.616169717891566</v>
      </c>
      <c r="M95" s="18">
        <f t="shared" si="13"/>
        <v>19.719300637765709</v>
      </c>
      <c r="N95" s="2" t="str">
        <f t="shared" si="14"/>
        <v>mature</v>
      </c>
      <c r="O95" s="19">
        <f>_xlfn.NORM.DIST(LN($D95), LN(K95), EXP(Parameters!$B$6), 0)</f>
        <v>0.9393900987227134</v>
      </c>
      <c r="P95" s="19">
        <f>_xlfn.NORM.DIST(LN($D95), LN(L95), EXP(Parameters!$B$7), 0)</f>
        <v>0.41580368045858024</v>
      </c>
      <c r="Q95" s="4">
        <f t="shared" si="15"/>
        <v>0.65973384633722243</v>
      </c>
      <c r="R95" s="4">
        <f t="shared" si="16"/>
        <v>-0.41591878841952684</v>
      </c>
      <c r="S95" s="2" t="str">
        <f>IF(C95&gt;=Parameters!$B$10,D95-EXP(Parameters!$B$2+Parameters!$B$4*LN($C95)), "")</f>
        <v/>
      </c>
    </row>
    <row r="96" spans="1:19" x14ac:dyDescent="0.35">
      <c r="A96" t="s">
        <v>2500</v>
      </c>
      <c r="B96">
        <v>3</v>
      </c>
      <c r="C96" s="64">
        <v>117</v>
      </c>
      <c r="D96" s="64">
        <v>27</v>
      </c>
      <c r="E96" s="64">
        <v>90</v>
      </c>
      <c r="F96" s="2" t="str">
        <f t="shared" si="9"/>
        <v>7</v>
      </c>
      <c r="G96" s="2" t="str">
        <f t="shared" si="10"/>
        <v>7</v>
      </c>
      <c r="H96" s="2" t="str">
        <f t="shared" si="11"/>
        <v>0</v>
      </c>
      <c r="I96" s="2" t="str">
        <f t="shared" si="12"/>
        <v>117 27</v>
      </c>
      <c r="J96" s="4">
        <f>1/(1+EXP(-Parameters!$B$8-Parameters!$B$9*C96))</f>
        <v>0.92316480721423155</v>
      </c>
      <c r="K96" s="18">
        <f>EXP(Parameters!$B$3+Parameters!$B$5*LN($C96))</f>
        <v>23.75723753928861</v>
      </c>
      <c r="L96" s="18">
        <f>EXP(Parameters!$B$2+Parameters!$B$4*LN($C96))</f>
        <v>30.120335986355592</v>
      </c>
      <c r="M96" s="18">
        <f t="shared" si="13"/>
        <v>25.765210355068117</v>
      </c>
      <c r="N96" s="2" t="str">
        <f t="shared" si="14"/>
        <v>mature</v>
      </c>
      <c r="O96" s="19">
        <f>_xlfn.NORM.DIST(LN($D96), LN(K96), EXP(Parameters!$B$6), 0)</f>
        <v>0.29121706836201638</v>
      </c>
      <c r="P96" s="19">
        <f>_xlfn.NORM.DIST(LN($D96), LN(L96), EXP(Parameters!$B$7), 0)</f>
        <v>0.76781254011958389</v>
      </c>
      <c r="Q96" s="4">
        <f t="shared" si="15"/>
        <v>0.731193235166267</v>
      </c>
      <c r="R96" s="4">
        <f t="shared" si="16"/>
        <v>-0.31307751057226552</v>
      </c>
      <c r="S96" s="2">
        <f>IF(C96&gt;=Parameters!$B$10,D96-EXP(Parameters!$B$2+Parameters!$B$4*LN($C96)), "")</f>
        <v>-3.1203359863555917</v>
      </c>
    </row>
    <row r="97" spans="1:19" x14ac:dyDescent="0.35">
      <c r="A97" t="s">
        <v>2500</v>
      </c>
      <c r="B97">
        <v>3</v>
      </c>
      <c r="C97" s="64">
        <v>92</v>
      </c>
      <c r="D97" s="64">
        <v>20</v>
      </c>
      <c r="E97" s="64">
        <v>80</v>
      </c>
      <c r="F97" s="2" t="str">
        <f t="shared" si="9"/>
        <v>2</v>
      </c>
      <c r="G97" s="2" t="str">
        <f t="shared" si="10"/>
        <v>0</v>
      </c>
      <c r="H97" s="2" t="str">
        <f t="shared" si="11"/>
        <v>0</v>
      </c>
      <c r="I97" s="2" t="str">
        <f t="shared" si="12"/>
        <v>92 20</v>
      </c>
      <c r="J97" s="4">
        <f>1/(1+EXP(-Parameters!$B$8-Parameters!$B$9*C97))</f>
        <v>0.4542030934768464</v>
      </c>
      <c r="K97" s="18">
        <f>EXP(Parameters!$B$3+Parameters!$B$5*LN($C97))</f>
        <v>17.295505583978258</v>
      </c>
      <c r="L97" s="18">
        <f>EXP(Parameters!$B$2+Parameters!$B$4*LN($C97))</f>
        <v>21.639581788526439</v>
      </c>
      <c r="M97" s="18">
        <f t="shared" si="13"/>
        <v>18.923423912231744</v>
      </c>
      <c r="N97" s="2" t="str">
        <f t="shared" si="14"/>
        <v>mature</v>
      </c>
      <c r="O97" s="19">
        <f>_xlfn.NORM.DIST(LN($D97), LN(K97), EXP(Parameters!$B$6), 0)</f>
        <v>0.11153550999680516</v>
      </c>
      <c r="P97" s="19">
        <f>_xlfn.NORM.DIST(LN($D97), LN(L97), EXP(Parameters!$B$7), 0)</f>
        <v>2.3515399648750126</v>
      </c>
      <c r="Q97" s="4">
        <f t="shared" si="15"/>
        <v>1.1289524628044039</v>
      </c>
      <c r="R97" s="4">
        <f t="shared" si="16"/>
        <v>0.12129017870480155</v>
      </c>
      <c r="S97" s="2" t="str">
        <f>IF(C97&gt;=Parameters!$B$10,D97-EXP(Parameters!$B$2+Parameters!$B$4*LN($C97)), "")</f>
        <v/>
      </c>
    </row>
    <row r="98" spans="1:19" x14ac:dyDescent="0.35">
      <c r="A98" t="s">
        <v>2500</v>
      </c>
      <c r="B98">
        <v>3</v>
      </c>
      <c r="C98" s="64">
        <v>108</v>
      </c>
      <c r="D98" s="64">
        <v>23</v>
      </c>
      <c r="E98" s="64">
        <v>80</v>
      </c>
      <c r="F98" s="2" t="str">
        <f t="shared" si="9"/>
        <v>8</v>
      </c>
      <c r="G98" s="2" t="str">
        <f t="shared" si="10"/>
        <v>3</v>
      </c>
      <c r="H98" s="2" t="str">
        <f t="shared" si="11"/>
        <v>0</v>
      </c>
      <c r="I98" s="2" t="str">
        <f t="shared" si="12"/>
        <v>108 23</v>
      </c>
      <c r="J98" s="4">
        <f>1/(1+EXP(-Parameters!$B$8-Parameters!$B$9*C98))</f>
        <v>0.82127356166282006</v>
      </c>
      <c r="K98" s="18">
        <f>EXP(Parameters!$B$3+Parameters!$B$5*LN($C98))</f>
        <v>21.374250224584241</v>
      </c>
      <c r="L98" s="18">
        <f>EXP(Parameters!$B$2+Parameters!$B$4*LN($C98))</f>
        <v>26.979923968453623</v>
      </c>
      <c r="M98" s="18">
        <f t="shared" si="13"/>
        <v>23.248958953216722</v>
      </c>
      <c r="N98" s="2" t="str">
        <f t="shared" si="14"/>
        <v>immature</v>
      </c>
      <c r="O98" s="19">
        <f>_xlfn.NORM.DIST(LN($D98), LN(K98), EXP(Parameters!$B$6), 0)</f>
        <v>2.7032548849292328</v>
      </c>
      <c r="P98" s="19">
        <f>_xlfn.NORM.DIST(LN($D98), LN(L98), EXP(Parameters!$B$7), 0)</f>
        <v>5.5395147269019035E-2</v>
      </c>
      <c r="Q98" s="4">
        <f t="shared" si="15"/>
        <v>0.52863768739744865</v>
      </c>
      <c r="R98" s="4">
        <f t="shared" si="16"/>
        <v>-0.63745198272564418</v>
      </c>
      <c r="S98" s="2" t="str">
        <f>IF(C98&gt;=Parameters!$B$10,D98-EXP(Parameters!$B$2+Parameters!$B$4*LN($C98)), "")</f>
        <v/>
      </c>
    </row>
    <row r="99" spans="1:19" x14ac:dyDescent="0.35">
      <c r="A99" t="s">
        <v>2500</v>
      </c>
      <c r="B99">
        <v>3</v>
      </c>
      <c r="C99" s="64">
        <v>108</v>
      </c>
      <c r="D99" s="64">
        <v>24</v>
      </c>
      <c r="E99" s="64">
        <v>77</v>
      </c>
      <c r="F99" s="2" t="str">
        <f t="shared" si="9"/>
        <v>8</v>
      </c>
      <c r="G99" s="2" t="str">
        <f t="shared" si="10"/>
        <v>4</v>
      </c>
      <c r="H99" s="2" t="str">
        <f t="shared" si="11"/>
        <v>7</v>
      </c>
      <c r="I99" s="2" t="str">
        <f t="shared" si="12"/>
        <v>108 24</v>
      </c>
      <c r="J99" s="4">
        <f>1/(1+EXP(-Parameters!$B$8-Parameters!$B$9*C99))</f>
        <v>0.82127356166282006</v>
      </c>
      <c r="K99" s="18">
        <f>EXP(Parameters!$B$3+Parameters!$B$5*LN($C99))</f>
        <v>21.374250224584241</v>
      </c>
      <c r="L99" s="18">
        <f>EXP(Parameters!$B$2+Parameters!$B$4*LN($C99))</f>
        <v>26.979923968453623</v>
      </c>
      <c r="M99" s="18">
        <f t="shared" si="13"/>
        <v>23.248958953216722</v>
      </c>
      <c r="N99" s="2" t="str">
        <f t="shared" si="14"/>
        <v>mature</v>
      </c>
      <c r="O99" s="19">
        <f>_xlfn.NORM.DIST(LN($D99), LN(K99), EXP(Parameters!$B$6), 0)</f>
        <v>0.52898248789976288</v>
      </c>
      <c r="P99" s="19">
        <f>_xlfn.NORM.DIST(LN($D99), LN(L99), EXP(Parameters!$B$7), 0)</f>
        <v>0.54752664955686425</v>
      </c>
      <c r="Q99" s="4">
        <f t="shared" si="15"/>
        <v>0.54421231759194166</v>
      </c>
      <c r="R99" s="4">
        <f t="shared" si="16"/>
        <v>-0.60841581857833538</v>
      </c>
      <c r="S99" s="2" t="str">
        <f>IF(C99&gt;=Parameters!$B$10,D99-EXP(Parameters!$B$2+Parameters!$B$4*LN($C99)), "")</f>
        <v/>
      </c>
    </row>
    <row r="100" spans="1:19" x14ac:dyDescent="0.35">
      <c r="A100" t="s">
        <v>2500</v>
      </c>
      <c r="B100">
        <v>3</v>
      </c>
      <c r="C100" s="64">
        <v>116</v>
      </c>
      <c r="D100" s="64">
        <v>26</v>
      </c>
      <c r="E100" s="64">
        <v>76</v>
      </c>
      <c r="F100" s="2" t="str">
        <f t="shared" si="9"/>
        <v>6</v>
      </c>
      <c r="G100" s="2" t="str">
        <f t="shared" si="10"/>
        <v>6</v>
      </c>
      <c r="H100" s="2" t="str">
        <f t="shared" si="11"/>
        <v>6</v>
      </c>
      <c r="I100" s="2" t="str">
        <f t="shared" si="12"/>
        <v>116 26</v>
      </c>
      <c r="J100" s="4">
        <f>1/(1+EXP(-Parameters!$B$8-Parameters!$B$9*C100))</f>
        <v>0.91523910845155709</v>
      </c>
      <c r="K100" s="18">
        <f>EXP(Parameters!$B$3+Parameters!$B$5*LN($C100))</f>
        <v>23.489463803846061</v>
      </c>
      <c r="L100" s="18">
        <f>EXP(Parameters!$B$2+Parameters!$B$4*LN($C100))</f>
        <v>29.766770180323583</v>
      </c>
      <c r="M100" s="18">
        <f t="shared" si="13"/>
        <v>25.482825016561367</v>
      </c>
      <c r="N100" s="2" t="str">
        <f t="shared" si="14"/>
        <v>mature</v>
      </c>
      <c r="O100" s="19">
        <f>_xlfn.NORM.DIST(LN($D100), LN(K100), EXP(Parameters!$B$6), 0)</f>
        <v>0.99411485625347473</v>
      </c>
      <c r="P100" s="19">
        <f>_xlfn.NORM.DIST(LN($D100), LN(L100), EXP(Parameters!$B$7), 0)</f>
        <v>0.22340855285571065</v>
      </c>
      <c r="Q100" s="4">
        <f t="shared" si="15"/>
        <v>0.28873430625370988</v>
      </c>
      <c r="R100" s="4">
        <f t="shared" si="16"/>
        <v>-1.2422483692596857</v>
      </c>
      <c r="S100" s="2">
        <f>IF(C100&gt;=Parameters!$B$10,D100-EXP(Parameters!$B$2+Parameters!$B$4*LN($C100)), "")</f>
        <v>-3.7667701803235829</v>
      </c>
    </row>
    <row r="101" spans="1:19" x14ac:dyDescent="0.35">
      <c r="A101" t="s">
        <v>2500</v>
      </c>
      <c r="B101">
        <v>3</v>
      </c>
      <c r="C101" s="64">
        <v>100</v>
      </c>
      <c r="D101" s="64">
        <v>23</v>
      </c>
      <c r="E101" s="64">
        <v>90</v>
      </c>
      <c r="F101" s="2" t="str">
        <f t="shared" si="9"/>
        <v>0</v>
      </c>
      <c r="G101" s="2" t="str">
        <f t="shared" si="10"/>
        <v>3</v>
      </c>
      <c r="H101" s="2" t="str">
        <f t="shared" si="11"/>
        <v>0</v>
      </c>
      <c r="I101" s="2" t="str">
        <f t="shared" si="12"/>
        <v>100 23</v>
      </c>
      <c r="J101" s="4">
        <f>1/(1+EXP(-Parameters!$B$8-Parameters!$B$9*C101))</f>
        <v>0.66164839876400194</v>
      </c>
      <c r="K101" s="18">
        <f>EXP(Parameters!$B$3+Parameters!$B$5*LN($C101))</f>
        <v>19.308707150494147</v>
      </c>
      <c r="L101" s="18">
        <f>EXP(Parameters!$B$2+Parameters!$B$4*LN($C101))</f>
        <v>24.269603389150522</v>
      </c>
      <c r="M101" s="18">
        <f t="shared" si="13"/>
        <v>21.061611781570956</v>
      </c>
      <c r="N101" s="2" t="str">
        <f t="shared" si="14"/>
        <v>mature</v>
      </c>
      <c r="O101" s="19">
        <f>_xlfn.NORM.DIST(LN($D101), LN(K101), EXP(Parameters!$B$6), 0)</f>
        <v>1.6288621953603855E-2</v>
      </c>
      <c r="P101" s="19">
        <f>_xlfn.NORM.DIST(LN($D101), LN(L101), EXP(Parameters!$B$7), 0)</f>
        <v>4.4875697291713275</v>
      </c>
      <c r="Q101" s="4">
        <f t="shared" si="15"/>
        <v>2.9747046069679444</v>
      </c>
      <c r="R101" s="4">
        <f t="shared" si="16"/>
        <v>1.0901447422923576</v>
      </c>
      <c r="S101" s="2" t="str">
        <f>IF(C101&gt;=Parameters!$B$10,D101-EXP(Parameters!$B$2+Parameters!$B$4*LN($C101)), "")</f>
        <v/>
      </c>
    </row>
    <row r="102" spans="1:19" x14ac:dyDescent="0.35">
      <c r="A102" t="s">
        <v>2500</v>
      </c>
      <c r="B102">
        <v>3</v>
      </c>
      <c r="C102" s="64">
        <v>108</v>
      </c>
      <c r="D102" s="64">
        <v>26</v>
      </c>
      <c r="E102" s="64">
        <v>78</v>
      </c>
      <c r="F102" s="2" t="str">
        <f t="shared" si="9"/>
        <v>8</v>
      </c>
      <c r="G102" s="2" t="str">
        <f t="shared" si="10"/>
        <v>6</v>
      </c>
      <c r="H102" s="2" t="str">
        <f t="shared" si="11"/>
        <v>8</v>
      </c>
      <c r="I102" s="2" t="str">
        <f t="shared" si="12"/>
        <v>108 26</v>
      </c>
      <c r="J102" s="4">
        <f>1/(1+EXP(-Parameters!$B$8-Parameters!$B$9*C102))</f>
        <v>0.82127356166282006</v>
      </c>
      <c r="K102" s="18">
        <f>EXP(Parameters!$B$3+Parameters!$B$5*LN($C102))</f>
        <v>21.374250224584241</v>
      </c>
      <c r="L102" s="18">
        <f>EXP(Parameters!$B$2+Parameters!$B$4*LN($C102))</f>
        <v>26.979923968453623</v>
      </c>
      <c r="M102" s="18">
        <f t="shared" si="13"/>
        <v>23.248958953216722</v>
      </c>
      <c r="N102" s="2" t="str">
        <f t="shared" si="14"/>
        <v>mature</v>
      </c>
      <c r="O102" s="19">
        <f>_xlfn.NORM.DIST(LN($D102), LN(K102), EXP(Parameters!$B$6), 0)</f>
        <v>3.3693272315038977E-3</v>
      </c>
      <c r="P102" s="19">
        <f>_xlfn.NORM.DIST(LN($D102), LN(L102), EXP(Parameters!$B$7), 0)</f>
        <v>6.0298870794009733</v>
      </c>
      <c r="Q102" s="4">
        <f t="shared" si="15"/>
        <v>4.9527890259799365</v>
      </c>
      <c r="R102" s="4">
        <f t="shared" si="16"/>
        <v>1.5999508575000172</v>
      </c>
      <c r="S102" s="2" t="str">
        <f>IF(C102&gt;=Parameters!$B$10,D102-EXP(Parameters!$B$2+Parameters!$B$4*LN($C102)), "")</f>
        <v/>
      </c>
    </row>
    <row r="103" spans="1:19" x14ac:dyDescent="0.35">
      <c r="A103" t="s">
        <v>2500</v>
      </c>
      <c r="B103">
        <v>3</v>
      </c>
      <c r="C103" s="64">
        <v>110</v>
      </c>
      <c r="D103" s="64">
        <v>24</v>
      </c>
      <c r="E103" s="64">
        <v>76</v>
      </c>
      <c r="F103" s="2" t="str">
        <f t="shared" si="9"/>
        <v>0</v>
      </c>
      <c r="G103" s="2" t="str">
        <f t="shared" si="10"/>
        <v>4</v>
      </c>
      <c r="H103" s="2" t="str">
        <f t="shared" si="11"/>
        <v>6</v>
      </c>
      <c r="I103" s="2" t="str">
        <f t="shared" si="12"/>
        <v>110 24</v>
      </c>
      <c r="J103" s="4">
        <f>1/(1+EXP(-Parameters!$B$8-Parameters!$B$9*C103))</f>
        <v>0.85050758826483663</v>
      </c>
      <c r="K103" s="18">
        <f>EXP(Parameters!$B$3+Parameters!$B$5*LN($C103))</f>
        <v>21.898493978978827</v>
      </c>
      <c r="L103" s="18">
        <f>EXP(Parameters!$B$2+Parameters!$B$4*LN($C103))</f>
        <v>27.669598567790544</v>
      </c>
      <c r="M103" s="18">
        <f t="shared" si="13"/>
        <v>23.803160025837798</v>
      </c>
      <c r="N103" s="2" t="str">
        <f t="shared" si="14"/>
        <v>mature</v>
      </c>
      <c r="O103" s="19">
        <f>_xlfn.NORM.DIST(LN($D103), LN(K103), EXP(Parameters!$B$6), 0)</f>
        <v>1.4651019951259103</v>
      </c>
      <c r="P103" s="19">
        <f>_xlfn.NORM.DIST(LN($D103), LN(L103), EXP(Parameters!$B$7), 0)</f>
        <v>0.15320417533971109</v>
      </c>
      <c r="Q103" s="4">
        <f t="shared" si="15"/>
        <v>0.34932294436965272</v>
      </c>
      <c r="R103" s="4">
        <f t="shared" si="16"/>
        <v>-1.0517584426113331</v>
      </c>
      <c r="S103" s="2">
        <f>IF(C103&gt;=Parameters!$B$10,D103-EXP(Parameters!$B$2+Parameters!$B$4*LN($C103)), "")</f>
        <v>-3.6695985677905441</v>
      </c>
    </row>
    <row r="104" spans="1:19" x14ac:dyDescent="0.35">
      <c r="A104" t="s">
        <v>2500</v>
      </c>
      <c r="B104">
        <v>3</v>
      </c>
      <c r="C104" s="64">
        <v>108</v>
      </c>
      <c r="D104" s="64">
        <v>24</v>
      </c>
      <c r="E104" s="64">
        <v>81</v>
      </c>
      <c r="F104" s="2" t="str">
        <f t="shared" si="9"/>
        <v>8</v>
      </c>
      <c r="G104" s="2" t="str">
        <f t="shared" si="10"/>
        <v>4</v>
      </c>
      <c r="H104" s="2" t="str">
        <f t="shared" si="11"/>
        <v>1</v>
      </c>
      <c r="I104" s="2" t="str">
        <f t="shared" si="12"/>
        <v>108 24</v>
      </c>
      <c r="J104" s="4">
        <f>1/(1+EXP(-Parameters!$B$8-Parameters!$B$9*C104))</f>
        <v>0.82127356166282006</v>
      </c>
      <c r="K104" s="18">
        <f>EXP(Parameters!$B$3+Parameters!$B$5*LN($C104))</f>
        <v>21.374250224584241</v>
      </c>
      <c r="L104" s="18">
        <f>EXP(Parameters!$B$2+Parameters!$B$4*LN($C104))</f>
        <v>26.979923968453623</v>
      </c>
      <c r="M104" s="18">
        <f t="shared" si="13"/>
        <v>23.248958953216722</v>
      </c>
      <c r="N104" s="2" t="str">
        <f t="shared" si="14"/>
        <v>mature</v>
      </c>
      <c r="O104" s="19">
        <f>_xlfn.NORM.DIST(LN($D104), LN(K104), EXP(Parameters!$B$6), 0)</f>
        <v>0.52898248789976288</v>
      </c>
      <c r="P104" s="19">
        <f>_xlfn.NORM.DIST(LN($D104), LN(L104), EXP(Parameters!$B$7), 0)</f>
        <v>0.54752664955686425</v>
      </c>
      <c r="Q104" s="4">
        <f t="shared" si="15"/>
        <v>0.54421231759194166</v>
      </c>
      <c r="R104" s="4">
        <f t="shared" si="16"/>
        <v>-0.60841581857833538</v>
      </c>
      <c r="S104" s="2" t="str">
        <f>IF(C104&gt;=Parameters!$B$10,D104-EXP(Parameters!$B$2+Parameters!$B$4*LN($C104)), "")</f>
        <v/>
      </c>
    </row>
    <row r="105" spans="1:19" x14ac:dyDescent="0.35">
      <c r="A105" t="s">
        <v>2500</v>
      </c>
      <c r="B105">
        <v>3</v>
      </c>
      <c r="C105" s="64">
        <v>105</v>
      </c>
      <c r="D105" s="64">
        <v>19</v>
      </c>
      <c r="E105" s="64">
        <v>80</v>
      </c>
      <c r="F105" s="2" t="str">
        <f t="shared" si="9"/>
        <v>5</v>
      </c>
      <c r="G105" s="2" t="str">
        <f t="shared" si="10"/>
        <v>9</v>
      </c>
      <c r="H105" s="2" t="str">
        <f t="shared" si="11"/>
        <v>0</v>
      </c>
      <c r="I105" s="2" t="str">
        <f t="shared" si="12"/>
        <v>105 19</v>
      </c>
      <c r="J105" s="4">
        <f>1/(1+EXP(-Parameters!$B$8-Parameters!$B$9*C105))</f>
        <v>0.76934531660241856</v>
      </c>
      <c r="K105" s="18">
        <f>EXP(Parameters!$B$3+Parameters!$B$5*LN($C105))</f>
        <v>20.593714849654653</v>
      </c>
      <c r="L105" s="18">
        <f>EXP(Parameters!$B$2+Parameters!$B$4*LN($C105))</f>
        <v>25.954393485790241</v>
      </c>
      <c r="M105" s="18">
        <f t="shared" si="13"/>
        <v>22.42311808998673</v>
      </c>
      <c r="N105" s="2" t="str">
        <f t="shared" si="14"/>
        <v>immature</v>
      </c>
      <c r="O105" s="19">
        <f>_xlfn.NORM.DIST(LN($D105), LN(K105), EXP(Parameters!$B$6), 0)</f>
        <v>2.1571281480208011</v>
      </c>
      <c r="P105" s="19">
        <f>_xlfn.NORM.DIST(LN($D105), LN(L105), EXP(Parameters!$B$7), 0)</f>
        <v>4.7320722483072864E-8</v>
      </c>
      <c r="Q105" s="4">
        <f t="shared" si="15"/>
        <v>0.49755174643572531</v>
      </c>
      <c r="R105" s="4">
        <f t="shared" si="16"/>
        <v>-0.69805571485632867</v>
      </c>
      <c r="S105" s="2" t="str">
        <f>IF(C105&gt;=Parameters!$B$10,D105-EXP(Parameters!$B$2+Parameters!$B$4*LN($C105)), "")</f>
        <v/>
      </c>
    </row>
    <row r="106" spans="1:19" x14ac:dyDescent="0.35">
      <c r="A106" t="s">
        <v>2500</v>
      </c>
      <c r="B106">
        <v>3</v>
      </c>
      <c r="C106" s="64">
        <v>111</v>
      </c>
      <c r="D106" s="64">
        <v>23</v>
      </c>
      <c r="E106" s="64">
        <v>81</v>
      </c>
      <c r="F106" s="2" t="str">
        <f t="shared" si="9"/>
        <v>1</v>
      </c>
      <c r="G106" s="2" t="str">
        <f t="shared" si="10"/>
        <v>3</v>
      </c>
      <c r="H106" s="2" t="str">
        <f t="shared" si="11"/>
        <v>1</v>
      </c>
      <c r="I106" s="2" t="str">
        <f t="shared" si="12"/>
        <v>111 23</v>
      </c>
      <c r="J106" s="4">
        <f>1/(1+EXP(-Parameters!$B$8-Parameters!$B$9*C106))</f>
        <v>0.86358393746934214</v>
      </c>
      <c r="K106" s="18">
        <f>EXP(Parameters!$B$3+Parameters!$B$5*LN($C106))</f>
        <v>22.161767377490595</v>
      </c>
      <c r="L106" s="18">
        <f>EXP(Parameters!$B$2+Parameters!$B$4*LN($C106))</f>
        <v>28.016211572719751</v>
      </c>
      <c r="M106" s="18">
        <f t="shared" si="13"/>
        <v>24.081338371598434</v>
      </c>
      <c r="N106" s="2" t="str">
        <f t="shared" si="14"/>
        <v>immature</v>
      </c>
      <c r="O106" s="19">
        <f>_xlfn.NORM.DIST(LN($D106), LN(K106), EXP(Parameters!$B$6), 0)</f>
        <v>6.0740039720943217</v>
      </c>
      <c r="P106" s="19">
        <f>_xlfn.NORM.DIST(LN($D106), LN(L106), EXP(Parameters!$B$7), 0)</f>
        <v>4.0436316312758942E-3</v>
      </c>
      <c r="Q106" s="4">
        <f t="shared" si="15"/>
        <v>0.83208372099449601</v>
      </c>
      <c r="R106" s="4">
        <f t="shared" si="16"/>
        <v>-0.18382221702809673</v>
      </c>
      <c r="S106" s="2">
        <f>IF(C106&gt;=Parameters!$B$10,D106-EXP(Parameters!$B$2+Parameters!$B$4*LN($C106)), "")</f>
        <v>-5.0162115727197509</v>
      </c>
    </row>
    <row r="107" spans="1:19" x14ac:dyDescent="0.35">
      <c r="A107" t="s">
        <v>2500</v>
      </c>
      <c r="B107">
        <v>3</v>
      </c>
      <c r="C107" s="64">
        <v>94</v>
      </c>
      <c r="D107" s="64">
        <v>18</v>
      </c>
      <c r="E107" s="64">
        <v>86</v>
      </c>
      <c r="F107" s="2" t="str">
        <f t="shared" si="9"/>
        <v>4</v>
      </c>
      <c r="G107" s="2" t="str">
        <f t="shared" si="10"/>
        <v>8</v>
      </c>
      <c r="H107" s="2" t="str">
        <f t="shared" si="11"/>
        <v>6</v>
      </c>
      <c r="I107" s="2" t="str">
        <f t="shared" si="12"/>
        <v>94 18</v>
      </c>
      <c r="J107" s="4">
        <f>1/(1+EXP(-Parameters!$B$8-Parameters!$B$9*C107))</f>
        <v>0.50747076897689891</v>
      </c>
      <c r="K107" s="18">
        <f>EXP(Parameters!$B$3+Parameters!$B$5*LN($C107))</f>
        <v>17.793739182644352</v>
      </c>
      <c r="L107" s="18">
        <f>EXP(Parameters!$B$2+Parameters!$B$4*LN($C107))</f>
        <v>22.28933409736111</v>
      </c>
      <c r="M107" s="18">
        <f t="shared" si="13"/>
        <v>19.453203942190783</v>
      </c>
      <c r="N107" s="2" t="str">
        <f t="shared" si="14"/>
        <v>immature</v>
      </c>
      <c r="O107" s="19">
        <f>_xlfn.NORM.DIST(LN($D107), LN(K107), EXP(Parameters!$B$6), 0)</f>
        <v>7.8175117548354587</v>
      </c>
      <c r="P107" s="19">
        <f>_xlfn.NORM.DIST(LN($D107), LN(L107), EXP(Parameters!$B$7), 0)</f>
        <v>1.0851488134745618E-3</v>
      </c>
      <c r="Q107" s="4">
        <f t="shared" si="15"/>
        <v>3.8509037344259904</v>
      </c>
      <c r="R107" s="4">
        <f t="shared" si="16"/>
        <v>1.3483078569680014</v>
      </c>
      <c r="S107" s="2" t="str">
        <f>IF(C107&gt;=Parameters!$B$10,D107-EXP(Parameters!$B$2+Parameters!$B$4*LN($C107)), "")</f>
        <v/>
      </c>
    </row>
    <row r="108" spans="1:19" x14ac:dyDescent="0.35">
      <c r="A108" t="s">
        <v>2500</v>
      </c>
      <c r="B108">
        <v>3</v>
      </c>
      <c r="C108" s="64">
        <v>111</v>
      </c>
      <c r="D108" s="64">
        <v>26</v>
      </c>
      <c r="E108" s="64">
        <v>68</v>
      </c>
      <c r="F108" s="2" t="str">
        <f t="shared" si="9"/>
        <v>1</v>
      </c>
      <c r="G108" s="2" t="str">
        <f t="shared" si="10"/>
        <v>6</v>
      </c>
      <c r="H108" s="2" t="str">
        <f t="shared" si="11"/>
        <v>8</v>
      </c>
      <c r="I108" s="2" t="str">
        <f t="shared" si="12"/>
        <v>111 26</v>
      </c>
      <c r="J108" s="4">
        <f>1/(1+EXP(-Parameters!$B$8-Parameters!$B$9*C108))</f>
        <v>0.86358393746934214</v>
      </c>
      <c r="K108" s="18">
        <f>EXP(Parameters!$B$3+Parameters!$B$5*LN($C108))</f>
        <v>22.161767377490595</v>
      </c>
      <c r="L108" s="18">
        <f>EXP(Parameters!$B$2+Parameters!$B$4*LN($C108))</f>
        <v>28.016211572719751</v>
      </c>
      <c r="M108" s="18">
        <f t="shared" si="13"/>
        <v>24.081338371598434</v>
      </c>
      <c r="N108" s="2" t="str">
        <f t="shared" si="14"/>
        <v>mature</v>
      </c>
      <c r="O108" s="19">
        <f>_xlfn.NORM.DIST(LN($D108), LN(K108), EXP(Parameters!$B$6), 0)</f>
        <v>4.5687328006786036E-2</v>
      </c>
      <c r="P108" s="19">
        <f>_xlfn.NORM.DIST(LN($D108), LN(L108), EXP(Parameters!$B$7), 0)</f>
        <v>2.6582396882891932</v>
      </c>
      <c r="Q108" s="4">
        <f t="shared" si="15"/>
        <v>2.3018455821442907</v>
      </c>
      <c r="R108" s="4">
        <f t="shared" si="16"/>
        <v>0.83371122818192134</v>
      </c>
      <c r="S108" s="2">
        <f>IF(C108&gt;=Parameters!$B$10,D108-EXP(Parameters!$B$2+Parameters!$B$4*LN($C108)), "")</f>
        <v>-2.0162115727197509</v>
      </c>
    </row>
    <row r="109" spans="1:19" x14ac:dyDescent="0.35">
      <c r="A109" t="s">
        <v>2500</v>
      </c>
      <c r="B109">
        <v>3</v>
      </c>
      <c r="C109" s="64">
        <v>101</v>
      </c>
      <c r="D109" s="64">
        <v>23</v>
      </c>
      <c r="E109" s="64">
        <v>78</v>
      </c>
      <c r="F109" s="2" t="str">
        <f t="shared" si="9"/>
        <v>1</v>
      </c>
      <c r="G109" s="2" t="str">
        <f t="shared" si="10"/>
        <v>3</v>
      </c>
      <c r="H109" s="2" t="str">
        <f t="shared" si="11"/>
        <v>8</v>
      </c>
      <c r="I109" s="2" t="str">
        <f t="shared" si="12"/>
        <v>101 23</v>
      </c>
      <c r="J109" s="4">
        <f>1/(1+EXP(-Parameters!$B$8-Parameters!$B$9*C109))</f>
        <v>0.68512867413061007</v>
      </c>
      <c r="K109" s="18">
        <f>EXP(Parameters!$B$3+Parameters!$B$5*LN($C109))</f>
        <v>19.564095759536546</v>
      </c>
      <c r="L109" s="18">
        <f>EXP(Parameters!$B$2+Parameters!$B$4*LN($C109))</f>
        <v>24.604084103744224</v>
      </c>
      <c r="M109" s="18">
        <f t="shared" si="13"/>
        <v>21.33239933720473</v>
      </c>
      <c r="N109" s="2" t="str">
        <f t="shared" si="14"/>
        <v>mature</v>
      </c>
      <c r="O109" s="19">
        <f>_xlfn.NORM.DIST(LN($D109), LN(K109), EXP(Parameters!$B$6), 0)</f>
        <v>3.9923091791600702E-2</v>
      </c>
      <c r="P109" s="19">
        <f>_xlfn.NORM.DIST(LN($D109), LN(L109), EXP(Parameters!$B$7), 0)</f>
        <v>3.2499720869779609</v>
      </c>
      <c r="Q109" s="4">
        <f t="shared" si="15"/>
        <v>2.2392197037579287</v>
      </c>
      <c r="R109" s="4">
        <f t="shared" si="16"/>
        <v>0.80612745864356095</v>
      </c>
      <c r="S109" s="2" t="str">
        <f>IF(C109&gt;=Parameters!$B$10,D109-EXP(Parameters!$B$2+Parameters!$B$4*LN($C109)), "")</f>
        <v/>
      </c>
    </row>
    <row r="110" spans="1:19" x14ac:dyDescent="0.35">
      <c r="A110" t="s">
        <v>2500</v>
      </c>
      <c r="B110">
        <v>3</v>
      </c>
      <c r="C110" s="64">
        <v>96</v>
      </c>
      <c r="D110" s="64">
        <v>14</v>
      </c>
      <c r="E110" s="64">
        <v>73</v>
      </c>
      <c r="F110" s="2" t="str">
        <f t="shared" si="9"/>
        <v>6</v>
      </c>
      <c r="G110" s="2" t="str">
        <f t="shared" si="10"/>
        <v>4</v>
      </c>
      <c r="H110" s="2" t="str">
        <f t="shared" si="11"/>
        <v>3</v>
      </c>
      <c r="I110" s="2" t="str">
        <f t="shared" si="12"/>
        <v>96 14</v>
      </c>
      <c r="J110" s="4">
        <f>1/(1+EXP(-Parameters!$B$8-Parameters!$B$9*C110))</f>
        <v>0.56056936183772121</v>
      </c>
      <c r="K110" s="18">
        <f>EXP(Parameters!$B$3+Parameters!$B$5*LN($C110))</f>
        <v>18.295382656444414</v>
      </c>
      <c r="L110" s="18">
        <f>EXP(Parameters!$B$2+Parameters!$B$4*LN($C110))</f>
        <v>22.944300154072717</v>
      </c>
      <c r="M110" s="18">
        <f t="shared" si="13"/>
        <v>19.986193672700193</v>
      </c>
      <c r="N110" s="2" t="str">
        <f t="shared" si="14"/>
        <v>immature</v>
      </c>
      <c r="O110" s="19">
        <f>_xlfn.NORM.DIST(LN($D110), LN(K110), EXP(Parameters!$B$6), 0)</f>
        <v>4.0180954166483283E-6</v>
      </c>
      <c r="P110" s="19">
        <f>_xlfn.NORM.DIST(LN($D110), LN(L110), EXP(Parameters!$B$7), 0)</f>
        <v>1.8732362485829501E-20</v>
      </c>
      <c r="Q110" s="4">
        <f t="shared" si="15"/>
        <v>1.7656742331347131E-6</v>
      </c>
      <c r="R110" s="4">
        <f t="shared" si="16"/>
        <v>-13.246977938747076</v>
      </c>
      <c r="S110" s="2" t="str">
        <f>IF(C110&gt;=Parameters!$B$10,D110-EXP(Parameters!$B$2+Parameters!$B$4*LN($C110)), "")</f>
        <v/>
      </c>
    </row>
    <row r="111" spans="1:19" x14ac:dyDescent="0.35">
      <c r="A111" t="s">
        <v>2500</v>
      </c>
      <c r="B111">
        <v>3</v>
      </c>
      <c r="C111" s="64">
        <v>98</v>
      </c>
      <c r="D111" s="64">
        <v>20</v>
      </c>
      <c r="E111" s="64">
        <v>78</v>
      </c>
      <c r="F111" s="2" t="str">
        <f t="shared" si="9"/>
        <v>8</v>
      </c>
      <c r="G111" s="2" t="str">
        <f t="shared" si="10"/>
        <v>0</v>
      </c>
      <c r="H111" s="2" t="str">
        <f t="shared" si="11"/>
        <v>8</v>
      </c>
      <c r="I111" s="2" t="str">
        <f t="shared" si="12"/>
        <v>98 20</v>
      </c>
      <c r="J111" s="4">
        <f>1/(1+EXP(-Parameters!$B$8-Parameters!$B$9*C111))</f>
        <v>0.61231670875547251</v>
      </c>
      <c r="K111" s="18">
        <f>EXP(Parameters!$B$3+Parameters!$B$5*LN($C111))</f>
        <v>18.800387569154239</v>
      </c>
      <c r="L111" s="18">
        <f>EXP(Parameters!$B$2+Parameters!$B$4*LN($C111))</f>
        <v>23.604411861500896</v>
      </c>
      <c r="M111" s="18">
        <f t="shared" si="13"/>
        <v>20.522345068410143</v>
      </c>
      <c r="N111" s="2" t="str">
        <f t="shared" si="14"/>
        <v>immature</v>
      </c>
      <c r="O111" s="19">
        <f>_xlfn.NORM.DIST(LN($D111), LN(K111), EXP(Parameters!$B$6), 0)</f>
        <v>3.6990886711848994</v>
      </c>
      <c r="P111" s="19">
        <f>_xlfn.NORM.DIST(LN($D111), LN(L111), EXP(Parameters!$B$7), 0)</f>
        <v>3.764566510700483E-2</v>
      </c>
      <c r="Q111" s="4">
        <f t="shared" si="15"/>
        <v>1.4571259404075394</v>
      </c>
      <c r="R111" s="4">
        <f t="shared" si="16"/>
        <v>0.37646596164328339</v>
      </c>
      <c r="S111" s="2" t="str">
        <f>IF(C111&gt;=Parameters!$B$10,D111-EXP(Parameters!$B$2+Parameters!$B$4*LN($C111)), "")</f>
        <v/>
      </c>
    </row>
    <row r="112" spans="1:19" x14ac:dyDescent="0.35">
      <c r="A112" t="s">
        <v>2500</v>
      </c>
      <c r="B112">
        <v>3</v>
      </c>
      <c r="C112" s="64">
        <v>118</v>
      </c>
      <c r="D112" s="64">
        <v>27</v>
      </c>
      <c r="E112" s="64">
        <v>88</v>
      </c>
      <c r="F112" s="2" t="str">
        <f t="shared" si="9"/>
        <v>8</v>
      </c>
      <c r="G112" s="2" t="str">
        <f t="shared" si="10"/>
        <v>7</v>
      </c>
      <c r="H112" s="2" t="str">
        <f t="shared" si="11"/>
        <v>8</v>
      </c>
      <c r="I112" s="2" t="str">
        <f t="shared" si="12"/>
        <v>118 27</v>
      </c>
      <c r="J112" s="4">
        <f>1/(1+EXP(-Parameters!$B$8-Parameters!$B$9*C112))</f>
        <v>0.93040575438118167</v>
      </c>
      <c r="K112" s="18">
        <f>EXP(Parameters!$B$3+Parameters!$B$5*LN($C112))</f>
        <v>24.025745916314058</v>
      </c>
      <c r="L112" s="18">
        <f>EXP(Parameters!$B$2+Parameters!$B$4*LN($C112))</f>
        <v>30.475038693781325</v>
      </c>
      <c r="M112" s="18">
        <f t="shared" si="13"/>
        <v>26.048281677870872</v>
      </c>
      <c r="N112" s="2" t="str">
        <f t="shared" si="14"/>
        <v>mature</v>
      </c>
      <c r="O112" s="19">
        <f>_xlfn.NORM.DIST(LN($D112), LN(K112), EXP(Parameters!$B$6), 0)</f>
        <v>0.50835756981773894</v>
      </c>
      <c r="P112" s="19">
        <f>_xlfn.NORM.DIST(LN($D112), LN(L112), EXP(Parameters!$B$7), 0)</f>
        <v>0.45423168232507394</v>
      </c>
      <c r="Q112" s="4">
        <f t="shared" si="15"/>
        <v>0.45799853263357504</v>
      </c>
      <c r="R112" s="4">
        <f t="shared" si="16"/>
        <v>-0.78088929872990753</v>
      </c>
      <c r="S112" s="2">
        <f>IF(C112&gt;=Parameters!$B$10,D112-EXP(Parameters!$B$2+Parameters!$B$4*LN($C112)), "")</f>
        <v>-3.4750386937813253</v>
      </c>
    </row>
    <row r="113" spans="1:19" x14ac:dyDescent="0.35">
      <c r="A113" t="s">
        <v>2500</v>
      </c>
      <c r="B113">
        <v>3</v>
      </c>
      <c r="C113" s="64">
        <v>104</v>
      </c>
      <c r="D113" s="64">
        <v>23</v>
      </c>
      <c r="E113" s="64">
        <v>80</v>
      </c>
      <c r="F113" s="2" t="str">
        <f t="shared" si="9"/>
        <v>4</v>
      </c>
      <c r="G113" s="2" t="str">
        <f t="shared" si="10"/>
        <v>3</v>
      </c>
      <c r="H113" s="2" t="str">
        <f t="shared" si="11"/>
        <v>0</v>
      </c>
      <c r="I113" s="2" t="str">
        <f t="shared" si="12"/>
        <v>104 23</v>
      </c>
      <c r="J113" s="4">
        <f>1/(1+EXP(-Parameters!$B$8-Parameters!$B$9*C113))</f>
        <v>0.74985222302072962</v>
      </c>
      <c r="K113" s="18">
        <f>EXP(Parameters!$B$3+Parameters!$B$5*LN($C113))</f>
        <v>20.335111036615832</v>
      </c>
      <c r="L113" s="18">
        <f>EXP(Parameters!$B$2+Parameters!$B$4*LN($C113))</f>
        <v>25.614973208246262</v>
      </c>
      <c r="M113" s="18">
        <f t="shared" si="13"/>
        <v>22.14931366219318</v>
      </c>
      <c r="N113" s="2" t="str">
        <f t="shared" si="14"/>
        <v>mature</v>
      </c>
      <c r="O113" s="19">
        <f>_xlfn.NORM.DIST(LN($D113), LN(K113), EXP(Parameters!$B$6), 0)</f>
        <v>0.37185053526222628</v>
      </c>
      <c r="P113" s="19">
        <f>_xlfn.NORM.DIST(LN($D113), LN(L113), EXP(Parameters!$B$7), 0)</f>
        <v>0.82429836891991237</v>
      </c>
      <c r="Q113" s="4">
        <f t="shared" si="15"/>
        <v>0.71111954913135544</v>
      </c>
      <c r="R113" s="4">
        <f t="shared" si="16"/>
        <v>-0.34091472107502463</v>
      </c>
      <c r="S113" s="2" t="str">
        <f>IF(C113&gt;=Parameters!$B$10,D113-EXP(Parameters!$B$2+Parameters!$B$4*LN($C113)), "")</f>
        <v/>
      </c>
    </row>
    <row r="114" spans="1:19" x14ac:dyDescent="0.35">
      <c r="A114" t="s">
        <v>2500</v>
      </c>
      <c r="B114">
        <v>3</v>
      </c>
      <c r="C114" s="64">
        <v>102</v>
      </c>
      <c r="D114" s="64">
        <v>22</v>
      </c>
      <c r="E114" s="64">
        <v>44</v>
      </c>
      <c r="F114" s="2" t="str">
        <f t="shared" si="9"/>
        <v>2</v>
      </c>
      <c r="G114" s="2" t="str">
        <f t="shared" si="10"/>
        <v>2</v>
      </c>
      <c r="H114" s="2" t="str">
        <f t="shared" si="11"/>
        <v>4</v>
      </c>
      <c r="I114" s="2" t="str">
        <f t="shared" si="12"/>
        <v>102 22</v>
      </c>
      <c r="J114" s="4">
        <f>1/(1+EXP(-Parameters!$B$8-Parameters!$B$9*C114))</f>
        <v>0.70769935811813878</v>
      </c>
      <c r="K114" s="18">
        <f>EXP(Parameters!$B$3+Parameters!$B$5*LN($C114))</f>
        <v>19.820296206539236</v>
      </c>
      <c r="L114" s="18">
        <f>EXP(Parameters!$B$2+Parameters!$B$4*LN($C114))</f>
        <v>24.939811053735465</v>
      </c>
      <c r="M114" s="18">
        <f t="shared" si="13"/>
        <v>21.603949060070374</v>
      </c>
      <c r="N114" s="2" t="str">
        <f t="shared" si="14"/>
        <v>mature</v>
      </c>
      <c r="O114" s="19">
        <f>_xlfn.NORM.DIST(LN($D114), LN(K114), EXP(Parameters!$B$6), 0)</f>
        <v>0.88484522421373624</v>
      </c>
      <c r="P114" s="19">
        <f>_xlfn.NORM.DIST(LN($D114), LN(L114), EXP(Parameters!$B$7), 0)</f>
        <v>0.36866205167401722</v>
      </c>
      <c r="Q114" s="4">
        <f t="shared" si="15"/>
        <v>0.51954272433599258</v>
      </c>
      <c r="R114" s="4">
        <f t="shared" si="16"/>
        <v>-0.65480623056174381</v>
      </c>
      <c r="S114" s="2" t="str">
        <f>IF(C114&gt;=Parameters!$B$10,D114-EXP(Parameters!$B$2+Parameters!$B$4*LN($C114)), "")</f>
        <v/>
      </c>
    </row>
    <row r="115" spans="1:19" x14ac:dyDescent="0.35">
      <c r="A115" t="s">
        <v>2500</v>
      </c>
      <c r="B115">
        <v>3</v>
      </c>
      <c r="C115" s="64">
        <v>88</v>
      </c>
      <c r="D115" s="64">
        <v>17</v>
      </c>
      <c r="E115" s="64">
        <v>72</v>
      </c>
      <c r="F115" s="2" t="str">
        <f t="shared" si="9"/>
        <v>8</v>
      </c>
      <c r="G115" s="2" t="str">
        <f t="shared" si="10"/>
        <v>7</v>
      </c>
      <c r="H115" s="2" t="str">
        <f t="shared" si="11"/>
        <v>2</v>
      </c>
      <c r="I115" s="2" t="str">
        <f t="shared" si="12"/>
        <v>88 17</v>
      </c>
      <c r="J115" s="4">
        <f>1/(1+EXP(-Parameters!$B$8-Parameters!$B$9*C115))</f>
        <v>0.35185891746891074</v>
      </c>
      <c r="K115" s="18">
        <f>EXP(Parameters!$B$3+Parameters!$B$5*LN($C115))</f>
        <v>16.309470674956241</v>
      </c>
      <c r="L115" s="18">
        <f>EXP(Parameters!$B$2+Parameters!$B$4*LN($C115))</f>
        <v>20.356002919798396</v>
      </c>
      <c r="M115" s="18">
        <f t="shared" si="13"/>
        <v>17.873694137780014</v>
      </c>
      <c r="N115" s="2" t="str">
        <f t="shared" si="14"/>
        <v>immature</v>
      </c>
      <c r="O115" s="19">
        <f>_xlfn.NORM.DIST(LN($D115), LN(K115), EXP(Parameters!$B$6), 0)</f>
        <v>5.6682499327770524</v>
      </c>
      <c r="P115" s="19">
        <f>_xlfn.NORM.DIST(LN($D115), LN(L115), EXP(Parameters!$B$7), 0)</f>
        <v>1.422504961370615E-2</v>
      </c>
      <c r="Q115" s="4">
        <f t="shared" si="15"/>
        <v>3.6788308580449125</v>
      </c>
      <c r="R115" s="4">
        <f t="shared" si="16"/>
        <v>1.3025950000847586</v>
      </c>
      <c r="S115" s="2" t="str">
        <f>IF(C115&gt;=Parameters!$B$10,D115-EXP(Parameters!$B$2+Parameters!$B$4*LN($C115)), "")</f>
        <v/>
      </c>
    </row>
    <row r="116" spans="1:19" x14ac:dyDescent="0.35">
      <c r="A116" t="s">
        <v>2500</v>
      </c>
      <c r="B116">
        <v>3</v>
      </c>
      <c r="C116" s="64">
        <v>110</v>
      </c>
      <c r="D116" s="64">
        <v>22</v>
      </c>
      <c r="E116" s="64">
        <v>81</v>
      </c>
      <c r="F116" s="2" t="str">
        <f t="shared" si="9"/>
        <v>0</v>
      </c>
      <c r="G116" s="2" t="str">
        <f t="shared" si="10"/>
        <v>2</v>
      </c>
      <c r="H116" s="2" t="str">
        <f t="shared" si="11"/>
        <v>1</v>
      </c>
      <c r="I116" s="2" t="str">
        <f t="shared" si="12"/>
        <v>110 22</v>
      </c>
      <c r="J116" s="4">
        <f>1/(1+EXP(-Parameters!$B$8-Parameters!$B$9*C116))</f>
        <v>0.85050758826483663</v>
      </c>
      <c r="K116" s="18">
        <f>EXP(Parameters!$B$3+Parameters!$B$5*LN($C116))</f>
        <v>21.898493978978827</v>
      </c>
      <c r="L116" s="18">
        <f>EXP(Parameters!$B$2+Parameters!$B$4*LN($C116))</f>
        <v>27.669598567790544</v>
      </c>
      <c r="M116" s="18">
        <f t="shared" si="13"/>
        <v>23.803160025837798</v>
      </c>
      <c r="N116" s="2" t="str">
        <f t="shared" si="14"/>
        <v>immature</v>
      </c>
      <c r="O116" s="19">
        <f>_xlfn.NORM.DIST(LN($D116), LN(K116), EXP(Parameters!$B$6), 0)</f>
        <v>7.9960323929647137</v>
      </c>
      <c r="P116" s="19">
        <f>_xlfn.NORM.DIST(LN($D116), LN(L116), EXP(Parameters!$B$7), 0)</f>
        <v>2.8387343484456842E-4</v>
      </c>
      <c r="Q116" s="4">
        <f t="shared" si="15"/>
        <v>1.1955876032472268</v>
      </c>
      <c r="R116" s="4">
        <f t="shared" si="16"/>
        <v>0.17863778272821246</v>
      </c>
      <c r="S116" s="2">
        <f>IF(C116&gt;=Parameters!$B$10,D116-EXP(Parameters!$B$2+Parameters!$B$4*LN($C116)), "")</f>
        <v>-5.6695985677905441</v>
      </c>
    </row>
    <row r="117" spans="1:19" x14ac:dyDescent="0.35">
      <c r="A117" t="s">
        <v>2500</v>
      </c>
      <c r="B117">
        <v>3</v>
      </c>
      <c r="C117" s="64">
        <v>105</v>
      </c>
      <c r="D117" s="64">
        <v>23</v>
      </c>
      <c r="E117" s="64">
        <v>80</v>
      </c>
      <c r="F117" s="2" t="str">
        <f t="shared" si="9"/>
        <v>5</v>
      </c>
      <c r="G117" s="2" t="str">
        <f t="shared" si="10"/>
        <v>3</v>
      </c>
      <c r="H117" s="2" t="str">
        <f t="shared" si="11"/>
        <v>0</v>
      </c>
      <c r="I117" s="2" t="str">
        <f t="shared" si="12"/>
        <v>105 23</v>
      </c>
      <c r="J117" s="4">
        <f>1/(1+EXP(-Parameters!$B$8-Parameters!$B$9*C117))</f>
        <v>0.76934531660241856</v>
      </c>
      <c r="K117" s="18">
        <f>EXP(Parameters!$B$3+Parameters!$B$5*LN($C117))</f>
        <v>20.593714849654653</v>
      </c>
      <c r="L117" s="18">
        <f>EXP(Parameters!$B$2+Parameters!$B$4*LN($C117))</f>
        <v>25.954393485790241</v>
      </c>
      <c r="M117" s="18">
        <f t="shared" si="13"/>
        <v>22.42311808998673</v>
      </c>
      <c r="N117" s="2" t="str">
        <f t="shared" si="14"/>
        <v>mature</v>
      </c>
      <c r="O117" s="19">
        <f>_xlfn.NORM.DIST(LN($D117), LN(K117), EXP(Parameters!$B$6), 0)</f>
        <v>0.6763653340601139</v>
      </c>
      <c r="P117" s="19">
        <f>_xlfn.NORM.DIST(LN($D117), LN(L117), EXP(Parameters!$B$7), 0)</f>
        <v>0.45905506943790136</v>
      </c>
      <c r="Q117" s="4">
        <f t="shared" si="15"/>
        <v>0.50917869972338248</v>
      </c>
      <c r="R117" s="4">
        <f t="shared" si="16"/>
        <v>-0.6749562440391339</v>
      </c>
      <c r="S117" s="2" t="str">
        <f>IF(C117&gt;=Parameters!$B$10,D117-EXP(Parameters!$B$2+Parameters!$B$4*LN($C117)), "")</f>
        <v/>
      </c>
    </row>
    <row r="118" spans="1:19" x14ac:dyDescent="0.35">
      <c r="A118" t="s">
        <v>2500</v>
      </c>
      <c r="B118">
        <v>3</v>
      </c>
      <c r="C118" s="64">
        <v>80</v>
      </c>
      <c r="D118" s="64">
        <v>15</v>
      </c>
      <c r="E118" s="64">
        <v>70</v>
      </c>
      <c r="F118" s="2" t="str">
        <f t="shared" si="9"/>
        <v>0</v>
      </c>
      <c r="G118" s="2" t="str">
        <f t="shared" si="10"/>
        <v>5</v>
      </c>
      <c r="H118" s="2" t="str">
        <f t="shared" si="11"/>
        <v>0</v>
      </c>
      <c r="I118" s="2" t="str">
        <f t="shared" si="12"/>
        <v>80 15</v>
      </c>
      <c r="J118" s="4">
        <f>1/(1+EXP(-Parameters!$B$8-Parameters!$B$9*C118))</f>
        <v>0.18766882007661348</v>
      </c>
      <c r="K118" s="18">
        <f>EXP(Parameters!$B$3+Parameters!$B$5*LN($C118))</f>
        <v>14.380659845585742</v>
      </c>
      <c r="L118" s="18">
        <f>EXP(Parameters!$B$2+Parameters!$B$4*LN($C118))</f>
        <v>17.854690455357236</v>
      </c>
      <c r="M118" s="18">
        <f t="shared" si="13"/>
        <v>15.815076931963501</v>
      </c>
      <c r="N118" s="2" t="str">
        <f t="shared" si="14"/>
        <v>immature</v>
      </c>
      <c r="O118" s="19">
        <f>_xlfn.NORM.DIST(LN($D118), LN(K118), EXP(Parameters!$B$6), 0)</f>
        <v>5.601547701083871</v>
      </c>
      <c r="P118" s="19">
        <f>_xlfn.NORM.DIST(LN($D118), LN(L118), EXP(Parameters!$B$7), 0)</f>
        <v>2.1435420669408532E-2</v>
      </c>
      <c r="Q118" s="4">
        <f t="shared" si="15"/>
        <v>4.5543346135234684</v>
      </c>
      <c r="R118" s="4">
        <f t="shared" si="16"/>
        <v>1.5160794417809635</v>
      </c>
      <c r="S118" s="2" t="str">
        <f>IF(C118&gt;=Parameters!$B$10,D118-EXP(Parameters!$B$2+Parameters!$B$4*LN($C118)), "")</f>
        <v/>
      </c>
    </row>
    <row r="119" spans="1:19" x14ac:dyDescent="0.35">
      <c r="A119" t="s">
        <v>2500</v>
      </c>
      <c r="B119">
        <v>3</v>
      </c>
      <c r="C119" s="64">
        <v>101</v>
      </c>
      <c r="D119" s="64">
        <v>20</v>
      </c>
      <c r="E119" s="64">
        <v>90</v>
      </c>
      <c r="F119" s="2" t="str">
        <f t="shared" si="9"/>
        <v>1</v>
      </c>
      <c r="G119" s="2" t="str">
        <f t="shared" si="10"/>
        <v>0</v>
      </c>
      <c r="H119" s="2" t="str">
        <f t="shared" si="11"/>
        <v>0</v>
      </c>
      <c r="I119" s="2" t="str">
        <f t="shared" si="12"/>
        <v>101 20</v>
      </c>
      <c r="J119" s="4">
        <f>1/(1+EXP(-Parameters!$B$8-Parameters!$B$9*C119))</f>
        <v>0.68512867413061007</v>
      </c>
      <c r="K119" s="18">
        <f>EXP(Parameters!$B$3+Parameters!$B$5*LN($C119))</f>
        <v>19.564095759536546</v>
      </c>
      <c r="L119" s="18">
        <f>EXP(Parameters!$B$2+Parameters!$B$4*LN($C119))</f>
        <v>24.604084103744224</v>
      </c>
      <c r="M119" s="18">
        <f t="shared" si="13"/>
        <v>21.33239933720473</v>
      </c>
      <c r="N119" s="2" t="str">
        <f t="shared" si="14"/>
        <v>immature</v>
      </c>
      <c r="O119" s="19">
        <f>_xlfn.NORM.DIST(LN($D119), LN(K119), EXP(Parameters!$B$6), 0)</f>
        <v>7.2782591116630249</v>
      </c>
      <c r="P119" s="19">
        <f>_xlfn.NORM.DIST(LN($D119), LN(L119), EXP(Parameters!$B$7), 0)</f>
        <v>1.8565067929809886E-3</v>
      </c>
      <c r="Q119" s="4">
        <f t="shared" si="15"/>
        <v>2.2929870425478942</v>
      </c>
      <c r="R119" s="4">
        <f t="shared" si="16"/>
        <v>0.82985535298666302</v>
      </c>
      <c r="S119" s="2" t="str">
        <f>IF(C119&gt;=Parameters!$B$10,D119-EXP(Parameters!$B$2+Parameters!$B$4*LN($C119)), "")</f>
        <v/>
      </c>
    </row>
    <row r="120" spans="1:19" x14ac:dyDescent="0.35">
      <c r="A120" t="s">
        <v>2500</v>
      </c>
      <c r="B120">
        <v>3</v>
      </c>
      <c r="C120" s="64">
        <v>84</v>
      </c>
      <c r="D120" s="64">
        <v>15</v>
      </c>
      <c r="E120" s="64">
        <v>76</v>
      </c>
      <c r="F120" s="2" t="str">
        <f t="shared" si="9"/>
        <v>4</v>
      </c>
      <c r="G120" s="2" t="str">
        <f t="shared" si="10"/>
        <v>5</v>
      </c>
      <c r="H120" s="2" t="str">
        <f t="shared" si="11"/>
        <v>6</v>
      </c>
      <c r="I120" s="2" t="str">
        <f t="shared" si="12"/>
        <v>84 15</v>
      </c>
      <c r="J120" s="4">
        <f>1/(1+EXP(-Parameters!$B$8-Parameters!$B$9*C120))</f>
        <v>0.26152570835489575</v>
      </c>
      <c r="K120" s="18">
        <f>EXP(Parameters!$B$3+Parameters!$B$5*LN($C120))</f>
        <v>15.337702617872731</v>
      </c>
      <c r="L120" s="18">
        <f>EXP(Parameters!$B$2+Parameters!$B$4*LN($C120))</f>
        <v>19.094158821420528</v>
      </c>
      <c r="M120" s="18">
        <f t="shared" si="13"/>
        <v>16.837426371990222</v>
      </c>
      <c r="N120" s="2" t="str">
        <f t="shared" si="14"/>
        <v>immature</v>
      </c>
      <c r="O120" s="19">
        <f>_xlfn.NORM.DIST(LN($D120), LN(K120), EXP(Parameters!$B$6), 0)</f>
        <v>7.2634068930206084</v>
      </c>
      <c r="P120" s="19">
        <f>_xlfn.NORM.DIST(LN($D120), LN(L120), EXP(Parameters!$B$7), 0)</f>
        <v>9.4248248983419165E-5</v>
      </c>
      <c r="Q120" s="4">
        <f t="shared" si="15"/>
        <v>5.3638639085936379</v>
      </c>
      <c r="R120" s="4">
        <f t="shared" si="16"/>
        <v>1.6796845938435938</v>
      </c>
      <c r="S120" s="2" t="str">
        <f>IF(C120&gt;=Parameters!$B$10,D120-EXP(Parameters!$B$2+Parameters!$B$4*LN($C120)), "")</f>
        <v/>
      </c>
    </row>
    <row r="121" spans="1:19" x14ac:dyDescent="0.35">
      <c r="A121" t="s">
        <v>2500</v>
      </c>
      <c r="B121">
        <v>3</v>
      </c>
      <c r="C121" s="64">
        <v>100</v>
      </c>
      <c r="D121" s="64">
        <v>21</v>
      </c>
      <c r="E121" s="64">
        <v>72</v>
      </c>
      <c r="F121" s="2" t="str">
        <f t="shared" si="9"/>
        <v>0</v>
      </c>
      <c r="G121" s="2" t="str">
        <f t="shared" si="10"/>
        <v>1</v>
      </c>
      <c r="H121" s="2" t="str">
        <f t="shared" si="11"/>
        <v>2</v>
      </c>
      <c r="I121" s="2" t="str">
        <f t="shared" si="12"/>
        <v>100 21</v>
      </c>
      <c r="J121" s="4">
        <f>1/(1+EXP(-Parameters!$B$8-Parameters!$B$9*C121))</f>
        <v>0.66164839876400194</v>
      </c>
      <c r="K121" s="18">
        <f>EXP(Parameters!$B$3+Parameters!$B$5*LN($C121))</f>
        <v>19.308707150494147</v>
      </c>
      <c r="L121" s="18">
        <f>EXP(Parameters!$B$2+Parameters!$B$4*LN($C121))</f>
        <v>24.269603389150522</v>
      </c>
      <c r="M121" s="18">
        <f t="shared" si="13"/>
        <v>21.061611781570956</v>
      </c>
      <c r="N121" s="2" t="str">
        <f t="shared" si="14"/>
        <v>immature</v>
      </c>
      <c r="O121" s="19">
        <f>_xlfn.NORM.DIST(LN($D121), LN(K121), EXP(Parameters!$B$6), 0)</f>
        <v>1.9247640989011008</v>
      </c>
      <c r="P121" s="19">
        <f>_xlfn.NORM.DIST(LN($D121), LN(L121), EXP(Parameters!$B$7), 0)</f>
        <v>0.13382537469569714</v>
      </c>
      <c r="Q121" s="4">
        <f t="shared" si="15"/>
        <v>0.73979235974615087</v>
      </c>
      <c r="R121" s="4">
        <f t="shared" si="16"/>
        <v>-0.30138572709568073</v>
      </c>
      <c r="S121" s="2" t="str">
        <f>IF(C121&gt;=Parameters!$B$10,D121-EXP(Parameters!$B$2+Parameters!$B$4*LN($C121)), "")</f>
        <v/>
      </c>
    </row>
    <row r="122" spans="1:19" x14ac:dyDescent="0.35">
      <c r="A122" t="s">
        <v>2500</v>
      </c>
      <c r="B122">
        <v>4</v>
      </c>
      <c r="C122" s="64">
        <v>103</v>
      </c>
      <c r="D122" s="64">
        <v>22</v>
      </c>
      <c r="E122" s="64">
        <v>78</v>
      </c>
      <c r="F122" s="2" t="str">
        <f t="shared" si="9"/>
        <v>3</v>
      </c>
      <c r="G122" s="2" t="str">
        <f t="shared" si="10"/>
        <v>2</v>
      </c>
      <c r="H122" s="2" t="str">
        <f t="shared" si="11"/>
        <v>8</v>
      </c>
      <c r="I122" s="2" t="str">
        <f t="shared" si="12"/>
        <v>103 22</v>
      </c>
      <c r="J122" s="4">
        <f>1/(1+EXP(-Parameters!$B$8-Parameters!$B$9*C122))</f>
        <v>0.72929139759356365</v>
      </c>
      <c r="K122" s="18">
        <f>EXP(Parameters!$B$3+Parameters!$B$5*LN($C122))</f>
        <v>20.077303074934573</v>
      </c>
      <c r="L122" s="18">
        <f>EXP(Parameters!$B$2+Parameters!$B$4*LN($C122))</f>
        <v>25.276776596017228</v>
      </c>
      <c r="M122" s="18">
        <f t="shared" si="13"/>
        <v>21.876255591489173</v>
      </c>
      <c r="N122" s="2" t="str">
        <f t="shared" si="14"/>
        <v>mature</v>
      </c>
      <c r="O122" s="19">
        <f>_xlfn.NORM.DIST(LN($D122), LN(K122), EXP(Parameters!$B$6), 0)</f>
        <v>1.475108366968102</v>
      </c>
      <c r="P122" s="19">
        <f>_xlfn.NORM.DIST(LN($D122), LN(L122), EXP(Parameters!$B$7), 0)</f>
        <v>0.18489206771408567</v>
      </c>
      <c r="Q122" s="4">
        <f t="shared" si="15"/>
        <v>0.5341647188871449</v>
      </c>
      <c r="R122" s="4">
        <f t="shared" si="16"/>
        <v>-0.62705102525119005</v>
      </c>
      <c r="S122" s="2" t="str">
        <f>IF(C122&gt;=Parameters!$B$10,D122-EXP(Parameters!$B$2+Parameters!$B$4*LN($C122)), "")</f>
        <v/>
      </c>
    </row>
    <row r="123" spans="1:19" x14ac:dyDescent="0.35">
      <c r="A123" t="s">
        <v>2500</v>
      </c>
      <c r="B123">
        <v>4</v>
      </c>
      <c r="C123" s="64">
        <v>104</v>
      </c>
      <c r="D123" s="64">
        <v>21</v>
      </c>
      <c r="E123" s="64">
        <v>79</v>
      </c>
      <c r="F123" s="2" t="str">
        <f t="shared" si="9"/>
        <v>4</v>
      </c>
      <c r="G123" s="2" t="str">
        <f t="shared" si="10"/>
        <v>1</v>
      </c>
      <c r="H123" s="2" t="str">
        <f t="shared" si="11"/>
        <v>9</v>
      </c>
      <c r="I123" s="2" t="str">
        <f t="shared" si="12"/>
        <v>104 21</v>
      </c>
      <c r="J123" s="4">
        <f>1/(1+EXP(-Parameters!$B$8-Parameters!$B$9*C123))</f>
        <v>0.74985222302072962</v>
      </c>
      <c r="K123" s="18">
        <f>EXP(Parameters!$B$3+Parameters!$B$5*LN($C123))</f>
        <v>20.335111036615832</v>
      </c>
      <c r="L123" s="18">
        <f>EXP(Parameters!$B$2+Parameters!$B$4*LN($C123))</f>
        <v>25.614973208246262</v>
      </c>
      <c r="M123" s="18">
        <f t="shared" si="13"/>
        <v>22.14931366219318</v>
      </c>
      <c r="N123" s="2" t="str">
        <f t="shared" si="14"/>
        <v>immature</v>
      </c>
      <c r="O123" s="19">
        <f>_xlfn.NORM.DIST(LN($D123), LN(K123), EXP(Parameters!$B$6), 0)</f>
        <v>6.5113711677213999</v>
      </c>
      <c r="P123" s="19">
        <f>_xlfn.NORM.DIST(LN($D123), LN(L123), EXP(Parameters!$B$7), 0)</f>
        <v>3.6398379062701543E-3</v>
      </c>
      <c r="Q123" s="4">
        <f t="shared" si="15"/>
        <v>1.6315343632378758</v>
      </c>
      <c r="R123" s="4">
        <f t="shared" si="16"/>
        <v>0.48952089918791952</v>
      </c>
      <c r="S123" s="2" t="str">
        <f>IF(C123&gt;=Parameters!$B$10,D123-EXP(Parameters!$B$2+Parameters!$B$4*LN($C123)), "")</f>
        <v/>
      </c>
    </row>
    <row r="124" spans="1:19" x14ac:dyDescent="0.35">
      <c r="A124" t="s">
        <v>2500</v>
      </c>
      <c r="B124">
        <v>4</v>
      </c>
      <c r="C124" s="64">
        <v>87</v>
      </c>
      <c r="D124" s="64">
        <v>18</v>
      </c>
      <c r="E124" s="64">
        <v>72</v>
      </c>
      <c r="F124" s="2" t="str">
        <f t="shared" si="9"/>
        <v>7</v>
      </c>
      <c r="G124" s="2" t="str">
        <f t="shared" si="10"/>
        <v>8</v>
      </c>
      <c r="H124" s="2" t="str">
        <f t="shared" si="11"/>
        <v>2</v>
      </c>
      <c r="I124" s="2" t="str">
        <f t="shared" si="12"/>
        <v>87 18</v>
      </c>
      <c r="J124" s="4">
        <f>1/(1+EXP(-Parameters!$B$8-Parameters!$B$9*C124))</f>
        <v>0.32790583024912545</v>
      </c>
      <c r="K124" s="18">
        <f>EXP(Parameters!$B$3+Parameters!$B$5*LN($C124))</f>
        <v>16.065173844323819</v>
      </c>
      <c r="L124" s="18">
        <f>EXP(Parameters!$B$2+Parameters!$B$4*LN($C124))</f>
        <v>20.038480045955321</v>
      </c>
      <c r="M124" s="18">
        <f t="shared" si="13"/>
        <v>17.613347927040483</v>
      </c>
      <c r="N124" s="2" t="str">
        <f t="shared" si="14"/>
        <v>mature</v>
      </c>
      <c r="O124" s="19">
        <f>_xlfn.NORM.DIST(LN($D124), LN(K124), EXP(Parameters!$B$6), 0)</f>
        <v>0.58459346481106966</v>
      </c>
      <c r="P124" s="19">
        <f>_xlfn.NORM.DIST(LN($D124), LN(L124), EXP(Parameters!$B$7), 0)</f>
        <v>0.83821247669134347</v>
      </c>
      <c r="Q124" s="4">
        <f t="shared" si="15"/>
        <v>0.66775661746863368</v>
      </c>
      <c r="R124" s="4">
        <f t="shared" si="16"/>
        <v>-0.40383151694213193</v>
      </c>
      <c r="S124" s="2" t="str">
        <f>IF(C124&gt;=Parameters!$B$10,D124-EXP(Parameters!$B$2+Parameters!$B$4*LN($C124)), "")</f>
        <v/>
      </c>
    </row>
    <row r="125" spans="1:19" x14ac:dyDescent="0.35">
      <c r="A125" t="s">
        <v>2500</v>
      </c>
      <c r="B125">
        <v>4</v>
      </c>
      <c r="C125" s="64">
        <v>108</v>
      </c>
      <c r="D125" s="64">
        <v>22</v>
      </c>
      <c r="E125" s="64">
        <v>60</v>
      </c>
      <c r="F125" s="2" t="str">
        <f t="shared" si="9"/>
        <v>8</v>
      </c>
      <c r="G125" s="2" t="str">
        <f t="shared" si="10"/>
        <v>2</v>
      </c>
      <c r="H125" s="2" t="str">
        <f t="shared" si="11"/>
        <v>0</v>
      </c>
      <c r="I125" s="2" t="str">
        <f t="shared" si="12"/>
        <v>108 22</v>
      </c>
      <c r="J125" s="4">
        <f>1/(1+EXP(-Parameters!$B$8-Parameters!$B$9*C125))</f>
        <v>0.82127356166282006</v>
      </c>
      <c r="K125" s="18">
        <f>EXP(Parameters!$B$3+Parameters!$B$5*LN($C125))</f>
        <v>21.374250224584241</v>
      </c>
      <c r="L125" s="18">
        <f>EXP(Parameters!$B$2+Parameters!$B$4*LN($C125))</f>
        <v>26.979923968453623</v>
      </c>
      <c r="M125" s="18">
        <f t="shared" si="13"/>
        <v>23.248958953216722</v>
      </c>
      <c r="N125" s="2" t="str">
        <f t="shared" si="14"/>
        <v>immature</v>
      </c>
      <c r="O125" s="19">
        <f>_xlfn.NORM.DIST(LN($D125), LN(K125), EXP(Parameters!$B$6), 0)</f>
        <v>6.7840657399635749</v>
      </c>
      <c r="P125" s="19">
        <f>_xlfn.NORM.DIST(LN($D125), LN(L125), EXP(Parameters!$B$7), 0)</f>
        <v>2.3848104196260212E-3</v>
      </c>
      <c r="Q125" s="4">
        <f t="shared" si="15"/>
        <v>1.2144504888961918</v>
      </c>
      <c r="R125" s="4">
        <f t="shared" si="16"/>
        <v>0.1942917019730282</v>
      </c>
      <c r="S125" s="2" t="str">
        <f>IF(C125&gt;=Parameters!$B$10,D125-EXP(Parameters!$B$2+Parameters!$B$4*LN($C125)), "")</f>
        <v/>
      </c>
    </row>
    <row r="126" spans="1:19" x14ac:dyDescent="0.35">
      <c r="A126" t="s">
        <v>2500</v>
      </c>
      <c r="B126">
        <v>4</v>
      </c>
      <c r="C126" s="64">
        <v>112</v>
      </c>
      <c r="D126" s="64">
        <v>24</v>
      </c>
      <c r="E126" s="64">
        <v>80</v>
      </c>
      <c r="F126" s="2" t="str">
        <f t="shared" si="9"/>
        <v>2</v>
      </c>
      <c r="G126" s="2" t="str">
        <f t="shared" si="10"/>
        <v>4</v>
      </c>
      <c r="H126" s="2" t="str">
        <f t="shared" si="11"/>
        <v>0</v>
      </c>
      <c r="I126" s="2" t="str">
        <f t="shared" si="12"/>
        <v>112 24</v>
      </c>
      <c r="J126" s="4">
        <f>1/(1+EXP(-Parameters!$B$8-Parameters!$B$9*C126))</f>
        <v>0.87568366424949196</v>
      </c>
      <c r="K126" s="18">
        <f>EXP(Parameters!$B$3+Parameters!$B$5*LN($C126))</f>
        <v>22.425802171071368</v>
      </c>
      <c r="L126" s="18">
        <f>EXP(Parameters!$B$2+Parameters!$B$4*LN($C126))</f>
        <v>28.363999471035015</v>
      </c>
      <c r="M126" s="18">
        <f t="shared" si="13"/>
        <v>24.360229057188494</v>
      </c>
      <c r="N126" s="2" t="str">
        <f t="shared" si="14"/>
        <v>immature</v>
      </c>
      <c r="O126" s="19">
        <f>_xlfn.NORM.DIST(LN($D126), LN(K126), EXP(Parameters!$B$6), 0)</f>
        <v>3.1606074612818285</v>
      </c>
      <c r="P126" s="19">
        <f>_xlfn.NORM.DIST(LN($D126), LN(L126), EXP(Parameters!$B$7), 0)</f>
        <v>3.4460018880664176E-2</v>
      </c>
      <c r="Q126" s="4">
        <f t="shared" si="15"/>
        <v>0.42309121393579935</v>
      </c>
      <c r="R126" s="4">
        <f t="shared" si="16"/>
        <v>-0.86016748739988103</v>
      </c>
      <c r="S126" s="2">
        <f>IF(C126&gt;=Parameters!$B$10,D126-EXP(Parameters!$B$2+Parameters!$B$4*LN($C126)), "")</f>
        <v>-4.3639994710350152</v>
      </c>
    </row>
    <row r="127" spans="1:19" x14ac:dyDescent="0.35">
      <c r="A127" t="s">
        <v>2500</v>
      </c>
      <c r="B127">
        <v>4</v>
      </c>
      <c r="C127" s="64">
        <v>93</v>
      </c>
      <c r="D127" s="64">
        <v>15</v>
      </c>
      <c r="E127" s="64">
        <v>62</v>
      </c>
      <c r="F127" s="2" t="str">
        <f t="shared" si="9"/>
        <v>3</v>
      </c>
      <c r="G127" s="2" t="str">
        <f t="shared" si="10"/>
        <v>5</v>
      </c>
      <c r="H127" s="2" t="str">
        <f t="shared" si="11"/>
        <v>2</v>
      </c>
      <c r="I127" s="2" t="str">
        <f t="shared" si="12"/>
        <v>93 15</v>
      </c>
      <c r="J127" s="4">
        <f>1/(1+EXP(-Parameters!$B$8-Parameters!$B$9*C127))</f>
        <v>0.48078232167255014</v>
      </c>
      <c r="K127" s="18">
        <f>EXP(Parameters!$B$3+Parameters!$B$5*LN($C127))</f>
        <v>17.544193053986497</v>
      </c>
      <c r="L127" s="18">
        <f>EXP(Parameters!$B$2+Parameters!$B$4*LN($C127))</f>
        <v>21.963801876390391</v>
      </c>
      <c r="M127" s="18">
        <f t="shared" si="13"/>
        <v>19.187909643847966</v>
      </c>
      <c r="N127" s="2" t="str">
        <f t="shared" si="14"/>
        <v>immature</v>
      </c>
      <c r="O127" s="19">
        <f>_xlfn.NORM.DIST(LN($D127), LN(K127), EXP(Parameters!$B$6), 0)</f>
        <v>5.5571615262100547E-2</v>
      </c>
      <c r="P127" s="19">
        <f>_xlfn.NORM.DIST(LN($D127), LN(L127), EXP(Parameters!$B$7), 0)</f>
        <v>4.0441328587012277E-12</v>
      </c>
      <c r="Q127" s="4">
        <f t="shared" si="15"/>
        <v>2.8853765059238468E-2</v>
      </c>
      <c r="R127" s="4">
        <f t="shared" si="16"/>
        <v>-3.5455147898900399</v>
      </c>
      <c r="S127" s="2" t="str">
        <f>IF(C127&gt;=Parameters!$B$10,D127-EXP(Parameters!$B$2+Parameters!$B$4*LN($C127)), "")</f>
        <v/>
      </c>
    </row>
    <row r="128" spans="1:19" x14ac:dyDescent="0.35">
      <c r="A128" t="s">
        <v>2500</v>
      </c>
      <c r="B128">
        <v>4</v>
      </c>
      <c r="C128" s="64">
        <v>105</v>
      </c>
      <c r="D128" s="64">
        <v>22</v>
      </c>
      <c r="E128" s="64">
        <v>78</v>
      </c>
      <c r="F128" s="2" t="str">
        <f t="shared" si="9"/>
        <v>5</v>
      </c>
      <c r="G128" s="2" t="str">
        <f t="shared" si="10"/>
        <v>2</v>
      </c>
      <c r="H128" s="2" t="str">
        <f t="shared" si="11"/>
        <v>8</v>
      </c>
      <c r="I128" s="2" t="str">
        <f t="shared" si="12"/>
        <v>105 22</v>
      </c>
      <c r="J128" s="4">
        <f>1/(1+EXP(-Parameters!$B$8-Parameters!$B$9*C128))</f>
        <v>0.76934531660241856</v>
      </c>
      <c r="K128" s="18">
        <f>EXP(Parameters!$B$3+Parameters!$B$5*LN($C128))</f>
        <v>20.593714849654653</v>
      </c>
      <c r="L128" s="18">
        <f>EXP(Parameters!$B$2+Parameters!$B$4*LN($C128))</f>
        <v>25.954393485790241</v>
      </c>
      <c r="M128" s="18">
        <f t="shared" si="13"/>
        <v>22.42311808998673</v>
      </c>
      <c r="N128" s="2" t="str">
        <f t="shared" si="14"/>
        <v>immature</v>
      </c>
      <c r="O128" s="19">
        <f>_xlfn.NORM.DIST(LN($D128), LN(K128), EXP(Parameters!$B$6), 0)</f>
        <v>3.3174395191958914</v>
      </c>
      <c r="P128" s="19">
        <f>_xlfn.NORM.DIST(LN($D128), LN(L128), EXP(Parameters!$B$7), 0)</f>
        <v>3.8635368992672968E-2</v>
      </c>
      <c r="Q128" s="4">
        <f t="shared" si="15"/>
        <v>0.79490690218047233</v>
      </c>
      <c r="R128" s="4">
        <f t="shared" si="16"/>
        <v>-0.22953027536054096</v>
      </c>
      <c r="S128" s="2" t="str">
        <f>IF(C128&gt;=Parameters!$B$10,D128-EXP(Parameters!$B$2+Parameters!$B$4*LN($C128)), "")</f>
        <v/>
      </c>
    </row>
    <row r="129" spans="1:19" x14ac:dyDescent="0.35">
      <c r="A129" t="s">
        <v>2500</v>
      </c>
      <c r="B129">
        <v>4</v>
      </c>
      <c r="C129" s="64">
        <v>89</v>
      </c>
      <c r="D129" s="64">
        <v>14</v>
      </c>
      <c r="E129" s="64">
        <v>58</v>
      </c>
      <c r="F129" s="2" t="str">
        <f t="shared" si="9"/>
        <v>9</v>
      </c>
      <c r="G129" s="2" t="str">
        <f t="shared" si="10"/>
        <v>4</v>
      </c>
      <c r="H129" s="2" t="str">
        <f t="shared" si="11"/>
        <v>8</v>
      </c>
      <c r="I129" s="2" t="str">
        <f t="shared" si="12"/>
        <v>89 14</v>
      </c>
      <c r="J129" s="4">
        <f>1/(1+EXP(-Parameters!$B$8-Parameters!$B$9*C129))</f>
        <v>0.37658134777315855</v>
      </c>
      <c r="K129" s="18">
        <f>EXP(Parameters!$B$3+Parameters!$B$5*LN($C129))</f>
        <v>16.554659019508605</v>
      </c>
      <c r="L129" s="18">
        <f>EXP(Parameters!$B$2+Parameters!$B$4*LN($C129))</f>
        <v>20.674883994276637</v>
      </c>
      <c r="M129" s="18">
        <f t="shared" si="13"/>
        <v>18.13488155706656</v>
      </c>
      <c r="N129" s="2" t="str">
        <f t="shared" si="14"/>
        <v>immature</v>
      </c>
      <c r="O129" s="19">
        <f>_xlfn.NORM.DIST(LN($D129), LN(K129), EXP(Parameters!$B$6), 0)</f>
        <v>2.7086829137077703E-2</v>
      </c>
      <c r="P129" s="19">
        <f>_xlfn.NORM.DIST(LN($D129), LN(L129), EXP(Parameters!$B$7), 0)</f>
        <v>1.1266183889053667E-12</v>
      </c>
      <c r="Q129" s="4">
        <f t="shared" si="15"/>
        <v>1.6886434514159984E-2</v>
      </c>
      <c r="R129" s="4">
        <f t="shared" si="16"/>
        <v>-4.0812446708522296</v>
      </c>
      <c r="S129" s="2" t="str">
        <f>IF(C129&gt;=Parameters!$B$10,D129-EXP(Parameters!$B$2+Parameters!$B$4*LN($C129)), "")</f>
        <v/>
      </c>
    </row>
    <row r="130" spans="1:19" x14ac:dyDescent="0.35">
      <c r="A130" t="s">
        <v>2500</v>
      </c>
      <c r="B130">
        <v>4</v>
      </c>
      <c r="C130" s="64">
        <v>104</v>
      </c>
      <c r="D130" s="64">
        <v>25</v>
      </c>
      <c r="E130" s="64">
        <v>83</v>
      </c>
      <c r="F130" s="2" t="str">
        <f t="shared" si="9"/>
        <v>4</v>
      </c>
      <c r="G130" s="2" t="str">
        <f t="shared" si="10"/>
        <v>5</v>
      </c>
      <c r="H130" s="2" t="str">
        <f t="shared" si="11"/>
        <v>3</v>
      </c>
      <c r="I130" s="2" t="str">
        <f t="shared" si="12"/>
        <v>104 25</v>
      </c>
      <c r="J130" s="4">
        <f>1/(1+EXP(-Parameters!$B$8-Parameters!$B$9*C130))</f>
        <v>0.74985222302072962</v>
      </c>
      <c r="K130" s="18">
        <f>EXP(Parameters!$B$3+Parameters!$B$5*LN($C130))</f>
        <v>20.335111036615832</v>
      </c>
      <c r="L130" s="18">
        <f>EXP(Parameters!$B$2+Parameters!$B$4*LN($C130))</f>
        <v>25.614973208246262</v>
      </c>
      <c r="M130" s="18">
        <f t="shared" si="13"/>
        <v>22.14931366219318</v>
      </c>
      <c r="N130" s="2" t="str">
        <f t="shared" si="14"/>
        <v>mature</v>
      </c>
      <c r="O130" s="19">
        <f>_xlfn.NORM.DIST(LN($D130), LN(K130), EXP(Parameters!$B$6), 0)</f>
        <v>1.4176576230791203E-3</v>
      </c>
      <c r="P130" s="19">
        <f>_xlfn.NORM.DIST(LN($D130), LN(L130), EXP(Parameters!$B$7), 0)</f>
        <v>7.015690929471404</v>
      </c>
      <c r="Q130" s="4">
        <f t="shared" si="15"/>
        <v>5.2610860633934324</v>
      </c>
      <c r="R130" s="4">
        <f t="shared" si="16"/>
        <v>1.6603374813667078</v>
      </c>
      <c r="S130" s="2" t="str">
        <f>IF(C130&gt;=Parameters!$B$10,D130-EXP(Parameters!$B$2+Parameters!$B$4*LN($C130)), "")</f>
        <v/>
      </c>
    </row>
    <row r="131" spans="1:19" x14ac:dyDescent="0.35">
      <c r="A131" t="s">
        <v>2500</v>
      </c>
      <c r="B131">
        <v>4</v>
      </c>
      <c r="C131" s="64">
        <v>94</v>
      </c>
      <c r="D131" s="64">
        <v>14</v>
      </c>
      <c r="E131" s="64">
        <v>56</v>
      </c>
      <c r="F131" s="2" t="str">
        <f t="shared" ref="F131:F194" si="17">RIGHT(C131,1)</f>
        <v>4</v>
      </c>
      <c r="G131" s="2" t="str">
        <f t="shared" ref="G131:G194" si="18">RIGHT(D131,1)</f>
        <v>4</v>
      </c>
      <c r="H131" s="2" t="str">
        <f t="shared" ref="H131:H194" si="19">RIGHT(E131,1)</f>
        <v>6</v>
      </c>
      <c r="I131" s="2" t="str">
        <f t="shared" ref="I131:I194" si="20">C131&amp; " " &amp;D131</f>
        <v>94 14</v>
      </c>
      <c r="J131" s="4">
        <f>1/(1+EXP(-Parameters!$B$8-Parameters!$B$9*C131))</f>
        <v>0.50747076897689891</v>
      </c>
      <c r="K131" s="18">
        <f>EXP(Parameters!$B$3+Parameters!$B$5*LN($C131))</f>
        <v>17.793739182644352</v>
      </c>
      <c r="L131" s="18">
        <f>EXP(Parameters!$B$2+Parameters!$B$4*LN($C131))</f>
        <v>22.28933409736111</v>
      </c>
      <c r="M131" s="18">
        <f t="shared" ref="M131:M194" si="21" xml:space="preserve"> EXP((-1 - (-0.4481224) *LN(C131)) /  0.3490391)</f>
        <v>19.453203942190783</v>
      </c>
      <c r="N131" s="2" t="str">
        <f t="shared" ref="N131:N194" si="22">IF(D131&gt;=M131, "mature", "immature")</f>
        <v>immature</v>
      </c>
      <c r="O131" s="19">
        <f>_xlfn.NORM.DIST(LN($D131), LN(K131), EXP(Parameters!$B$6), 0)</f>
        <v>7.0027098737517334E-5</v>
      </c>
      <c r="P131" s="19">
        <f>_xlfn.NORM.DIST(LN($D131), LN(L131), EXP(Parameters!$B$7), 0)</f>
        <v>4.1666664932335892E-18</v>
      </c>
      <c r="Q131" s="4">
        <f t="shared" ref="Q131:Q194" si="23">(1-J131)*O131+J131*P131</f>
        <v>3.4490393091970301E-5</v>
      </c>
      <c r="R131" s="4">
        <f t="shared" ref="R131:R194" si="24">LN(Q131)</f>
        <v>-10.274829733806762</v>
      </c>
      <c r="S131" s="2" t="str">
        <f>IF(C131&gt;=Parameters!$B$10,D131-EXP(Parameters!$B$2+Parameters!$B$4*LN($C131)), "")</f>
        <v/>
      </c>
    </row>
    <row r="132" spans="1:19" x14ac:dyDescent="0.35">
      <c r="A132" t="s">
        <v>2500</v>
      </c>
      <c r="B132">
        <v>4</v>
      </c>
      <c r="C132" s="64">
        <v>102</v>
      </c>
      <c r="D132" s="64">
        <v>22</v>
      </c>
      <c r="E132" s="64">
        <v>82</v>
      </c>
      <c r="F132" s="2" t="str">
        <f t="shared" si="17"/>
        <v>2</v>
      </c>
      <c r="G132" s="2" t="str">
        <f t="shared" si="18"/>
        <v>2</v>
      </c>
      <c r="H132" s="2" t="str">
        <f t="shared" si="19"/>
        <v>2</v>
      </c>
      <c r="I132" s="2" t="str">
        <f t="shared" si="20"/>
        <v>102 22</v>
      </c>
      <c r="J132" s="4">
        <f>1/(1+EXP(-Parameters!$B$8-Parameters!$B$9*C132))</f>
        <v>0.70769935811813878</v>
      </c>
      <c r="K132" s="18">
        <f>EXP(Parameters!$B$3+Parameters!$B$5*LN($C132))</f>
        <v>19.820296206539236</v>
      </c>
      <c r="L132" s="18">
        <f>EXP(Parameters!$B$2+Parameters!$B$4*LN($C132))</f>
        <v>24.939811053735465</v>
      </c>
      <c r="M132" s="18">
        <f t="shared" si="21"/>
        <v>21.603949060070374</v>
      </c>
      <c r="N132" s="2" t="str">
        <f t="shared" si="22"/>
        <v>mature</v>
      </c>
      <c r="O132" s="19">
        <f>_xlfn.NORM.DIST(LN($D132), LN(K132), EXP(Parameters!$B$6), 0)</f>
        <v>0.88484522421373624</v>
      </c>
      <c r="P132" s="19">
        <f>_xlfn.NORM.DIST(LN($D132), LN(L132), EXP(Parameters!$B$7), 0)</f>
        <v>0.36866205167401722</v>
      </c>
      <c r="Q132" s="4">
        <f t="shared" si="23"/>
        <v>0.51954272433599258</v>
      </c>
      <c r="R132" s="4">
        <f t="shared" si="24"/>
        <v>-0.65480623056174381</v>
      </c>
      <c r="S132" s="2" t="str">
        <f>IF(C132&gt;=Parameters!$B$10,D132-EXP(Parameters!$B$2+Parameters!$B$4*LN($C132)), "")</f>
        <v/>
      </c>
    </row>
    <row r="133" spans="1:19" x14ac:dyDescent="0.35">
      <c r="A133" t="s">
        <v>2500</v>
      </c>
      <c r="B133">
        <v>4</v>
      </c>
      <c r="C133" s="64">
        <v>112</v>
      </c>
      <c r="D133" s="64">
        <v>24</v>
      </c>
      <c r="E133" s="64">
        <v>72</v>
      </c>
      <c r="F133" s="2" t="str">
        <f t="shared" si="17"/>
        <v>2</v>
      </c>
      <c r="G133" s="2" t="str">
        <f t="shared" si="18"/>
        <v>4</v>
      </c>
      <c r="H133" s="2" t="str">
        <f t="shared" si="19"/>
        <v>2</v>
      </c>
      <c r="I133" s="2" t="str">
        <f t="shared" si="20"/>
        <v>112 24</v>
      </c>
      <c r="J133" s="4">
        <f>1/(1+EXP(-Parameters!$B$8-Parameters!$B$9*C133))</f>
        <v>0.87568366424949196</v>
      </c>
      <c r="K133" s="18">
        <f>EXP(Parameters!$B$3+Parameters!$B$5*LN($C133))</f>
        <v>22.425802171071368</v>
      </c>
      <c r="L133" s="18">
        <f>EXP(Parameters!$B$2+Parameters!$B$4*LN($C133))</f>
        <v>28.363999471035015</v>
      </c>
      <c r="M133" s="18">
        <f t="shared" si="21"/>
        <v>24.360229057188494</v>
      </c>
      <c r="N133" s="2" t="str">
        <f t="shared" si="22"/>
        <v>immature</v>
      </c>
      <c r="O133" s="19">
        <f>_xlfn.NORM.DIST(LN($D133), LN(K133), EXP(Parameters!$B$6), 0)</f>
        <v>3.1606074612818285</v>
      </c>
      <c r="P133" s="19">
        <f>_xlfn.NORM.DIST(LN($D133), LN(L133), EXP(Parameters!$B$7), 0)</f>
        <v>3.4460018880664176E-2</v>
      </c>
      <c r="Q133" s="4">
        <f t="shared" si="23"/>
        <v>0.42309121393579935</v>
      </c>
      <c r="R133" s="4">
        <f t="shared" si="24"/>
        <v>-0.86016748739988103</v>
      </c>
      <c r="S133" s="2">
        <f>IF(C133&gt;=Parameters!$B$10,D133-EXP(Parameters!$B$2+Parameters!$B$4*LN($C133)), "")</f>
        <v>-4.3639994710350152</v>
      </c>
    </row>
    <row r="134" spans="1:19" x14ac:dyDescent="0.35">
      <c r="A134" t="s">
        <v>2500</v>
      </c>
      <c r="B134">
        <v>4</v>
      </c>
      <c r="C134" s="64">
        <v>100</v>
      </c>
      <c r="D134" s="64">
        <v>21</v>
      </c>
      <c r="E134" s="64">
        <v>74</v>
      </c>
      <c r="F134" s="2" t="str">
        <f t="shared" si="17"/>
        <v>0</v>
      </c>
      <c r="G134" s="2" t="str">
        <f t="shared" si="18"/>
        <v>1</v>
      </c>
      <c r="H134" s="2" t="str">
        <f t="shared" si="19"/>
        <v>4</v>
      </c>
      <c r="I134" s="2" t="str">
        <f t="shared" si="20"/>
        <v>100 21</v>
      </c>
      <c r="J134" s="4">
        <f>1/(1+EXP(-Parameters!$B$8-Parameters!$B$9*C134))</f>
        <v>0.66164839876400194</v>
      </c>
      <c r="K134" s="18">
        <f>EXP(Parameters!$B$3+Parameters!$B$5*LN($C134))</f>
        <v>19.308707150494147</v>
      </c>
      <c r="L134" s="18">
        <f>EXP(Parameters!$B$2+Parameters!$B$4*LN($C134))</f>
        <v>24.269603389150522</v>
      </c>
      <c r="M134" s="18">
        <f t="shared" si="21"/>
        <v>21.061611781570956</v>
      </c>
      <c r="N134" s="2" t="str">
        <f t="shared" si="22"/>
        <v>immature</v>
      </c>
      <c r="O134" s="19">
        <f>_xlfn.NORM.DIST(LN($D134), LN(K134), EXP(Parameters!$B$6), 0)</f>
        <v>1.9247640989011008</v>
      </c>
      <c r="P134" s="19">
        <f>_xlfn.NORM.DIST(LN($D134), LN(L134), EXP(Parameters!$B$7), 0)</f>
        <v>0.13382537469569714</v>
      </c>
      <c r="Q134" s="4">
        <f t="shared" si="23"/>
        <v>0.73979235974615087</v>
      </c>
      <c r="R134" s="4">
        <f t="shared" si="24"/>
        <v>-0.30138572709568073</v>
      </c>
      <c r="S134" s="2" t="str">
        <f>IF(C134&gt;=Parameters!$B$10,D134-EXP(Parameters!$B$2+Parameters!$B$4*LN($C134)), "")</f>
        <v/>
      </c>
    </row>
    <row r="135" spans="1:19" x14ac:dyDescent="0.35">
      <c r="A135" t="s">
        <v>2500</v>
      </c>
      <c r="B135">
        <v>4</v>
      </c>
      <c r="C135" s="64">
        <v>113</v>
      </c>
      <c r="D135" s="64">
        <v>24</v>
      </c>
      <c r="E135" s="64">
        <v>92</v>
      </c>
      <c r="F135" s="2" t="str">
        <f t="shared" si="17"/>
        <v>3</v>
      </c>
      <c r="G135" s="2" t="str">
        <f t="shared" si="18"/>
        <v>4</v>
      </c>
      <c r="H135" s="2" t="str">
        <f t="shared" si="19"/>
        <v>2</v>
      </c>
      <c r="I135" s="2" t="str">
        <f t="shared" si="20"/>
        <v>113 24</v>
      </c>
      <c r="J135" s="4">
        <f>1/(1+EXP(-Parameters!$B$8-Parameters!$B$9*C135))</f>
        <v>0.88685079408693668</v>
      </c>
      <c r="K135" s="18">
        <f>EXP(Parameters!$B$3+Parameters!$B$5*LN($C135))</f>
        <v>22.690593733954969</v>
      </c>
      <c r="L135" s="18">
        <f>EXP(Parameters!$B$2+Parameters!$B$4*LN($C135))</f>
        <v>28.712955701636687</v>
      </c>
      <c r="M135" s="18">
        <f t="shared" si="21"/>
        <v>24.639827522024078</v>
      </c>
      <c r="N135" s="2" t="str">
        <f t="shared" si="22"/>
        <v>immature</v>
      </c>
      <c r="O135" s="19">
        <f>_xlfn.NORM.DIST(LN($D135), LN(K135), EXP(Parameters!$B$6), 0)</f>
        <v>4.2441570870636589</v>
      </c>
      <c r="P135" s="19">
        <f>_xlfn.NORM.DIST(LN($D135), LN(L135), EXP(Parameters!$B$7), 0)</f>
        <v>1.5115313644257293E-2</v>
      </c>
      <c r="Q135" s="4">
        <f t="shared" si="23"/>
        <v>0.49362803207983563</v>
      </c>
      <c r="R135" s="4">
        <f t="shared" si="24"/>
        <v>-0.70597301691794512</v>
      </c>
      <c r="S135" s="2">
        <f>IF(C135&gt;=Parameters!$B$10,D135-EXP(Parameters!$B$2+Parameters!$B$4*LN($C135)), "")</f>
        <v>-4.7129557016366874</v>
      </c>
    </row>
    <row r="136" spans="1:19" x14ac:dyDescent="0.35">
      <c r="A136" t="s">
        <v>2500</v>
      </c>
      <c r="B136">
        <v>4</v>
      </c>
      <c r="C136" s="64">
        <v>111</v>
      </c>
      <c r="D136" s="64">
        <v>27</v>
      </c>
      <c r="E136" s="64">
        <v>85</v>
      </c>
      <c r="F136" s="2" t="str">
        <f t="shared" si="17"/>
        <v>1</v>
      </c>
      <c r="G136" s="2" t="str">
        <f t="shared" si="18"/>
        <v>7</v>
      </c>
      <c r="H136" s="2" t="str">
        <f t="shared" si="19"/>
        <v>5</v>
      </c>
      <c r="I136" s="2" t="str">
        <f t="shared" si="20"/>
        <v>111 27</v>
      </c>
      <c r="J136" s="4">
        <f>1/(1+EXP(-Parameters!$B$8-Parameters!$B$9*C136))</f>
        <v>0.86358393746934214</v>
      </c>
      <c r="K136" s="18">
        <f>EXP(Parameters!$B$3+Parameters!$B$5*LN($C136))</f>
        <v>22.161767377490595</v>
      </c>
      <c r="L136" s="18">
        <f>EXP(Parameters!$B$2+Parameters!$B$4*LN($C136))</f>
        <v>28.016211572719751</v>
      </c>
      <c r="M136" s="18">
        <f t="shared" si="21"/>
        <v>24.081338371598434</v>
      </c>
      <c r="N136" s="2" t="str">
        <f t="shared" si="22"/>
        <v>mature</v>
      </c>
      <c r="O136" s="19">
        <f>_xlfn.NORM.DIST(LN($D136), LN(K136), EXP(Parameters!$B$6), 0)</f>
        <v>2.975715493598134E-3</v>
      </c>
      <c r="P136" s="19">
        <f>_xlfn.NORM.DIST(LN($D136), LN(L136), EXP(Parameters!$B$7), 0)</f>
        <v>6.0342293995933627</v>
      </c>
      <c r="Q136" s="4">
        <f t="shared" si="23"/>
        <v>5.2114695198849486</v>
      </c>
      <c r="R136" s="4">
        <f t="shared" si="24"/>
        <v>1.6508618735540115</v>
      </c>
      <c r="S136" s="2">
        <f>IF(C136&gt;=Parameters!$B$10,D136-EXP(Parameters!$B$2+Parameters!$B$4*LN($C136)), "")</f>
        <v>-1.0162115727197509</v>
      </c>
    </row>
    <row r="137" spans="1:19" x14ac:dyDescent="0.35">
      <c r="A137" t="s">
        <v>2500</v>
      </c>
      <c r="B137">
        <v>4</v>
      </c>
      <c r="C137" s="64">
        <v>109</v>
      </c>
      <c r="D137" s="64">
        <v>23</v>
      </c>
      <c r="E137" s="64">
        <v>82</v>
      </c>
      <c r="F137" s="2" t="str">
        <f t="shared" si="17"/>
        <v>9</v>
      </c>
      <c r="G137" s="2" t="str">
        <f t="shared" si="18"/>
        <v>3</v>
      </c>
      <c r="H137" s="2" t="str">
        <f t="shared" si="19"/>
        <v>2</v>
      </c>
      <c r="I137" s="2" t="str">
        <f t="shared" si="20"/>
        <v>109 23</v>
      </c>
      <c r="J137" s="4">
        <f>1/(1+EXP(-Parameters!$B$8-Parameters!$B$9*C137))</f>
        <v>0.83641522323347828</v>
      </c>
      <c r="K137" s="18">
        <f>EXP(Parameters!$B$3+Parameters!$B$5*LN($C137))</f>
        <v>21.635986671827396</v>
      </c>
      <c r="L137" s="18">
        <f>EXP(Parameters!$B$2+Parameters!$B$4*LN($C137))</f>
        <v>27.324167114074939</v>
      </c>
      <c r="M137" s="18">
        <f t="shared" si="21"/>
        <v>23.525698651551952</v>
      </c>
      <c r="N137" s="2" t="str">
        <f t="shared" si="22"/>
        <v>immature</v>
      </c>
      <c r="O137" s="19">
        <f>_xlfn.NORM.DIST(LN($D137), LN(K137), EXP(Parameters!$B$6), 0)</f>
        <v>3.7659203325885815</v>
      </c>
      <c r="P137" s="19">
        <f>_xlfn.NORM.DIST(LN($D137), LN(L137), EXP(Parameters!$B$7), 0)</f>
        <v>2.4428591507292045E-2</v>
      </c>
      <c r="Q137" s="4">
        <f t="shared" si="23"/>
        <v>0.63647968274585953</v>
      </c>
      <c r="R137" s="4">
        <f t="shared" si="24"/>
        <v>-0.45180278176772931</v>
      </c>
      <c r="S137" s="2" t="str">
        <f>IF(C137&gt;=Parameters!$B$10,D137-EXP(Parameters!$B$2+Parameters!$B$4*LN($C137)), "")</f>
        <v/>
      </c>
    </row>
    <row r="138" spans="1:19" x14ac:dyDescent="0.35">
      <c r="A138" t="s">
        <v>2500</v>
      </c>
      <c r="B138">
        <v>4</v>
      </c>
      <c r="C138" s="64">
        <v>106</v>
      </c>
      <c r="D138" s="64">
        <v>22</v>
      </c>
      <c r="E138" s="64">
        <v>80</v>
      </c>
      <c r="F138" s="2" t="str">
        <f t="shared" si="17"/>
        <v>6</v>
      </c>
      <c r="G138" s="2" t="str">
        <f t="shared" si="18"/>
        <v>2</v>
      </c>
      <c r="H138" s="2" t="str">
        <f t="shared" si="19"/>
        <v>0</v>
      </c>
      <c r="I138" s="2" t="str">
        <f t="shared" si="20"/>
        <v>106 22</v>
      </c>
      <c r="J138" s="4">
        <f>1/(1+EXP(-Parameters!$B$8-Parameters!$B$9*C138))</f>
        <v>0.78774935536896651</v>
      </c>
      <c r="K138" s="18">
        <f>EXP(Parameters!$B$3+Parameters!$B$5*LN($C138))</f>
        <v>20.85310935609834</v>
      </c>
      <c r="L138" s="18">
        <f>EXP(Parameters!$B$2+Parameters!$B$4*LN($C138))</f>
        <v>26.295030138779993</v>
      </c>
      <c r="M138" s="18">
        <f t="shared" si="21"/>
        <v>22.697663777490892</v>
      </c>
      <c r="N138" s="2" t="str">
        <f t="shared" si="22"/>
        <v>immature</v>
      </c>
      <c r="O138" s="19">
        <f>_xlfn.NORM.DIST(LN($D138), LN(K138), EXP(Parameters!$B$6), 0)</f>
        <v>4.4929141861168951</v>
      </c>
      <c r="P138" s="19">
        <f>_xlfn.NORM.DIST(LN($D138), LN(L138), EXP(Parameters!$B$7), 0)</f>
        <v>1.615633176327301E-2</v>
      </c>
      <c r="Q138" s="4">
        <f t="shared" si="23"/>
        <v>0.96635107220687155</v>
      </c>
      <c r="R138" s="4">
        <f t="shared" si="24"/>
        <v>-3.4228082008282576E-2</v>
      </c>
      <c r="S138" s="2" t="str">
        <f>IF(C138&gt;=Parameters!$B$10,D138-EXP(Parameters!$B$2+Parameters!$B$4*LN($C138)), "")</f>
        <v/>
      </c>
    </row>
    <row r="139" spans="1:19" x14ac:dyDescent="0.35">
      <c r="A139" t="s">
        <v>2500</v>
      </c>
      <c r="B139">
        <v>4</v>
      </c>
      <c r="C139" s="64">
        <v>88</v>
      </c>
      <c r="D139" s="64">
        <v>17</v>
      </c>
      <c r="E139" s="64">
        <v>72</v>
      </c>
      <c r="F139" s="2" t="str">
        <f t="shared" si="17"/>
        <v>8</v>
      </c>
      <c r="G139" s="2" t="str">
        <f t="shared" si="18"/>
        <v>7</v>
      </c>
      <c r="H139" s="2" t="str">
        <f t="shared" si="19"/>
        <v>2</v>
      </c>
      <c r="I139" s="2" t="str">
        <f t="shared" si="20"/>
        <v>88 17</v>
      </c>
      <c r="J139" s="4">
        <f>1/(1+EXP(-Parameters!$B$8-Parameters!$B$9*C139))</f>
        <v>0.35185891746891074</v>
      </c>
      <c r="K139" s="18">
        <f>EXP(Parameters!$B$3+Parameters!$B$5*LN($C139))</f>
        <v>16.309470674956241</v>
      </c>
      <c r="L139" s="18">
        <f>EXP(Parameters!$B$2+Parameters!$B$4*LN($C139))</f>
        <v>20.356002919798396</v>
      </c>
      <c r="M139" s="18">
        <f t="shared" si="21"/>
        <v>17.873694137780014</v>
      </c>
      <c r="N139" s="2" t="str">
        <f t="shared" si="22"/>
        <v>immature</v>
      </c>
      <c r="O139" s="19">
        <f>_xlfn.NORM.DIST(LN($D139), LN(K139), EXP(Parameters!$B$6), 0)</f>
        <v>5.6682499327770524</v>
      </c>
      <c r="P139" s="19">
        <f>_xlfn.NORM.DIST(LN($D139), LN(L139), EXP(Parameters!$B$7), 0)</f>
        <v>1.422504961370615E-2</v>
      </c>
      <c r="Q139" s="4">
        <f t="shared" si="23"/>
        <v>3.6788308580449125</v>
      </c>
      <c r="R139" s="4">
        <f t="shared" si="24"/>
        <v>1.3025950000847586</v>
      </c>
      <c r="S139" s="2" t="str">
        <f>IF(C139&gt;=Parameters!$B$10,D139-EXP(Parameters!$B$2+Parameters!$B$4*LN($C139)), "")</f>
        <v/>
      </c>
    </row>
    <row r="140" spans="1:19" x14ac:dyDescent="0.35">
      <c r="A140" t="s">
        <v>2500</v>
      </c>
      <c r="B140">
        <v>4</v>
      </c>
      <c r="C140" s="64">
        <v>96</v>
      </c>
      <c r="D140" s="64">
        <v>21</v>
      </c>
      <c r="E140" s="64">
        <v>74</v>
      </c>
      <c r="F140" s="2" t="str">
        <f t="shared" si="17"/>
        <v>6</v>
      </c>
      <c r="G140" s="2" t="str">
        <f t="shared" si="18"/>
        <v>1</v>
      </c>
      <c r="H140" s="2" t="str">
        <f t="shared" si="19"/>
        <v>4</v>
      </c>
      <c r="I140" s="2" t="str">
        <f t="shared" si="20"/>
        <v>96 21</v>
      </c>
      <c r="J140" s="4">
        <f>1/(1+EXP(-Parameters!$B$8-Parameters!$B$9*C140))</f>
        <v>0.56056936183772121</v>
      </c>
      <c r="K140" s="18">
        <f>EXP(Parameters!$B$3+Parameters!$B$5*LN($C140))</f>
        <v>18.295382656444414</v>
      </c>
      <c r="L140" s="18">
        <f>EXP(Parameters!$B$2+Parameters!$B$4*LN($C140))</f>
        <v>22.944300154072717</v>
      </c>
      <c r="M140" s="18">
        <f t="shared" si="21"/>
        <v>19.986193672700193</v>
      </c>
      <c r="N140" s="2" t="str">
        <f t="shared" si="22"/>
        <v>mature</v>
      </c>
      <c r="O140" s="19">
        <f>_xlfn.NORM.DIST(LN($D140), LN(K140), EXP(Parameters!$B$6), 0)</f>
        <v>0.17064252152112067</v>
      </c>
      <c r="P140" s="19">
        <f>_xlfn.NORM.DIST(LN($D140), LN(L140), EXP(Parameters!$B$7), 0)</f>
        <v>1.7116022394224855</v>
      </c>
      <c r="Q140" s="4">
        <f t="shared" si="23"/>
        <v>1.0344573272027238</v>
      </c>
      <c r="R140" s="4">
        <f t="shared" si="24"/>
        <v>3.3876967669463451E-2</v>
      </c>
      <c r="S140" s="2" t="str">
        <f>IF(C140&gt;=Parameters!$B$10,D140-EXP(Parameters!$B$2+Parameters!$B$4*LN($C140)), "")</f>
        <v/>
      </c>
    </row>
    <row r="141" spans="1:19" x14ac:dyDescent="0.35">
      <c r="A141" t="s">
        <v>2500</v>
      </c>
      <c r="B141">
        <v>4</v>
      </c>
      <c r="C141" s="64">
        <v>85</v>
      </c>
      <c r="D141" s="64">
        <v>17</v>
      </c>
      <c r="E141" s="64">
        <v>56</v>
      </c>
      <c r="F141" s="2" t="str">
        <f t="shared" si="17"/>
        <v>5</v>
      </c>
      <c r="G141" s="2" t="str">
        <f t="shared" si="18"/>
        <v>7</v>
      </c>
      <c r="H141" s="2" t="str">
        <f t="shared" si="19"/>
        <v>6</v>
      </c>
      <c r="I141" s="2" t="str">
        <f t="shared" si="20"/>
        <v>85 17</v>
      </c>
      <c r="J141" s="4">
        <f>1/(1+EXP(-Parameters!$B$8-Parameters!$B$9*C141))</f>
        <v>0.28266919830912968</v>
      </c>
      <c r="K141" s="18">
        <f>EXP(Parameters!$B$3+Parameters!$B$5*LN($C141))</f>
        <v>15.579282660403669</v>
      </c>
      <c r="L141" s="18">
        <f>EXP(Parameters!$B$2+Parameters!$B$4*LN($C141))</f>
        <v>19.407547991848531</v>
      </c>
      <c r="M141" s="18">
        <f t="shared" si="21"/>
        <v>17.0952069220629</v>
      </c>
      <c r="N141" s="2" t="str">
        <f t="shared" si="22"/>
        <v>immature</v>
      </c>
      <c r="O141" s="19">
        <f>_xlfn.NORM.DIST(LN($D141), LN(K141), EXP(Parameters!$B$6), 0)</f>
        <v>1.7162401920627588</v>
      </c>
      <c r="P141" s="19">
        <f>_xlfn.NORM.DIST(LN($D141), LN(L141), EXP(Parameters!$B$7), 0)</f>
        <v>0.25913448918344234</v>
      </c>
      <c r="Q141" s="4">
        <f t="shared" si="23"/>
        <v>1.3043612911782014</v>
      </c>
      <c r="R141" s="4">
        <f t="shared" si="24"/>
        <v>0.26571348891634256</v>
      </c>
      <c r="S141" s="2" t="str">
        <f>IF(C141&gt;=Parameters!$B$10,D141-EXP(Parameters!$B$2+Parameters!$B$4*LN($C141)), "")</f>
        <v/>
      </c>
    </row>
    <row r="142" spans="1:19" x14ac:dyDescent="0.35">
      <c r="A142" t="s">
        <v>2500</v>
      </c>
      <c r="B142">
        <v>4</v>
      </c>
      <c r="C142" s="64">
        <v>106</v>
      </c>
      <c r="D142" s="64">
        <v>22</v>
      </c>
      <c r="E142" s="64">
        <v>76</v>
      </c>
      <c r="F142" s="2" t="str">
        <f t="shared" si="17"/>
        <v>6</v>
      </c>
      <c r="G142" s="2" t="str">
        <f t="shared" si="18"/>
        <v>2</v>
      </c>
      <c r="H142" s="2" t="str">
        <f t="shared" si="19"/>
        <v>6</v>
      </c>
      <c r="I142" s="2" t="str">
        <f t="shared" si="20"/>
        <v>106 22</v>
      </c>
      <c r="J142" s="4">
        <f>1/(1+EXP(-Parameters!$B$8-Parameters!$B$9*C142))</f>
        <v>0.78774935536896651</v>
      </c>
      <c r="K142" s="18">
        <f>EXP(Parameters!$B$3+Parameters!$B$5*LN($C142))</f>
        <v>20.85310935609834</v>
      </c>
      <c r="L142" s="18">
        <f>EXP(Parameters!$B$2+Parameters!$B$4*LN($C142))</f>
        <v>26.295030138779993</v>
      </c>
      <c r="M142" s="18">
        <f t="shared" si="21"/>
        <v>22.697663777490892</v>
      </c>
      <c r="N142" s="2" t="str">
        <f t="shared" si="22"/>
        <v>immature</v>
      </c>
      <c r="O142" s="19">
        <f>_xlfn.NORM.DIST(LN($D142), LN(K142), EXP(Parameters!$B$6), 0)</f>
        <v>4.4929141861168951</v>
      </c>
      <c r="P142" s="19">
        <f>_xlfn.NORM.DIST(LN($D142), LN(L142), EXP(Parameters!$B$7), 0)</f>
        <v>1.615633176327301E-2</v>
      </c>
      <c r="Q142" s="4">
        <f t="shared" si="23"/>
        <v>0.96635107220687155</v>
      </c>
      <c r="R142" s="4">
        <f t="shared" si="24"/>
        <v>-3.4228082008282576E-2</v>
      </c>
      <c r="S142" s="2" t="str">
        <f>IF(C142&gt;=Parameters!$B$10,D142-EXP(Parameters!$B$2+Parameters!$B$4*LN($C142)), "")</f>
        <v/>
      </c>
    </row>
    <row r="143" spans="1:19" x14ac:dyDescent="0.35">
      <c r="A143" t="s">
        <v>2500</v>
      </c>
      <c r="B143">
        <v>4</v>
      </c>
      <c r="C143" s="64">
        <v>99</v>
      </c>
      <c r="D143" s="64">
        <v>21</v>
      </c>
      <c r="E143" s="64">
        <v>77</v>
      </c>
      <c r="F143" s="2" t="str">
        <f t="shared" si="17"/>
        <v>9</v>
      </c>
      <c r="G143" s="2" t="str">
        <f t="shared" si="18"/>
        <v>1</v>
      </c>
      <c r="H143" s="2" t="str">
        <f t="shared" si="19"/>
        <v>7</v>
      </c>
      <c r="I143" s="2" t="str">
        <f t="shared" si="20"/>
        <v>99 21</v>
      </c>
      <c r="J143" s="4">
        <f>1/(1+EXP(-Parameters!$B$8-Parameters!$B$9*C143))</f>
        <v>0.63734399661284968</v>
      </c>
      <c r="K143" s="18">
        <f>EXP(Parameters!$B$3+Parameters!$B$5*LN($C143))</f>
        <v>19.054135886807494</v>
      </c>
      <c r="L143" s="18">
        <f>EXP(Parameters!$B$2+Parameters!$B$4*LN($C143))</f>
        <v>23.936376676988925</v>
      </c>
      <c r="M143" s="18">
        <f t="shared" si="21"/>
        <v>20.791591843683772</v>
      </c>
      <c r="N143" s="2" t="str">
        <f t="shared" si="22"/>
        <v>mature</v>
      </c>
      <c r="O143" s="19">
        <f>_xlfn.NORM.DIST(LN($D143), LN(K143), EXP(Parameters!$B$6), 0)</f>
        <v>1.1823886229807465</v>
      </c>
      <c r="P143" s="19">
        <f>_xlfn.NORM.DIST(LN($D143), LN(L143), EXP(Parameters!$B$7), 0)</f>
        <v>0.28086782338174549</v>
      </c>
      <c r="Q143" s="4">
        <f t="shared" si="23"/>
        <v>0.60780975353470723</v>
      </c>
      <c r="R143" s="4">
        <f t="shared" si="24"/>
        <v>-0.49789335135161739</v>
      </c>
      <c r="S143" s="2" t="str">
        <f>IF(C143&gt;=Parameters!$B$10,D143-EXP(Parameters!$B$2+Parameters!$B$4*LN($C143)), "")</f>
        <v/>
      </c>
    </row>
    <row r="144" spans="1:19" x14ac:dyDescent="0.35">
      <c r="A144" t="s">
        <v>2500</v>
      </c>
      <c r="B144">
        <v>4</v>
      </c>
      <c r="C144" s="64">
        <v>107</v>
      </c>
      <c r="D144" s="64">
        <v>21</v>
      </c>
      <c r="E144" s="64">
        <v>81</v>
      </c>
      <c r="F144" s="2" t="str">
        <f t="shared" si="17"/>
        <v>7</v>
      </c>
      <c r="G144" s="2" t="str">
        <f t="shared" si="18"/>
        <v>1</v>
      </c>
      <c r="H144" s="2" t="str">
        <f t="shared" si="19"/>
        <v>1</v>
      </c>
      <c r="I144" s="2" t="str">
        <f t="shared" si="20"/>
        <v>107 21</v>
      </c>
      <c r="J144" s="4">
        <f>1/(1+EXP(-Parameters!$B$8-Parameters!$B$9*C144))</f>
        <v>0.8050570197393081</v>
      </c>
      <c r="K144" s="18">
        <f>EXP(Parameters!$B$3+Parameters!$B$5*LN($C144))</f>
        <v>21.113289479843672</v>
      </c>
      <c r="L144" s="18">
        <f>EXP(Parameters!$B$2+Parameters!$B$4*LN($C144))</f>
        <v>26.636875989263057</v>
      </c>
      <c r="M144" s="18">
        <f t="shared" si="21"/>
        <v>22.972945709967171</v>
      </c>
      <c r="N144" s="2" t="str">
        <f t="shared" si="22"/>
        <v>immature</v>
      </c>
      <c r="O144" s="19">
        <f>_xlfn.NORM.DIST(LN($D144), LN(K144), EXP(Parameters!$B$6), 0)</f>
        <v>7.9837936938309753</v>
      </c>
      <c r="P144" s="19">
        <f>_xlfn.NORM.DIST(LN($D144), LN(L144), EXP(Parameters!$B$7), 0)</f>
        <v>1.3132025408421483E-4</v>
      </c>
      <c r="Q144" s="4">
        <f t="shared" si="23"/>
        <v>1.5564902567543126</v>
      </c>
      <c r="R144" s="4">
        <f t="shared" si="24"/>
        <v>0.44243345116538996</v>
      </c>
      <c r="S144" s="2" t="str">
        <f>IF(C144&gt;=Parameters!$B$10,D144-EXP(Parameters!$B$2+Parameters!$B$4*LN($C144)), "")</f>
        <v/>
      </c>
    </row>
    <row r="145" spans="1:19" x14ac:dyDescent="0.35">
      <c r="A145" t="s">
        <v>2500</v>
      </c>
      <c r="B145">
        <v>4</v>
      </c>
      <c r="C145" s="64">
        <v>92</v>
      </c>
      <c r="D145" s="64">
        <v>15</v>
      </c>
      <c r="E145" s="64">
        <v>80</v>
      </c>
      <c r="F145" s="2" t="str">
        <f t="shared" si="17"/>
        <v>2</v>
      </c>
      <c r="G145" s="2" t="str">
        <f t="shared" si="18"/>
        <v>5</v>
      </c>
      <c r="H145" s="2" t="str">
        <f t="shared" si="19"/>
        <v>0</v>
      </c>
      <c r="I145" s="2" t="str">
        <f t="shared" si="20"/>
        <v>92 15</v>
      </c>
      <c r="J145" s="4">
        <f>1/(1+EXP(-Parameters!$B$8-Parameters!$B$9*C145))</f>
        <v>0.4542030934768464</v>
      </c>
      <c r="K145" s="18">
        <f>EXP(Parameters!$B$3+Parameters!$B$5*LN($C145))</f>
        <v>17.295505583978258</v>
      </c>
      <c r="L145" s="18">
        <f>EXP(Parameters!$B$2+Parameters!$B$4*LN($C145))</f>
        <v>21.639581788526439</v>
      </c>
      <c r="M145" s="18">
        <f t="shared" si="21"/>
        <v>18.923423912231744</v>
      </c>
      <c r="N145" s="2" t="str">
        <f t="shared" si="22"/>
        <v>immature</v>
      </c>
      <c r="O145" s="19">
        <f>_xlfn.NORM.DIST(LN($D145), LN(K145), EXP(Parameters!$B$6), 0)</f>
        <v>0.1319922115964986</v>
      </c>
      <c r="P145" s="19">
        <f>_xlfn.NORM.DIST(LN($D145), LN(L145), EXP(Parameters!$B$7), 0)</f>
        <v>3.5207333339270731E-11</v>
      </c>
      <c r="Q145" s="4">
        <f t="shared" si="23"/>
        <v>7.2040940790509739E-2</v>
      </c>
      <c r="R145" s="4">
        <f t="shared" si="24"/>
        <v>-2.6305206994799515</v>
      </c>
      <c r="S145" s="2" t="str">
        <f>IF(C145&gt;=Parameters!$B$10,D145-EXP(Parameters!$B$2+Parameters!$B$4*LN($C145)), "")</f>
        <v/>
      </c>
    </row>
    <row r="146" spans="1:19" x14ac:dyDescent="0.35">
      <c r="A146" t="s">
        <v>2500</v>
      </c>
      <c r="B146">
        <v>4</v>
      </c>
      <c r="C146" s="64">
        <v>74</v>
      </c>
      <c r="D146" s="64">
        <v>9</v>
      </c>
      <c r="E146" s="64">
        <v>37</v>
      </c>
      <c r="F146" s="2" t="str">
        <f t="shared" si="17"/>
        <v>4</v>
      </c>
      <c r="G146" s="2" t="str">
        <f t="shared" si="18"/>
        <v>9</v>
      </c>
      <c r="H146" s="2" t="str">
        <f t="shared" si="19"/>
        <v>7</v>
      </c>
      <c r="I146" s="2" t="str">
        <f t="shared" si="20"/>
        <v>74 9</v>
      </c>
      <c r="J146" s="4">
        <f>1/(1+EXP(-Parameters!$B$8-Parameters!$B$9*C146))</f>
        <v>0.10851572548196001</v>
      </c>
      <c r="K146" s="18">
        <f>EXP(Parameters!$B$3+Parameters!$B$5*LN($C146))</f>
        <v>12.973803813180316</v>
      </c>
      <c r="L146" s="18">
        <f>EXP(Parameters!$B$2+Parameters!$B$4*LN($C146))</f>
        <v>16.038973299703571</v>
      </c>
      <c r="M146" s="18">
        <f t="shared" si="21"/>
        <v>14.308744962082123</v>
      </c>
      <c r="N146" s="2" t="str">
        <f t="shared" si="22"/>
        <v>immature</v>
      </c>
      <c r="O146" s="19">
        <f>_xlfn.NORM.DIST(LN($D146), LN(K146), EXP(Parameters!$B$6), 0)</f>
        <v>1.3690460909510249E-11</v>
      </c>
      <c r="P146" s="19">
        <f>_xlfn.NORM.DIST(LN($D146), LN(L146), EXP(Parameters!$B$7), 0)</f>
        <v>4.8294213356374548E-28</v>
      </c>
      <c r="Q146" s="4">
        <f t="shared" si="23"/>
        <v>1.220483061173233E-11</v>
      </c>
      <c r="R146" s="4">
        <f t="shared" si="24"/>
        <v>-25.129189290776221</v>
      </c>
      <c r="S146" s="2" t="str">
        <f>IF(C146&gt;=Parameters!$B$10,D146-EXP(Parameters!$B$2+Parameters!$B$4*LN($C146)), "")</f>
        <v/>
      </c>
    </row>
    <row r="147" spans="1:19" x14ac:dyDescent="0.35">
      <c r="A147" t="s">
        <v>2500</v>
      </c>
      <c r="B147">
        <v>4</v>
      </c>
      <c r="C147" s="64">
        <v>99</v>
      </c>
      <c r="D147" s="64">
        <v>20</v>
      </c>
      <c r="E147" s="64">
        <v>80</v>
      </c>
      <c r="F147" s="2" t="str">
        <f t="shared" si="17"/>
        <v>9</v>
      </c>
      <c r="G147" s="2" t="str">
        <f t="shared" si="18"/>
        <v>0</v>
      </c>
      <c r="H147" s="2" t="str">
        <f t="shared" si="19"/>
        <v>0</v>
      </c>
      <c r="I147" s="2" t="str">
        <f t="shared" si="20"/>
        <v>99 20</v>
      </c>
      <c r="J147" s="4">
        <f>1/(1+EXP(-Parameters!$B$8-Parameters!$B$9*C147))</f>
        <v>0.63734399661284968</v>
      </c>
      <c r="K147" s="18">
        <f>EXP(Parameters!$B$3+Parameters!$B$5*LN($C147))</f>
        <v>19.054135886807494</v>
      </c>
      <c r="L147" s="18">
        <f>EXP(Parameters!$B$2+Parameters!$B$4*LN($C147))</f>
        <v>23.936376676988925</v>
      </c>
      <c r="M147" s="18">
        <f t="shared" si="21"/>
        <v>20.791591843683772</v>
      </c>
      <c r="N147" s="2" t="str">
        <f t="shared" si="22"/>
        <v>immature</v>
      </c>
      <c r="O147" s="19">
        <f>_xlfn.NORM.DIST(LN($D147), LN(K147), EXP(Parameters!$B$6), 0)</f>
        <v>4.9913526262969885</v>
      </c>
      <c r="P147" s="19">
        <f>_xlfn.NORM.DIST(LN($D147), LN(L147), EXP(Parameters!$B$7), 0)</f>
        <v>1.4727159837279144E-2</v>
      </c>
      <c r="Q147" s="4">
        <f t="shared" si="23"/>
        <v>1.81953026185827</v>
      </c>
      <c r="R147" s="4">
        <f t="shared" si="24"/>
        <v>0.59857836989564261</v>
      </c>
      <c r="S147" s="2" t="str">
        <f>IF(C147&gt;=Parameters!$B$10,D147-EXP(Parameters!$B$2+Parameters!$B$4*LN($C147)), "")</f>
        <v/>
      </c>
    </row>
    <row r="148" spans="1:19" x14ac:dyDescent="0.35">
      <c r="A148" t="s">
        <v>2500</v>
      </c>
      <c r="B148">
        <v>4</v>
      </c>
      <c r="C148" s="64">
        <v>103</v>
      </c>
      <c r="D148" s="64">
        <v>25</v>
      </c>
      <c r="E148" s="64">
        <v>79</v>
      </c>
      <c r="F148" s="2" t="str">
        <f t="shared" si="17"/>
        <v>3</v>
      </c>
      <c r="G148" s="2" t="str">
        <f t="shared" si="18"/>
        <v>5</v>
      </c>
      <c r="H148" s="2" t="str">
        <f t="shared" si="19"/>
        <v>9</v>
      </c>
      <c r="I148" s="2" t="str">
        <f t="shared" si="20"/>
        <v>103 25</v>
      </c>
      <c r="J148" s="4">
        <f>1/(1+EXP(-Parameters!$B$8-Parameters!$B$9*C148))</f>
        <v>0.72929139759356365</v>
      </c>
      <c r="K148" s="18">
        <f>EXP(Parameters!$B$3+Parameters!$B$5*LN($C148))</f>
        <v>20.077303074934573</v>
      </c>
      <c r="L148" s="18">
        <f>EXP(Parameters!$B$2+Parameters!$B$4*LN($C148))</f>
        <v>25.276776596017228</v>
      </c>
      <c r="M148" s="18">
        <f t="shared" si="21"/>
        <v>21.876255591489173</v>
      </c>
      <c r="N148" s="2" t="str">
        <f t="shared" si="22"/>
        <v>mature</v>
      </c>
      <c r="O148" s="19">
        <f>_xlfn.NORM.DIST(LN($D148), LN(K148), EXP(Parameters!$B$6), 0)</f>
        <v>4.715314421872603E-4</v>
      </c>
      <c r="P148" s="19">
        <f>_xlfn.NORM.DIST(LN($D148), LN(L148), EXP(Parameters!$B$7), 0)</f>
        <v>7.6865417327280969</v>
      </c>
      <c r="Q148" s="4">
        <f t="shared" si="23"/>
        <v>5.6058564105402313</v>
      </c>
      <c r="R148" s="4">
        <f t="shared" si="24"/>
        <v>1.7238118388826755</v>
      </c>
      <c r="S148" s="2" t="str">
        <f>IF(C148&gt;=Parameters!$B$10,D148-EXP(Parameters!$B$2+Parameters!$B$4*LN($C148)), "")</f>
        <v/>
      </c>
    </row>
    <row r="149" spans="1:19" x14ac:dyDescent="0.35">
      <c r="A149" t="s">
        <v>2500</v>
      </c>
      <c r="B149">
        <v>4</v>
      </c>
      <c r="C149" s="64">
        <v>105</v>
      </c>
      <c r="D149" s="64">
        <v>24</v>
      </c>
      <c r="E149" s="64">
        <v>83</v>
      </c>
      <c r="F149" s="2" t="str">
        <f t="shared" si="17"/>
        <v>5</v>
      </c>
      <c r="G149" s="2" t="str">
        <f t="shared" si="18"/>
        <v>4</v>
      </c>
      <c r="H149" s="2" t="str">
        <f t="shared" si="19"/>
        <v>3</v>
      </c>
      <c r="I149" s="2" t="str">
        <f t="shared" si="20"/>
        <v>105 24</v>
      </c>
      <c r="J149" s="4">
        <f>1/(1+EXP(-Parameters!$B$8-Parameters!$B$9*C149))</f>
        <v>0.76934531660241856</v>
      </c>
      <c r="K149" s="18">
        <f>EXP(Parameters!$B$3+Parameters!$B$5*LN($C149))</f>
        <v>20.593714849654653</v>
      </c>
      <c r="L149" s="18">
        <f>EXP(Parameters!$B$2+Parameters!$B$4*LN($C149))</f>
        <v>25.954393485790241</v>
      </c>
      <c r="M149" s="18">
        <f t="shared" si="21"/>
        <v>22.42311808998673</v>
      </c>
      <c r="N149" s="2" t="str">
        <f t="shared" si="22"/>
        <v>mature</v>
      </c>
      <c r="O149" s="19">
        <f>_xlfn.NORM.DIST(LN($D149), LN(K149), EXP(Parameters!$B$6), 0)</f>
        <v>6.967943328662865E-2</v>
      </c>
      <c r="P149" s="19">
        <f>_xlfn.NORM.DIST(LN($D149), LN(L149), EXP(Parameters!$B$7), 0)</f>
        <v>2.3881019970686941</v>
      </c>
      <c r="Q149" s="4">
        <f t="shared" si="23"/>
        <v>1.8533469746377327</v>
      </c>
      <c r="R149" s="4">
        <f t="shared" si="24"/>
        <v>0.61699317998333636</v>
      </c>
      <c r="S149" s="2" t="str">
        <f>IF(C149&gt;=Parameters!$B$10,D149-EXP(Parameters!$B$2+Parameters!$B$4*LN($C149)), "")</f>
        <v/>
      </c>
    </row>
    <row r="150" spans="1:19" x14ac:dyDescent="0.35">
      <c r="A150" t="s">
        <v>2500</v>
      </c>
      <c r="B150">
        <v>4</v>
      </c>
      <c r="C150" s="64">
        <v>92</v>
      </c>
      <c r="D150" s="64">
        <v>18</v>
      </c>
      <c r="E150" s="64">
        <v>72</v>
      </c>
      <c r="F150" s="2" t="str">
        <f t="shared" si="17"/>
        <v>2</v>
      </c>
      <c r="G150" s="2" t="str">
        <f t="shared" si="18"/>
        <v>8</v>
      </c>
      <c r="H150" s="2" t="str">
        <f t="shared" si="19"/>
        <v>2</v>
      </c>
      <c r="I150" s="2" t="str">
        <f t="shared" si="20"/>
        <v>92 18</v>
      </c>
      <c r="J150" s="4">
        <f>1/(1+EXP(-Parameters!$B$8-Parameters!$B$9*C150))</f>
        <v>0.4542030934768464</v>
      </c>
      <c r="K150" s="18">
        <f>EXP(Parameters!$B$3+Parameters!$B$5*LN($C150))</f>
        <v>17.295505583978258</v>
      </c>
      <c r="L150" s="18">
        <f>EXP(Parameters!$B$2+Parameters!$B$4*LN($C150))</f>
        <v>21.639581788526439</v>
      </c>
      <c r="M150" s="18">
        <f t="shared" si="21"/>
        <v>18.923423912231744</v>
      </c>
      <c r="N150" s="2" t="str">
        <f t="shared" si="22"/>
        <v>immature</v>
      </c>
      <c r="O150" s="19">
        <f>_xlfn.NORM.DIST(LN($D150), LN(K150), EXP(Parameters!$B$6), 0)</f>
        <v>5.8142654925267063</v>
      </c>
      <c r="P150" s="19">
        <f>_xlfn.NORM.DIST(LN($D150), LN(L150), EXP(Parameters!$B$7), 0)</f>
        <v>1.0720612320428875E-2</v>
      </c>
      <c r="Q150" s="4">
        <f t="shared" si="23"/>
        <v>3.1782774548053014</v>
      </c>
      <c r="R150" s="4">
        <f t="shared" si="24"/>
        <v>1.156339369151161</v>
      </c>
      <c r="S150" s="2" t="str">
        <f>IF(C150&gt;=Parameters!$B$10,D150-EXP(Parameters!$B$2+Parameters!$B$4*LN($C150)), "")</f>
        <v/>
      </c>
    </row>
    <row r="151" spans="1:19" x14ac:dyDescent="0.35">
      <c r="A151" t="s">
        <v>2500</v>
      </c>
      <c r="B151">
        <v>4</v>
      </c>
      <c r="C151" s="64">
        <v>96</v>
      </c>
      <c r="D151" s="64">
        <v>20</v>
      </c>
      <c r="E151" s="64">
        <v>87</v>
      </c>
      <c r="F151" s="2" t="str">
        <f t="shared" si="17"/>
        <v>6</v>
      </c>
      <c r="G151" s="2" t="str">
        <f t="shared" si="18"/>
        <v>0</v>
      </c>
      <c r="H151" s="2" t="str">
        <f t="shared" si="19"/>
        <v>7</v>
      </c>
      <c r="I151" s="2" t="str">
        <f t="shared" si="20"/>
        <v>96 20</v>
      </c>
      <c r="J151" s="4">
        <f>1/(1+EXP(-Parameters!$B$8-Parameters!$B$9*C151))</f>
        <v>0.56056936183772121</v>
      </c>
      <c r="K151" s="18">
        <f>EXP(Parameters!$B$3+Parameters!$B$5*LN($C151))</f>
        <v>18.295382656444414</v>
      </c>
      <c r="L151" s="18">
        <f>EXP(Parameters!$B$2+Parameters!$B$4*LN($C151))</f>
        <v>22.944300154072717</v>
      </c>
      <c r="M151" s="18">
        <f t="shared" si="21"/>
        <v>19.986193672700193</v>
      </c>
      <c r="N151" s="2" t="str">
        <f t="shared" si="22"/>
        <v>mature</v>
      </c>
      <c r="O151" s="19">
        <f>_xlfn.NORM.DIST(LN($D151), LN(K151), EXP(Parameters!$B$6), 0)</f>
        <v>1.6086302508547334</v>
      </c>
      <c r="P151" s="19">
        <f>_xlfn.NORM.DIST(LN($D151), LN(L151), EXP(Parameters!$B$7), 0)</f>
        <v>0.20048141053841345</v>
      </c>
      <c r="Q151" s="4">
        <f t="shared" si="23"/>
        <v>0.8192651540660868</v>
      </c>
      <c r="R151" s="4">
        <f t="shared" si="24"/>
        <v>-0.19934749408745786</v>
      </c>
      <c r="S151" s="2" t="str">
        <f>IF(C151&gt;=Parameters!$B$10,D151-EXP(Parameters!$B$2+Parameters!$B$4*LN($C151)), "")</f>
        <v/>
      </c>
    </row>
    <row r="152" spans="1:19" x14ac:dyDescent="0.35">
      <c r="A152" t="s">
        <v>2500</v>
      </c>
      <c r="B152">
        <v>4</v>
      </c>
      <c r="C152" s="64">
        <v>93</v>
      </c>
      <c r="D152" s="64">
        <v>22</v>
      </c>
      <c r="E152" s="64">
        <v>80</v>
      </c>
      <c r="F152" s="2" t="str">
        <f t="shared" si="17"/>
        <v>3</v>
      </c>
      <c r="G152" s="2" t="str">
        <f t="shared" si="18"/>
        <v>2</v>
      </c>
      <c r="H152" s="2" t="str">
        <f t="shared" si="19"/>
        <v>0</v>
      </c>
      <c r="I152" s="2" t="str">
        <f t="shared" si="20"/>
        <v>93 22</v>
      </c>
      <c r="J152" s="4">
        <f>1/(1+EXP(-Parameters!$B$8-Parameters!$B$9*C152))</f>
        <v>0.48078232167255014</v>
      </c>
      <c r="K152" s="18">
        <f>EXP(Parameters!$B$3+Parameters!$B$5*LN($C152))</f>
        <v>17.544193053986497</v>
      </c>
      <c r="L152" s="18">
        <f>EXP(Parameters!$B$2+Parameters!$B$4*LN($C152))</f>
        <v>21.963801876390391</v>
      </c>
      <c r="M152" s="18">
        <f t="shared" si="21"/>
        <v>19.187909643847966</v>
      </c>
      <c r="N152" s="2" t="str">
        <f t="shared" si="22"/>
        <v>mature</v>
      </c>
      <c r="O152" s="19">
        <f>_xlfn.NORM.DIST(LN($D152), LN(K152), EXP(Parameters!$B$6), 0)</f>
        <v>2.4987525178589334E-4</v>
      </c>
      <c r="P152" s="19">
        <f>_xlfn.NORM.DIST(LN($D152), LN(L152), EXP(Parameters!$B$7), 0)</f>
        <v>7.8658564274460439</v>
      </c>
      <c r="Q152" s="4">
        <f t="shared" si="23"/>
        <v>3.781894454778564</v>
      </c>
      <c r="R152" s="4">
        <f t="shared" si="24"/>
        <v>1.3302250625963392</v>
      </c>
      <c r="S152" s="2" t="str">
        <f>IF(C152&gt;=Parameters!$B$10,D152-EXP(Parameters!$B$2+Parameters!$B$4*LN($C152)), "")</f>
        <v/>
      </c>
    </row>
    <row r="153" spans="1:19" x14ac:dyDescent="0.35">
      <c r="A153" t="s">
        <v>2500</v>
      </c>
      <c r="B153">
        <v>4</v>
      </c>
      <c r="C153" s="64">
        <v>90</v>
      </c>
      <c r="D153" s="64">
        <v>14</v>
      </c>
      <c r="E153" s="64">
        <v>60</v>
      </c>
      <c r="F153" s="2" t="str">
        <f t="shared" si="17"/>
        <v>0</v>
      </c>
      <c r="G153" s="2" t="str">
        <f t="shared" si="18"/>
        <v>4</v>
      </c>
      <c r="H153" s="2" t="str">
        <f t="shared" si="19"/>
        <v>0</v>
      </c>
      <c r="I153" s="2" t="str">
        <f t="shared" si="20"/>
        <v>90 14</v>
      </c>
      <c r="J153" s="4">
        <f>1/(1+EXP(-Parameters!$B$8-Parameters!$B$9*C153))</f>
        <v>0.40196354817400864</v>
      </c>
      <c r="K153" s="18">
        <f>EXP(Parameters!$B$3+Parameters!$B$5*LN($C153))</f>
        <v>16.800732059348853</v>
      </c>
      <c r="L153" s="18">
        <f>EXP(Parameters!$B$2+Parameters!$B$4*LN($C153))</f>
        <v>20.995113720228492</v>
      </c>
      <c r="M153" s="18">
        <f t="shared" si="21"/>
        <v>18.39690340514494</v>
      </c>
      <c r="N153" s="2" t="str">
        <f t="shared" si="22"/>
        <v>immature</v>
      </c>
      <c r="O153" s="19">
        <f>_xlfn.NORM.DIST(LN($D153), LN(K153), EXP(Parameters!$B$6), 0)</f>
        <v>9.5143016800943933E-3</v>
      </c>
      <c r="P153" s="19">
        <f>_xlfn.NORM.DIST(LN($D153), LN(L153), EXP(Parameters!$B$7), 0)</f>
        <v>1.0448712234142798E-13</v>
      </c>
      <c r="Q153" s="4">
        <f t="shared" si="23"/>
        <v>5.689899218407719E-3</v>
      </c>
      <c r="R153" s="4">
        <f t="shared" si="24"/>
        <v>-5.1690627430556404</v>
      </c>
      <c r="S153" s="2" t="str">
        <f>IF(C153&gt;=Parameters!$B$10,D153-EXP(Parameters!$B$2+Parameters!$B$4*LN($C153)), "")</f>
        <v/>
      </c>
    </row>
    <row r="154" spans="1:19" x14ac:dyDescent="0.35">
      <c r="A154" t="s">
        <v>2500</v>
      </c>
      <c r="B154">
        <v>4</v>
      </c>
      <c r="C154" s="64">
        <v>103</v>
      </c>
      <c r="D154" s="64">
        <v>20</v>
      </c>
      <c r="E154" s="64">
        <v>72</v>
      </c>
      <c r="F154" s="2" t="str">
        <f t="shared" si="17"/>
        <v>3</v>
      </c>
      <c r="G154" s="2" t="str">
        <f t="shared" si="18"/>
        <v>0</v>
      </c>
      <c r="H154" s="2" t="str">
        <f t="shared" si="19"/>
        <v>2</v>
      </c>
      <c r="I154" s="2" t="str">
        <f t="shared" si="20"/>
        <v>103 20</v>
      </c>
      <c r="J154" s="4">
        <f>1/(1+EXP(-Parameters!$B$8-Parameters!$B$9*C154))</f>
        <v>0.72929139759356365</v>
      </c>
      <c r="K154" s="18">
        <f>EXP(Parameters!$B$3+Parameters!$B$5*LN($C154))</f>
        <v>20.077303074934573</v>
      </c>
      <c r="L154" s="18">
        <f>EXP(Parameters!$B$2+Parameters!$B$4*LN($C154))</f>
        <v>25.276776596017228</v>
      </c>
      <c r="M154" s="18">
        <f t="shared" si="21"/>
        <v>21.876255591489173</v>
      </c>
      <c r="N154" s="2" t="str">
        <f t="shared" si="22"/>
        <v>immature</v>
      </c>
      <c r="O154" s="19">
        <f>_xlfn.NORM.DIST(LN($D154), LN(K154), EXP(Parameters!$B$6), 0)</f>
        <v>8.0065778684057776</v>
      </c>
      <c r="P154" s="19">
        <f>_xlfn.NORM.DIST(LN($D154), LN(L154), EXP(Parameters!$B$7), 0)</f>
        <v>1.8311043794784463E-4</v>
      </c>
      <c r="Q154" s="4">
        <f t="shared" si="23"/>
        <v>2.1675830456816372</v>
      </c>
      <c r="R154" s="4">
        <f t="shared" si="24"/>
        <v>0.77361274297856675</v>
      </c>
      <c r="S154" s="2" t="str">
        <f>IF(C154&gt;=Parameters!$B$10,D154-EXP(Parameters!$B$2+Parameters!$B$4*LN($C154)), "")</f>
        <v/>
      </c>
    </row>
    <row r="155" spans="1:19" x14ac:dyDescent="0.35">
      <c r="A155" t="s">
        <v>2500</v>
      </c>
      <c r="B155">
        <v>4</v>
      </c>
      <c r="C155" s="64">
        <v>97</v>
      </c>
      <c r="D155" s="64">
        <v>21</v>
      </c>
      <c r="E155" s="64">
        <v>81</v>
      </c>
      <c r="F155" s="2" t="str">
        <f t="shared" si="17"/>
        <v>7</v>
      </c>
      <c r="G155" s="2" t="str">
        <f t="shared" si="18"/>
        <v>1</v>
      </c>
      <c r="H155" s="2" t="str">
        <f t="shared" si="19"/>
        <v>1</v>
      </c>
      <c r="I155" s="2" t="str">
        <f t="shared" si="20"/>
        <v>97 21</v>
      </c>
      <c r="J155" s="4">
        <f>1/(1+EXP(-Parameters!$B$8-Parameters!$B$9*C155))</f>
        <v>0.5866823242240583</v>
      </c>
      <c r="K155" s="18">
        <f>EXP(Parameters!$B$3+Parameters!$B$5*LN($C155))</f>
        <v>18.54746789404059</v>
      </c>
      <c r="L155" s="18">
        <f>EXP(Parameters!$B$2+Parameters!$B$4*LN($C155))</f>
        <v>23.273716967534682</v>
      </c>
      <c r="M155" s="18">
        <f t="shared" si="21"/>
        <v>20.253877097580474</v>
      </c>
      <c r="N155" s="2" t="str">
        <f t="shared" si="22"/>
        <v>mature</v>
      </c>
      <c r="O155" s="19">
        <f>_xlfn.NORM.DIST(LN($D155), LN(K155), EXP(Parameters!$B$6), 0)</f>
        <v>0.35289735415844548</v>
      </c>
      <c r="P155" s="19">
        <f>_xlfn.NORM.DIST(LN($D155), LN(L155), EXP(Parameters!$B$7), 0)</f>
        <v>1.0066911513002115</v>
      </c>
      <c r="Q155" s="4">
        <f t="shared" si="23"/>
        <v>0.73646661862884921</v>
      </c>
      <c r="R155" s="4">
        <f t="shared" si="24"/>
        <v>-0.30589136843948989</v>
      </c>
      <c r="S155" s="2" t="str">
        <f>IF(C155&gt;=Parameters!$B$10,D155-EXP(Parameters!$B$2+Parameters!$B$4*LN($C155)), "")</f>
        <v/>
      </c>
    </row>
    <row r="156" spans="1:19" x14ac:dyDescent="0.35">
      <c r="A156" t="s">
        <v>2500</v>
      </c>
      <c r="B156">
        <v>4</v>
      </c>
      <c r="C156" s="64">
        <v>87</v>
      </c>
      <c r="D156" s="64">
        <v>14</v>
      </c>
      <c r="E156" s="64">
        <v>66</v>
      </c>
      <c r="F156" s="2" t="str">
        <f t="shared" si="17"/>
        <v>7</v>
      </c>
      <c r="G156" s="2" t="str">
        <f t="shared" si="18"/>
        <v>4</v>
      </c>
      <c r="H156" s="2" t="str">
        <f t="shared" si="19"/>
        <v>6</v>
      </c>
      <c r="I156" s="2" t="str">
        <f t="shared" si="20"/>
        <v>87 14</v>
      </c>
      <c r="J156" s="4">
        <f>1/(1+EXP(-Parameters!$B$8-Parameters!$B$9*C156))</f>
        <v>0.32790583024912545</v>
      </c>
      <c r="K156" s="18">
        <f>EXP(Parameters!$B$3+Parameters!$B$5*LN($C156))</f>
        <v>16.065173844323819</v>
      </c>
      <c r="L156" s="18">
        <f>EXP(Parameters!$B$2+Parameters!$B$4*LN($C156))</f>
        <v>20.038480045955321</v>
      </c>
      <c r="M156" s="18">
        <f t="shared" si="21"/>
        <v>17.613347927040483</v>
      </c>
      <c r="N156" s="2" t="str">
        <f t="shared" si="22"/>
        <v>immature</v>
      </c>
      <c r="O156" s="19">
        <f>_xlfn.NORM.DIST(LN($D156), LN(K156), EXP(Parameters!$B$6), 0)</f>
        <v>0.17330351562870272</v>
      </c>
      <c r="P156" s="19">
        <f>_xlfn.NORM.DIST(LN($D156), LN(L156), EXP(Parameters!$B$7), 0)</f>
        <v>1.069708769681438E-10</v>
      </c>
      <c r="Q156" s="4">
        <f t="shared" si="23"/>
        <v>0.11647628248645704</v>
      </c>
      <c r="R156" s="4">
        <f t="shared" si="24"/>
        <v>-2.1500676105096139</v>
      </c>
      <c r="S156" s="2" t="str">
        <f>IF(C156&gt;=Parameters!$B$10,D156-EXP(Parameters!$B$2+Parameters!$B$4*LN($C156)), "")</f>
        <v/>
      </c>
    </row>
    <row r="157" spans="1:19" x14ac:dyDescent="0.35">
      <c r="A157" t="s">
        <v>2500</v>
      </c>
      <c r="B157">
        <v>4</v>
      </c>
      <c r="C157" s="64">
        <v>109</v>
      </c>
      <c r="D157" s="64">
        <v>24</v>
      </c>
      <c r="E157" s="64">
        <v>78</v>
      </c>
      <c r="F157" s="2" t="str">
        <f t="shared" si="17"/>
        <v>9</v>
      </c>
      <c r="G157" s="2" t="str">
        <f t="shared" si="18"/>
        <v>4</v>
      </c>
      <c r="H157" s="2" t="str">
        <f t="shared" si="19"/>
        <v>8</v>
      </c>
      <c r="I157" s="2" t="str">
        <f t="shared" si="20"/>
        <v>109 24</v>
      </c>
      <c r="J157" s="4">
        <f>1/(1+EXP(-Parameters!$B$8-Parameters!$B$9*C157))</f>
        <v>0.83641522323347828</v>
      </c>
      <c r="K157" s="18">
        <f>EXP(Parameters!$B$3+Parameters!$B$5*LN($C157))</f>
        <v>21.635986671827396</v>
      </c>
      <c r="L157" s="18">
        <f>EXP(Parameters!$B$2+Parameters!$B$4*LN($C157))</f>
        <v>27.324167114074939</v>
      </c>
      <c r="M157" s="18">
        <f t="shared" si="21"/>
        <v>23.525698651551952</v>
      </c>
      <c r="N157" s="2" t="str">
        <f t="shared" si="22"/>
        <v>mature</v>
      </c>
      <c r="O157" s="19">
        <f>_xlfn.NORM.DIST(LN($D157), LN(K157), EXP(Parameters!$B$6), 0)</f>
        <v>0.90904427187247583</v>
      </c>
      <c r="P157" s="19">
        <f>_xlfn.NORM.DIST(LN($D157), LN(L157), EXP(Parameters!$B$7), 0)</f>
        <v>0.2978715418888479</v>
      </c>
      <c r="Q157" s="4">
        <f t="shared" si="23"/>
        <v>0.39785009648900532</v>
      </c>
      <c r="R157" s="4">
        <f t="shared" si="24"/>
        <v>-0.92167998663253159</v>
      </c>
      <c r="S157" s="2" t="str">
        <f>IF(C157&gt;=Parameters!$B$10,D157-EXP(Parameters!$B$2+Parameters!$B$4*LN($C157)), "")</f>
        <v/>
      </c>
    </row>
    <row r="158" spans="1:19" x14ac:dyDescent="0.35">
      <c r="A158" t="s">
        <v>2500</v>
      </c>
      <c r="B158">
        <v>4</v>
      </c>
      <c r="C158" s="64">
        <v>109</v>
      </c>
      <c r="D158" s="64">
        <v>23</v>
      </c>
      <c r="E158" s="64">
        <v>87</v>
      </c>
      <c r="F158" s="2" t="str">
        <f t="shared" si="17"/>
        <v>9</v>
      </c>
      <c r="G158" s="2" t="str">
        <f t="shared" si="18"/>
        <v>3</v>
      </c>
      <c r="H158" s="2" t="str">
        <f t="shared" si="19"/>
        <v>7</v>
      </c>
      <c r="I158" s="2" t="str">
        <f t="shared" si="20"/>
        <v>109 23</v>
      </c>
      <c r="J158" s="4">
        <f>1/(1+EXP(-Parameters!$B$8-Parameters!$B$9*C158))</f>
        <v>0.83641522323347828</v>
      </c>
      <c r="K158" s="18">
        <f>EXP(Parameters!$B$3+Parameters!$B$5*LN($C158))</f>
        <v>21.635986671827396</v>
      </c>
      <c r="L158" s="18">
        <f>EXP(Parameters!$B$2+Parameters!$B$4*LN($C158))</f>
        <v>27.324167114074939</v>
      </c>
      <c r="M158" s="18">
        <f t="shared" si="21"/>
        <v>23.525698651551952</v>
      </c>
      <c r="N158" s="2" t="str">
        <f t="shared" si="22"/>
        <v>immature</v>
      </c>
      <c r="O158" s="19">
        <f>_xlfn.NORM.DIST(LN($D158), LN(K158), EXP(Parameters!$B$6), 0)</f>
        <v>3.7659203325885815</v>
      </c>
      <c r="P158" s="19">
        <f>_xlfn.NORM.DIST(LN($D158), LN(L158), EXP(Parameters!$B$7), 0)</f>
        <v>2.4428591507292045E-2</v>
      </c>
      <c r="Q158" s="4">
        <f t="shared" si="23"/>
        <v>0.63647968274585953</v>
      </c>
      <c r="R158" s="4">
        <f t="shared" si="24"/>
        <v>-0.45180278176772931</v>
      </c>
      <c r="S158" s="2" t="str">
        <f>IF(C158&gt;=Parameters!$B$10,D158-EXP(Parameters!$B$2+Parameters!$B$4*LN($C158)), "")</f>
        <v/>
      </c>
    </row>
    <row r="159" spans="1:19" x14ac:dyDescent="0.35">
      <c r="A159" t="s">
        <v>2500</v>
      </c>
      <c r="B159">
        <v>4</v>
      </c>
      <c r="C159" s="64">
        <v>108</v>
      </c>
      <c r="D159" s="64">
        <v>25</v>
      </c>
      <c r="E159" s="64">
        <v>80</v>
      </c>
      <c r="F159" s="2" t="str">
        <f t="shared" si="17"/>
        <v>8</v>
      </c>
      <c r="G159" s="2" t="str">
        <f t="shared" si="18"/>
        <v>5</v>
      </c>
      <c r="H159" s="2" t="str">
        <f t="shared" si="19"/>
        <v>0</v>
      </c>
      <c r="I159" s="2" t="str">
        <f t="shared" si="20"/>
        <v>108 25</v>
      </c>
      <c r="J159" s="4">
        <f>1/(1+EXP(-Parameters!$B$8-Parameters!$B$9*C159))</f>
        <v>0.82127356166282006</v>
      </c>
      <c r="K159" s="18">
        <f>EXP(Parameters!$B$3+Parameters!$B$5*LN($C159))</f>
        <v>21.374250224584241</v>
      </c>
      <c r="L159" s="18">
        <f>EXP(Parameters!$B$2+Parameters!$B$4*LN($C159))</f>
        <v>26.979923968453623</v>
      </c>
      <c r="M159" s="18">
        <f t="shared" si="21"/>
        <v>23.248958953216722</v>
      </c>
      <c r="N159" s="2" t="str">
        <f t="shared" si="22"/>
        <v>mature</v>
      </c>
      <c r="O159" s="19">
        <f>_xlfn.NORM.DIST(LN($D159), LN(K159), EXP(Parameters!$B$6), 0)</f>
        <v>5.5514931041525689E-2</v>
      </c>
      <c r="P159" s="19">
        <f>_xlfn.NORM.DIST(LN($D159), LN(L159), EXP(Parameters!$B$7), 0)</f>
        <v>2.5414286908623787</v>
      </c>
      <c r="Q159" s="4">
        <f t="shared" si="23"/>
        <v>2.0971301785562098</v>
      </c>
      <c r="R159" s="4">
        <f t="shared" si="24"/>
        <v>0.74056982846519737</v>
      </c>
      <c r="S159" s="2" t="str">
        <f>IF(C159&gt;=Parameters!$B$10,D159-EXP(Parameters!$B$2+Parameters!$B$4*LN($C159)), "")</f>
        <v/>
      </c>
    </row>
    <row r="160" spans="1:19" x14ac:dyDescent="0.35">
      <c r="A160" t="s">
        <v>2500</v>
      </c>
      <c r="B160">
        <v>4</v>
      </c>
      <c r="C160" s="64">
        <v>108</v>
      </c>
      <c r="D160" s="64">
        <v>26</v>
      </c>
      <c r="E160" s="64">
        <v>76</v>
      </c>
      <c r="F160" s="2" t="str">
        <f t="shared" si="17"/>
        <v>8</v>
      </c>
      <c r="G160" s="2" t="str">
        <f t="shared" si="18"/>
        <v>6</v>
      </c>
      <c r="H160" s="2" t="str">
        <f t="shared" si="19"/>
        <v>6</v>
      </c>
      <c r="I160" s="2" t="str">
        <f t="shared" si="20"/>
        <v>108 26</v>
      </c>
      <c r="J160" s="4">
        <f>1/(1+EXP(-Parameters!$B$8-Parameters!$B$9*C160))</f>
        <v>0.82127356166282006</v>
      </c>
      <c r="K160" s="18">
        <f>EXP(Parameters!$B$3+Parameters!$B$5*LN($C160))</f>
        <v>21.374250224584241</v>
      </c>
      <c r="L160" s="18">
        <f>EXP(Parameters!$B$2+Parameters!$B$4*LN($C160))</f>
        <v>26.979923968453623</v>
      </c>
      <c r="M160" s="18">
        <f t="shared" si="21"/>
        <v>23.248958953216722</v>
      </c>
      <c r="N160" s="2" t="str">
        <f t="shared" si="22"/>
        <v>mature</v>
      </c>
      <c r="O160" s="19">
        <f>_xlfn.NORM.DIST(LN($D160), LN(K160), EXP(Parameters!$B$6), 0)</f>
        <v>3.3693272315038977E-3</v>
      </c>
      <c r="P160" s="19">
        <f>_xlfn.NORM.DIST(LN($D160), LN(L160), EXP(Parameters!$B$7), 0)</f>
        <v>6.0298870794009733</v>
      </c>
      <c r="Q160" s="4">
        <f t="shared" si="23"/>
        <v>4.9527890259799365</v>
      </c>
      <c r="R160" s="4">
        <f t="shared" si="24"/>
        <v>1.5999508575000172</v>
      </c>
      <c r="S160" s="2" t="str">
        <f>IF(C160&gt;=Parameters!$B$10,D160-EXP(Parameters!$B$2+Parameters!$B$4*LN($C160)), "")</f>
        <v/>
      </c>
    </row>
    <row r="161" spans="1:19" x14ac:dyDescent="0.35">
      <c r="A161" t="s">
        <v>2500</v>
      </c>
      <c r="B161">
        <v>4</v>
      </c>
      <c r="C161" s="64">
        <v>107</v>
      </c>
      <c r="D161" s="64">
        <v>24</v>
      </c>
      <c r="E161" s="64">
        <v>82</v>
      </c>
      <c r="F161" s="2" t="str">
        <f t="shared" si="17"/>
        <v>7</v>
      </c>
      <c r="G161" s="2" t="str">
        <f t="shared" si="18"/>
        <v>4</v>
      </c>
      <c r="H161" s="2" t="str">
        <f t="shared" si="19"/>
        <v>2</v>
      </c>
      <c r="I161" s="2" t="str">
        <f t="shared" si="20"/>
        <v>107 24</v>
      </c>
      <c r="J161" s="4">
        <f>1/(1+EXP(-Parameters!$B$8-Parameters!$B$9*C161))</f>
        <v>0.8050570197393081</v>
      </c>
      <c r="K161" s="18">
        <f>EXP(Parameters!$B$3+Parameters!$B$5*LN($C161))</f>
        <v>21.113289479843672</v>
      </c>
      <c r="L161" s="18">
        <f>EXP(Parameters!$B$2+Parameters!$B$4*LN($C161))</f>
        <v>26.636875989263057</v>
      </c>
      <c r="M161" s="18">
        <f t="shared" si="21"/>
        <v>22.972945709967171</v>
      </c>
      <c r="N161" s="2" t="str">
        <f t="shared" si="22"/>
        <v>mature</v>
      </c>
      <c r="O161" s="19">
        <f>_xlfn.NORM.DIST(LN($D161), LN(K161), EXP(Parameters!$B$6), 0)</f>
        <v>0.2881879113168121</v>
      </c>
      <c r="P161" s="19">
        <f>_xlfn.NORM.DIST(LN($D161), LN(L161), EXP(Parameters!$B$7), 0)</f>
        <v>0.94993299534561915</v>
      </c>
      <c r="Q161" s="4">
        <f t="shared" si="23"/>
        <v>0.82093043649218156</v>
      </c>
      <c r="R161" s="4">
        <f t="shared" si="24"/>
        <v>-0.19731690333610405</v>
      </c>
      <c r="S161" s="2" t="str">
        <f>IF(C161&gt;=Parameters!$B$10,D161-EXP(Parameters!$B$2+Parameters!$B$4*LN($C161)), "")</f>
        <v/>
      </c>
    </row>
    <row r="162" spans="1:19" x14ac:dyDescent="0.35">
      <c r="A162" t="s">
        <v>2500</v>
      </c>
      <c r="B162">
        <v>5</v>
      </c>
      <c r="C162" s="64">
        <v>85</v>
      </c>
      <c r="D162" s="64">
        <v>17</v>
      </c>
      <c r="E162" s="64">
        <v>70</v>
      </c>
      <c r="F162" s="2" t="str">
        <f t="shared" si="17"/>
        <v>5</v>
      </c>
      <c r="G162" s="2" t="str">
        <f t="shared" si="18"/>
        <v>7</v>
      </c>
      <c r="H162" s="2" t="str">
        <f t="shared" si="19"/>
        <v>0</v>
      </c>
      <c r="I162" s="2" t="str">
        <f t="shared" si="20"/>
        <v>85 17</v>
      </c>
      <c r="J162" s="4">
        <f>1/(1+EXP(-Parameters!$B$8-Parameters!$B$9*C162))</f>
        <v>0.28266919830912968</v>
      </c>
      <c r="K162" s="18">
        <f>EXP(Parameters!$B$3+Parameters!$B$5*LN($C162))</f>
        <v>15.579282660403669</v>
      </c>
      <c r="L162" s="18">
        <f>EXP(Parameters!$B$2+Parameters!$B$4*LN($C162))</f>
        <v>19.407547991848531</v>
      </c>
      <c r="M162" s="18">
        <f t="shared" si="21"/>
        <v>17.0952069220629</v>
      </c>
      <c r="N162" s="2" t="str">
        <f t="shared" si="22"/>
        <v>immature</v>
      </c>
      <c r="O162" s="19">
        <f>_xlfn.NORM.DIST(LN($D162), LN(K162), EXP(Parameters!$B$6), 0)</f>
        <v>1.7162401920627588</v>
      </c>
      <c r="P162" s="19">
        <f>_xlfn.NORM.DIST(LN($D162), LN(L162), EXP(Parameters!$B$7), 0)</f>
        <v>0.25913448918344234</v>
      </c>
      <c r="Q162" s="4">
        <f t="shared" si="23"/>
        <v>1.3043612911782014</v>
      </c>
      <c r="R162" s="4">
        <f t="shared" si="24"/>
        <v>0.26571348891634256</v>
      </c>
      <c r="S162" s="2" t="str">
        <f>IF(C162&gt;=Parameters!$B$10,D162-EXP(Parameters!$B$2+Parameters!$B$4*LN($C162)), "")</f>
        <v/>
      </c>
    </row>
    <row r="163" spans="1:19" x14ac:dyDescent="0.35">
      <c r="A163" t="s">
        <v>2500</v>
      </c>
      <c r="B163">
        <v>5</v>
      </c>
      <c r="C163" s="64">
        <v>98</v>
      </c>
      <c r="D163" s="64">
        <v>20</v>
      </c>
      <c r="E163" s="64">
        <v>82</v>
      </c>
      <c r="F163" s="2" t="str">
        <f t="shared" si="17"/>
        <v>8</v>
      </c>
      <c r="G163" s="2" t="str">
        <f t="shared" si="18"/>
        <v>0</v>
      </c>
      <c r="H163" s="2" t="str">
        <f t="shared" si="19"/>
        <v>2</v>
      </c>
      <c r="I163" s="2" t="str">
        <f t="shared" si="20"/>
        <v>98 20</v>
      </c>
      <c r="J163" s="4">
        <f>1/(1+EXP(-Parameters!$B$8-Parameters!$B$9*C163))</f>
        <v>0.61231670875547251</v>
      </c>
      <c r="K163" s="18">
        <f>EXP(Parameters!$B$3+Parameters!$B$5*LN($C163))</f>
        <v>18.800387569154239</v>
      </c>
      <c r="L163" s="18">
        <f>EXP(Parameters!$B$2+Parameters!$B$4*LN($C163))</f>
        <v>23.604411861500896</v>
      </c>
      <c r="M163" s="18">
        <f t="shared" si="21"/>
        <v>20.522345068410143</v>
      </c>
      <c r="N163" s="2" t="str">
        <f t="shared" si="22"/>
        <v>immature</v>
      </c>
      <c r="O163" s="19">
        <f>_xlfn.NORM.DIST(LN($D163), LN(K163), EXP(Parameters!$B$6), 0)</f>
        <v>3.6990886711848994</v>
      </c>
      <c r="P163" s="19">
        <f>_xlfn.NORM.DIST(LN($D163), LN(L163), EXP(Parameters!$B$7), 0)</f>
        <v>3.764566510700483E-2</v>
      </c>
      <c r="Q163" s="4">
        <f t="shared" si="23"/>
        <v>1.4571259404075394</v>
      </c>
      <c r="R163" s="4">
        <f t="shared" si="24"/>
        <v>0.37646596164328339</v>
      </c>
      <c r="S163" s="2" t="str">
        <f>IF(C163&gt;=Parameters!$B$10,D163-EXP(Parameters!$B$2+Parameters!$B$4*LN($C163)), "")</f>
        <v/>
      </c>
    </row>
    <row r="164" spans="1:19" x14ac:dyDescent="0.35">
      <c r="A164" t="s">
        <v>2500</v>
      </c>
      <c r="B164">
        <v>5</v>
      </c>
      <c r="C164" s="64">
        <v>104</v>
      </c>
      <c r="D164" s="64">
        <v>21</v>
      </c>
      <c r="E164" s="64">
        <v>80</v>
      </c>
      <c r="F164" s="2" t="str">
        <f t="shared" si="17"/>
        <v>4</v>
      </c>
      <c r="G164" s="2" t="str">
        <f t="shared" si="18"/>
        <v>1</v>
      </c>
      <c r="H164" s="2" t="str">
        <f t="shared" si="19"/>
        <v>0</v>
      </c>
      <c r="I164" s="2" t="str">
        <f t="shared" si="20"/>
        <v>104 21</v>
      </c>
      <c r="J164" s="4">
        <f>1/(1+EXP(-Parameters!$B$8-Parameters!$B$9*C164))</f>
        <v>0.74985222302072962</v>
      </c>
      <c r="K164" s="18">
        <f>EXP(Parameters!$B$3+Parameters!$B$5*LN($C164))</f>
        <v>20.335111036615832</v>
      </c>
      <c r="L164" s="18">
        <f>EXP(Parameters!$B$2+Parameters!$B$4*LN($C164))</f>
        <v>25.614973208246262</v>
      </c>
      <c r="M164" s="18">
        <f t="shared" si="21"/>
        <v>22.14931366219318</v>
      </c>
      <c r="N164" s="2" t="str">
        <f t="shared" si="22"/>
        <v>immature</v>
      </c>
      <c r="O164" s="19">
        <f>_xlfn.NORM.DIST(LN($D164), LN(K164), EXP(Parameters!$B$6), 0)</f>
        <v>6.5113711677213999</v>
      </c>
      <c r="P164" s="19">
        <f>_xlfn.NORM.DIST(LN($D164), LN(L164), EXP(Parameters!$B$7), 0)</f>
        <v>3.6398379062701543E-3</v>
      </c>
      <c r="Q164" s="4">
        <f t="shared" si="23"/>
        <v>1.6315343632378758</v>
      </c>
      <c r="R164" s="4">
        <f t="shared" si="24"/>
        <v>0.48952089918791952</v>
      </c>
      <c r="S164" s="2" t="str">
        <f>IF(C164&gt;=Parameters!$B$10,D164-EXP(Parameters!$B$2+Parameters!$B$4*LN($C164)), "")</f>
        <v/>
      </c>
    </row>
    <row r="165" spans="1:19" x14ac:dyDescent="0.35">
      <c r="A165" t="s">
        <v>2500</v>
      </c>
      <c r="B165">
        <v>5</v>
      </c>
      <c r="C165" s="64">
        <v>95</v>
      </c>
      <c r="D165" s="64">
        <v>18</v>
      </c>
      <c r="E165" s="64">
        <v>84</v>
      </c>
      <c r="F165" s="2" t="str">
        <f t="shared" si="17"/>
        <v>5</v>
      </c>
      <c r="G165" s="2" t="str">
        <f t="shared" si="18"/>
        <v>8</v>
      </c>
      <c r="H165" s="2" t="str">
        <f t="shared" si="19"/>
        <v>4</v>
      </c>
      <c r="I165" s="2" t="str">
        <f t="shared" si="20"/>
        <v>95 18</v>
      </c>
      <c r="J165" s="4">
        <f>1/(1+EXP(-Parameters!$B$8-Parameters!$B$9*C165))</f>
        <v>0.53411670476985718</v>
      </c>
      <c r="K165" s="18">
        <f>EXP(Parameters!$B$3+Parameters!$B$5*LN($C165))</f>
        <v>18.044137752559234</v>
      </c>
      <c r="L165" s="18">
        <f>EXP(Parameters!$B$2+Parameters!$B$4*LN($C165))</f>
        <v>22.616169717891566</v>
      </c>
      <c r="M165" s="18">
        <f t="shared" si="21"/>
        <v>19.719300637765709</v>
      </c>
      <c r="N165" s="2" t="str">
        <f t="shared" si="22"/>
        <v>immature</v>
      </c>
      <c r="O165" s="19">
        <f>_xlfn.NORM.DIST(LN($D165), LN(K165), EXP(Parameters!$B$6), 0)</f>
        <v>8.0210023271427247</v>
      </c>
      <c r="P165" s="19">
        <f>_xlfn.NORM.DIST(LN($D165), LN(L165), EXP(Parameters!$B$7), 0)</f>
        <v>3.1026575868199087E-4</v>
      </c>
      <c r="Q165" s="4">
        <f t="shared" si="23"/>
        <v>3.7370167133425265</v>
      </c>
      <c r="R165" s="4">
        <f t="shared" si="24"/>
        <v>1.318287622888991</v>
      </c>
      <c r="S165" s="2" t="str">
        <f>IF(C165&gt;=Parameters!$B$10,D165-EXP(Parameters!$B$2+Parameters!$B$4*LN($C165)), "")</f>
        <v/>
      </c>
    </row>
    <row r="166" spans="1:19" x14ac:dyDescent="0.35">
      <c r="A166" t="s">
        <v>2500</v>
      </c>
      <c r="B166">
        <v>5</v>
      </c>
      <c r="C166" s="64">
        <v>111</v>
      </c>
      <c r="D166" s="64">
        <v>24</v>
      </c>
      <c r="E166" s="64">
        <v>78</v>
      </c>
      <c r="F166" s="2" t="str">
        <f t="shared" si="17"/>
        <v>1</v>
      </c>
      <c r="G166" s="2" t="str">
        <f t="shared" si="18"/>
        <v>4</v>
      </c>
      <c r="H166" s="2" t="str">
        <f t="shared" si="19"/>
        <v>8</v>
      </c>
      <c r="I166" s="2" t="str">
        <f t="shared" si="20"/>
        <v>111 24</v>
      </c>
      <c r="J166" s="4">
        <f>1/(1+EXP(-Parameters!$B$8-Parameters!$B$9*C166))</f>
        <v>0.86358393746934214</v>
      </c>
      <c r="K166" s="18">
        <f>EXP(Parameters!$B$3+Parameters!$B$5*LN($C166))</f>
        <v>22.161767377490595</v>
      </c>
      <c r="L166" s="18">
        <f>EXP(Parameters!$B$2+Parameters!$B$4*LN($C166))</f>
        <v>28.016211572719751</v>
      </c>
      <c r="M166" s="18">
        <f t="shared" si="21"/>
        <v>24.081338371598434</v>
      </c>
      <c r="N166" s="2" t="str">
        <f t="shared" si="22"/>
        <v>immature</v>
      </c>
      <c r="O166" s="19">
        <f>_xlfn.NORM.DIST(LN($D166), LN(K166), EXP(Parameters!$B$6), 0)</f>
        <v>2.2183277069623002</v>
      </c>
      <c r="P166" s="19">
        <f>_xlfn.NORM.DIST(LN($D166), LN(L166), EXP(Parameters!$B$7), 0)</f>
        <v>7.4612699351227066E-2</v>
      </c>
      <c r="Q166" s="4">
        <f t="shared" si="23"/>
        <v>0.3670498598774089</v>
      </c>
      <c r="R166" s="4">
        <f t="shared" si="24"/>
        <v>-1.0022575821788349</v>
      </c>
      <c r="S166" s="2">
        <f>IF(C166&gt;=Parameters!$B$10,D166-EXP(Parameters!$B$2+Parameters!$B$4*LN($C166)), "")</f>
        <v>-4.0162115727197509</v>
      </c>
    </row>
    <row r="167" spans="1:19" x14ac:dyDescent="0.35">
      <c r="A167" t="s">
        <v>2500</v>
      </c>
      <c r="B167">
        <v>5</v>
      </c>
      <c r="C167" s="64">
        <v>109</v>
      </c>
      <c r="D167" s="64">
        <v>22</v>
      </c>
      <c r="E167" s="64">
        <v>86</v>
      </c>
      <c r="F167" s="2" t="str">
        <f t="shared" si="17"/>
        <v>9</v>
      </c>
      <c r="G167" s="2" t="str">
        <f t="shared" si="18"/>
        <v>2</v>
      </c>
      <c r="H167" s="2" t="str">
        <f t="shared" si="19"/>
        <v>6</v>
      </c>
      <c r="I167" s="2" t="str">
        <f t="shared" si="20"/>
        <v>109 22</v>
      </c>
      <c r="J167" s="4">
        <f>1/(1+EXP(-Parameters!$B$8-Parameters!$B$9*C167))</f>
        <v>0.83641522323347828</v>
      </c>
      <c r="K167" s="18">
        <f>EXP(Parameters!$B$3+Parameters!$B$5*LN($C167))</f>
        <v>21.635986671827396</v>
      </c>
      <c r="L167" s="18">
        <f>EXP(Parameters!$B$2+Parameters!$B$4*LN($C167))</f>
        <v>27.324167114074939</v>
      </c>
      <c r="M167" s="18">
        <f t="shared" si="21"/>
        <v>23.525698651551952</v>
      </c>
      <c r="N167" s="2" t="str">
        <f t="shared" si="22"/>
        <v>immature</v>
      </c>
      <c r="O167" s="19">
        <f>_xlfn.NORM.DIST(LN($D167), LN(K167), EXP(Parameters!$B$6), 0)</f>
        <v>7.5903486977982713</v>
      </c>
      <c r="P167" s="19">
        <f>_xlfn.NORM.DIST(LN($D167), LN(L167), EXP(Parameters!$B$7), 0)</f>
        <v>8.4455709142790335E-4</v>
      </c>
      <c r="Q167" s="4">
        <f t="shared" si="23"/>
        <v>1.2423718977175491</v>
      </c>
      <c r="R167" s="4">
        <f t="shared" si="24"/>
        <v>0.21702237324490029</v>
      </c>
      <c r="S167" s="2" t="str">
        <f>IF(C167&gt;=Parameters!$B$10,D167-EXP(Parameters!$B$2+Parameters!$B$4*LN($C167)), "")</f>
        <v/>
      </c>
    </row>
    <row r="168" spans="1:19" x14ac:dyDescent="0.35">
      <c r="A168" t="s">
        <v>2500</v>
      </c>
      <c r="B168">
        <v>5</v>
      </c>
      <c r="C168" s="64">
        <v>116</v>
      </c>
      <c r="D168" s="64">
        <v>25</v>
      </c>
      <c r="E168" s="64">
        <v>79</v>
      </c>
      <c r="F168" s="2" t="str">
        <f t="shared" si="17"/>
        <v>6</v>
      </c>
      <c r="G168" s="2" t="str">
        <f t="shared" si="18"/>
        <v>5</v>
      </c>
      <c r="H168" s="2" t="str">
        <f t="shared" si="19"/>
        <v>9</v>
      </c>
      <c r="I168" s="2" t="str">
        <f t="shared" si="20"/>
        <v>116 25</v>
      </c>
      <c r="J168" s="4">
        <f>1/(1+EXP(-Parameters!$B$8-Parameters!$B$9*C168))</f>
        <v>0.91523910845155709</v>
      </c>
      <c r="K168" s="18">
        <f>EXP(Parameters!$B$3+Parameters!$B$5*LN($C168))</f>
        <v>23.489463803846061</v>
      </c>
      <c r="L168" s="18">
        <f>EXP(Parameters!$B$2+Parameters!$B$4*LN($C168))</f>
        <v>29.766770180323583</v>
      </c>
      <c r="M168" s="18">
        <f t="shared" si="21"/>
        <v>25.482825016561367</v>
      </c>
      <c r="N168" s="2" t="str">
        <f t="shared" si="22"/>
        <v>immature</v>
      </c>
      <c r="O168" s="19">
        <f>_xlfn.NORM.DIST(LN($D168), LN(K168), EXP(Parameters!$B$6), 0)</f>
        <v>3.655689968054197</v>
      </c>
      <c r="P168" s="19">
        <f>_xlfn.NORM.DIST(LN($D168), LN(L168), EXP(Parameters!$B$7), 0)</f>
        <v>2.1002318281663507E-2</v>
      </c>
      <c r="Q168" s="4">
        <f t="shared" si="23"/>
        <v>0.32908168397649806</v>
      </c>
      <c r="R168" s="4">
        <f t="shared" si="24"/>
        <v>-1.1114492794692117</v>
      </c>
      <c r="S168" s="2">
        <f>IF(C168&gt;=Parameters!$B$10,D168-EXP(Parameters!$B$2+Parameters!$B$4*LN($C168)), "")</f>
        <v>-4.7667701803235829</v>
      </c>
    </row>
    <row r="169" spans="1:19" x14ac:dyDescent="0.35">
      <c r="A169" t="s">
        <v>2500</v>
      </c>
      <c r="B169">
        <v>5</v>
      </c>
      <c r="C169" s="64">
        <v>78</v>
      </c>
      <c r="D169" s="64">
        <v>15</v>
      </c>
      <c r="E169" s="64">
        <v>63</v>
      </c>
      <c r="F169" s="2" t="str">
        <f t="shared" si="17"/>
        <v>8</v>
      </c>
      <c r="G169" s="2" t="str">
        <f t="shared" si="18"/>
        <v>5</v>
      </c>
      <c r="H169" s="2" t="str">
        <f t="shared" si="19"/>
        <v>3</v>
      </c>
      <c r="I169" s="2" t="str">
        <f t="shared" si="20"/>
        <v>78 15</v>
      </c>
      <c r="J169" s="4">
        <f>1/(1+EXP(-Parameters!$B$8-Parameters!$B$9*C169))</f>
        <v>0.15725216788490434</v>
      </c>
      <c r="K169" s="18">
        <f>EXP(Parameters!$B$3+Parameters!$B$5*LN($C169))</f>
        <v>13.907814017166753</v>
      </c>
      <c r="L169" s="18">
        <f>EXP(Parameters!$B$2+Parameters!$B$4*LN($C169))</f>
        <v>17.243561407626764</v>
      </c>
      <c r="M169" s="18">
        <f t="shared" si="21"/>
        <v>15.309274682999925</v>
      </c>
      <c r="N169" s="2" t="str">
        <f t="shared" si="22"/>
        <v>immature</v>
      </c>
      <c r="O169" s="19">
        <f>_xlfn.NORM.DIST(LN($D169), LN(K169), EXP(Parameters!$B$6), 0)</f>
        <v>2.5226356712543057</v>
      </c>
      <c r="P169" s="19">
        <f>_xlfn.NORM.DIST(LN($D169), LN(L169), EXP(Parameters!$B$7), 0)</f>
        <v>0.17951620965274515</v>
      </c>
      <c r="Q169" s="4">
        <f t="shared" si="23"/>
        <v>2.1541750563041506</v>
      </c>
      <c r="R169" s="4">
        <f t="shared" si="24"/>
        <v>0.7674078457681307</v>
      </c>
      <c r="S169" s="2" t="str">
        <f>IF(C169&gt;=Parameters!$B$10,D169-EXP(Parameters!$B$2+Parameters!$B$4*LN($C169)), "")</f>
        <v/>
      </c>
    </row>
    <row r="170" spans="1:19" x14ac:dyDescent="0.35">
      <c r="A170" t="s">
        <v>2500</v>
      </c>
      <c r="B170">
        <v>5</v>
      </c>
      <c r="C170" s="64">
        <v>121</v>
      </c>
      <c r="D170" s="64">
        <v>29</v>
      </c>
      <c r="E170" s="64">
        <v>85</v>
      </c>
      <c r="F170" s="2" t="str">
        <f t="shared" si="17"/>
        <v>1</v>
      </c>
      <c r="G170" s="2" t="str">
        <f t="shared" si="18"/>
        <v>9</v>
      </c>
      <c r="H170" s="2" t="str">
        <f t="shared" si="19"/>
        <v>5</v>
      </c>
      <c r="I170" s="2" t="str">
        <f t="shared" si="20"/>
        <v>121 29</v>
      </c>
      <c r="J170" s="4">
        <f>1/(1+EXP(-Parameters!$B$8-Parameters!$B$9*C170))</f>
        <v>0.94850100714798768</v>
      </c>
      <c r="K170" s="18">
        <f>EXP(Parameters!$B$3+Parameters!$B$5*LN($C170))</f>
        <v>24.835636835224335</v>
      </c>
      <c r="L170" s="18">
        <f>EXP(Parameters!$B$2+Parameters!$B$4*LN($C170))</f>
        <v>31.545908378747296</v>
      </c>
      <c r="M170" s="18">
        <f t="shared" si="21"/>
        <v>26.901570169069974</v>
      </c>
      <c r="N170" s="2" t="str">
        <f t="shared" si="22"/>
        <v>mature</v>
      </c>
      <c r="O170" s="19">
        <f>_xlfn.NORM.DIST(LN($D170), LN(K170), EXP(Parameters!$B$6), 0)</f>
        <v>6.1700244079016711E-2</v>
      </c>
      <c r="P170" s="19">
        <f>_xlfn.NORM.DIST(LN($D170), LN(L170), EXP(Parameters!$B$7), 0)</f>
        <v>1.9842714565660522</v>
      </c>
      <c r="Q170" s="4">
        <f t="shared" si="23"/>
        <v>1.8852609754366976</v>
      </c>
      <c r="R170" s="4">
        <f t="shared" si="24"/>
        <v>0.63406625982439579</v>
      </c>
      <c r="S170" s="2">
        <f>IF(C170&gt;=Parameters!$B$10,D170-EXP(Parameters!$B$2+Parameters!$B$4*LN($C170)), "")</f>
        <v>-2.5459083787472956</v>
      </c>
    </row>
    <row r="171" spans="1:19" x14ac:dyDescent="0.35">
      <c r="A171" t="s">
        <v>2500</v>
      </c>
      <c r="B171">
        <v>5</v>
      </c>
      <c r="C171" s="64">
        <v>115</v>
      </c>
      <c r="D171" s="64">
        <v>27</v>
      </c>
      <c r="E171" s="64">
        <v>81</v>
      </c>
      <c r="F171" s="2" t="str">
        <f t="shared" si="17"/>
        <v>5</v>
      </c>
      <c r="G171" s="2" t="str">
        <f t="shared" si="18"/>
        <v>7</v>
      </c>
      <c r="H171" s="2" t="str">
        <f t="shared" si="19"/>
        <v>1</v>
      </c>
      <c r="I171" s="2" t="str">
        <f t="shared" si="20"/>
        <v>115 27</v>
      </c>
      <c r="J171" s="4">
        <f>1/(1+EXP(-Parameters!$B$8-Parameters!$B$9*C171))</f>
        <v>0.90657859216536885</v>
      </c>
      <c r="K171" s="18">
        <f>EXP(Parameters!$B$3+Parameters!$B$5*LN($C171))</f>
        <v>23.222429007197608</v>
      </c>
      <c r="L171" s="18">
        <f>EXP(Parameters!$B$2+Parameters!$B$4*LN($C171))</f>
        <v>29.41434738550959</v>
      </c>
      <c r="M171" s="18">
        <f t="shared" si="21"/>
        <v>25.201129892198306</v>
      </c>
      <c r="N171" s="2" t="str">
        <f t="shared" si="22"/>
        <v>mature</v>
      </c>
      <c r="O171" s="19">
        <f>_xlfn.NORM.DIST(LN($D171), LN(K171), EXP(Parameters!$B$6), 0)</f>
        <v>8.0521572549208401E-2</v>
      </c>
      <c r="P171" s="19">
        <f>_xlfn.NORM.DIST(LN($D171), LN(L171), EXP(Parameters!$B$7), 0)</f>
        <v>1.8884797245696494</v>
      </c>
      <c r="Q171" s="4">
        <f t="shared" si="23"/>
        <v>1.7195777287018017</v>
      </c>
      <c r="R171" s="4">
        <f t="shared" si="24"/>
        <v>0.54207875411497064</v>
      </c>
      <c r="S171" s="2">
        <f>IF(C171&gt;=Parameters!$B$10,D171-EXP(Parameters!$B$2+Parameters!$B$4*LN($C171)), "")</f>
        <v>-2.4143473855095898</v>
      </c>
    </row>
    <row r="172" spans="1:19" x14ac:dyDescent="0.35">
      <c r="A172" t="s">
        <v>2500</v>
      </c>
      <c r="B172">
        <v>5</v>
      </c>
      <c r="C172" s="64">
        <v>96</v>
      </c>
      <c r="D172" s="64">
        <v>21</v>
      </c>
      <c r="E172" s="64">
        <v>79</v>
      </c>
      <c r="F172" s="2" t="str">
        <f t="shared" si="17"/>
        <v>6</v>
      </c>
      <c r="G172" s="2" t="str">
        <f t="shared" si="18"/>
        <v>1</v>
      </c>
      <c r="H172" s="2" t="str">
        <f t="shared" si="19"/>
        <v>9</v>
      </c>
      <c r="I172" s="2" t="str">
        <f t="shared" si="20"/>
        <v>96 21</v>
      </c>
      <c r="J172" s="4">
        <f>1/(1+EXP(-Parameters!$B$8-Parameters!$B$9*C172))</f>
        <v>0.56056936183772121</v>
      </c>
      <c r="K172" s="18">
        <f>EXP(Parameters!$B$3+Parameters!$B$5*LN($C172))</f>
        <v>18.295382656444414</v>
      </c>
      <c r="L172" s="18">
        <f>EXP(Parameters!$B$2+Parameters!$B$4*LN($C172))</f>
        <v>22.944300154072717</v>
      </c>
      <c r="M172" s="18">
        <f t="shared" si="21"/>
        <v>19.986193672700193</v>
      </c>
      <c r="N172" s="2" t="str">
        <f t="shared" si="22"/>
        <v>mature</v>
      </c>
      <c r="O172" s="19">
        <f>_xlfn.NORM.DIST(LN($D172), LN(K172), EXP(Parameters!$B$6), 0)</f>
        <v>0.17064252152112067</v>
      </c>
      <c r="P172" s="19">
        <f>_xlfn.NORM.DIST(LN($D172), LN(L172), EXP(Parameters!$B$7), 0)</f>
        <v>1.7116022394224855</v>
      </c>
      <c r="Q172" s="4">
        <f t="shared" si="23"/>
        <v>1.0344573272027238</v>
      </c>
      <c r="R172" s="4">
        <f t="shared" si="24"/>
        <v>3.3876967669463451E-2</v>
      </c>
      <c r="S172" s="2" t="str">
        <f>IF(C172&gt;=Parameters!$B$10,D172-EXP(Parameters!$B$2+Parameters!$B$4*LN($C172)), "")</f>
        <v/>
      </c>
    </row>
    <row r="173" spans="1:19" x14ac:dyDescent="0.35">
      <c r="A173" t="s">
        <v>2500</v>
      </c>
      <c r="B173">
        <v>5</v>
      </c>
      <c r="C173" s="64">
        <v>102</v>
      </c>
      <c r="D173" s="64">
        <v>24</v>
      </c>
      <c r="E173" s="64">
        <v>77</v>
      </c>
      <c r="F173" s="2" t="str">
        <f t="shared" si="17"/>
        <v>2</v>
      </c>
      <c r="G173" s="2" t="str">
        <f t="shared" si="18"/>
        <v>4</v>
      </c>
      <c r="H173" s="2" t="str">
        <f t="shared" si="19"/>
        <v>7</v>
      </c>
      <c r="I173" s="2" t="str">
        <f t="shared" si="20"/>
        <v>102 24</v>
      </c>
      <c r="J173" s="4">
        <f>1/(1+EXP(-Parameters!$B$8-Parameters!$B$9*C173))</f>
        <v>0.70769935811813878</v>
      </c>
      <c r="K173" s="18">
        <f>EXP(Parameters!$B$3+Parameters!$B$5*LN($C173))</f>
        <v>19.820296206539236</v>
      </c>
      <c r="L173" s="18">
        <f>EXP(Parameters!$B$2+Parameters!$B$4*LN($C173))</f>
        <v>24.939811053735465</v>
      </c>
      <c r="M173" s="18">
        <f t="shared" si="21"/>
        <v>21.603949060070374</v>
      </c>
      <c r="N173" s="2" t="str">
        <f t="shared" si="22"/>
        <v>mature</v>
      </c>
      <c r="O173" s="19">
        <f>_xlfn.NORM.DIST(LN($D173), LN(K173), EXP(Parameters!$B$6), 0)</f>
        <v>4.8195378123702254E-3</v>
      </c>
      <c r="P173" s="19">
        <f>_xlfn.NORM.DIST(LN($D173), LN(L173), EXP(Parameters!$B$7), 0)</f>
        <v>5.9059804204273281</v>
      </c>
      <c r="Q173" s="4">
        <f t="shared" si="23"/>
        <v>4.1810673065908457</v>
      </c>
      <c r="R173" s="4">
        <f t="shared" si="24"/>
        <v>1.4305665504488345</v>
      </c>
      <c r="S173" s="2" t="str">
        <f>IF(C173&gt;=Parameters!$B$10,D173-EXP(Parameters!$B$2+Parameters!$B$4*LN($C173)), "")</f>
        <v/>
      </c>
    </row>
    <row r="174" spans="1:19" x14ac:dyDescent="0.35">
      <c r="A174" t="s">
        <v>2500</v>
      </c>
      <c r="B174">
        <v>5</v>
      </c>
      <c r="C174" s="64">
        <v>91</v>
      </c>
      <c r="D174" s="64">
        <v>18</v>
      </c>
      <c r="E174" s="64">
        <v>75</v>
      </c>
      <c r="F174" s="2" t="str">
        <f t="shared" si="17"/>
        <v>1</v>
      </c>
      <c r="G174" s="2" t="str">
        <f t="shared" si="18"/>
        <v>8</v>
      </c>
      <c r="H174" s="2" t="str">
        <f t="shared" si="19"/>
        <v>5</v>
      </c>
      <c r="I174" s="2" t="str">
        <f t="shared" si="20"/>
        <v>91 18</v>
      </c>
      <c r="J174" s="4">
        <f>1/(1+EXP(-Parameters!$B$8-Parameters!$B$9*C174))</f>
        <v>0.42788234447524132</v>
      </c>
      <c r="K174" s="18">
        <f>EXP(Parameters!$B$3+Parameters!$B$5*LN($C174))</f>
        <v>17.047683103319663</v>
      </c>
      <c r="L174" s="18">
        <f>EXP(Parameters!$B$2+Parameters!$B$4*LN($C174))</f>
        <v>21.316682721214686</v>
      </c>
      <c r="M174" s="18">
        <f t="shared" si="21"/>
        <v>18.659753031749261</v>
      </c>
      <c r="N174" s="2" t="str">
        <f t="shared" si="22"/>
        <v>immature</v>
      </c>
      <c r="O174" s="19">
        <f>_xlfn.NORM.DIST(LN($D174), LN(K174), EXP(Parameters!$B$6), 0)</f>
        <v>4.4132780956590905</v>
      </c>
      <c r="P174" s="19">
        <f>_xlfn.NORM.DIST(LN($D174), LN(L174), EXP(Parameters!$B$7), 0)</f>
        <v>3.0132683738635441E-2</v>
      </c>
      <c r="Q174" s="4">
        <f t="shared" si="23"/>
        <v>2.5378075606306689</v>
      </c>
      <c r="R174" s="4">
        <f t="shared" si="24"/>
        <v>0.93130054318290212</v>
      </c>
      <c r="S174" s="2" t="str">
        <f>IF(C174&gt;=Parameters!$B$10,D174-EXP(Parameters!$B$2+Parameters!$B$4*LN($C174)), "")</f>
        <v/>
      </c>
    </row>
    <row r="175" spans="1:19" x14ac:dyDescent="0.35">
      <c r="A175" t="s">
        <v>2500</v>
      </c>
      <c r="B175">
        <v>5</v>
      </c>
      <c r="C175" s="64">
        <v>93</v>
      </c>
      <c r="D175" s="64">
        <v>18</v>
      </c>
      <c r="E175" s="64">
        <v>71</v>
      </c>
      <c r="F175" s="2" t="str">
        <f t="shared" si="17"/>
        <v>3</v>
      </c>
      <c r="G175" s="2" t="str">
        <f t="shared" si="18"/>
        <v>8</v>
      </c>
      <c r="H175" s="2" t="str">
        <f t="shared" si="19"/>
        <v>1</v>
      </c>
      <c r="I175" s="2" t="str">
        <f t="shared" si="20"/>
        <v>93 18</v>
      </c>
      <c r="J175" s="4">
        <f>1/(1+EXP(-Parameters!$B$8-Parameters!$B$9*C175))</f>
        <v>0.48078232167255014</v>
      </c>
      <c r="K175" s="18">
        <f>EXP(Parameters!$B$3+Parameters!$B$5*LN($C175))</f>
        <v>17.544193053986497</v>
      </c>
      <c r="L175" s="18">
        <f>EXP(Parameters!$B$2+Parameters!$B$4*LN($C175))</f>
        <v>21.963801876390391</v>
      </c>
      <c r="M175" s="18">
        <f t="shared" si="21"/>
        <v>19.187909643847966</v>
      </c>
      <c r="N175" s="2" t="str">
        <f t="shared" si="22"/>
        <v>immature</v>
      </c>
      <c r="O175" s="19">
        <f>_xlfn.NORM.DIST(LN($D175), LN(K175), EXP(Parameters!$B$6), 0)</f>
        <v>7.0286136827779169</v>
      </c>
      <c r="P175" s="19">
        <f>_xlfn.NORM.DIST(LN($D175), LN(L175), EXP(Parameters!$B$7), 0)</f>
        <v>3.5372853378878829E-3</v>
      </c>
      <c r="Q175" s="4">
        <f t="shared" si="23"/>
        <v>3.6510811424896645</v>
      </c>
      <c r="R175" s="4">
        <f t="shared" si="24"/>
        <v>1.2950233271566531</v>
      </c>
      <c r="S175" s="2" t="str">
        <f>IF(C175&gt;=Parameters!$B$10,D175-EXP(Parameters!$B$2+Parameters!$B$4*LN($C175)), "")</f>
        <v/>
      </c>
    </row>
    <row r="176" spans="1:19" x14ac:dyDescent="0.35">
      <c r="A176" t="s">
        <v>2500</v>
      </c>
      <c r="B176">
        <v>5</v>
      </c>
      <c r="C176" s="64">
        <v>90</v>
      </c>
      <c r="D176" s="64">
        <v>19</v>
      </c>
      <c r="E176" s="64">
        <v>69</v>
      </c>
      <c r="F176" s="2" t="str">
        <f t="shared" si="17"/>
        <v>0</v>
      </c>
      <c r="G176" s="2" t="str">
        <f t="shared" si="18"/>
        <v>9</v>
      </c>
      <c r="H176" s="2" t="str">
        <f t="shared" si="19"/>
        <v>9</v>
      </c>
      <c r="I176" s="2" t="str">
        <f t="shared" si="20"/>
        <v>90 19</v>
      </c>
      <c r="J176" s="4">
        <f>1/(1+EXP(-Parameters!$B$8-Parameters!$B$9*C176))</f>
        <v>0.40196354817400864</v>
      </c>
      <c r="K176" s="18">
        <f>EXP(Parameters!$B$3+Parameters!$B$5*LN($C176))</f>
        <v>16.800732059348853</v>
      </c>
      <c r="L176" s="18">
        <f>EXP(Parameters!$B$2+Parameters!$B$4*LN($C176))</f>
        <v>20.995113720228492</v>
      </c>
      <c r="M176" s="18">
        <f t="shared" si="21"/>
        <v>18.39690340514494</v>
      </c>
      <c r="N176" s="2" t="str">
        <f t="shared" si="22"/>
        <v>mature</v>
      </c>
      <c r="O176" s="19">
        <f>_xlfn.NORM.DIST(LN($D176), LN(K176), EXP(Parameters!$B$6), 0)</f>
        <v>0.37424504310576096</v>
      </c>
      <c r="P176" s="19">
        <f>_xlfn.NORM.DIST(LN($D176), LN(L176), EXP(Parameters!$B$7), 0)</f>
        <v>1.1309453833452456</v>
      </c>
      <c r="Q176" s="4">
        <f t="shared" si="23"/>
        <v>0.67841099677290373</v>
      </c>
      <c r="R176" s="4">
        <f t="shared" si="24"/>
        <v>-0.38800198477010323</v>
      </c>
      <c r="S176" s="2" t="str">
        <f>IF(C176&gt;=Parameters!$B$10,D176-EXP(Parameters!$B$2+Parameters!$B$4*LN($C176)), "")</f>
        <v/>
      </c>
    </row>
    <row r="177" spans="1:19" x14ac:dyDescent="0.35">
      <c r="A177" t="s">
        <v>2500</v>
      </c>
      <c r="B177">
        <v>5</v>
      </c>
      <c r="C177" s="64">
        <v>97</v>
      </c>
      <c r="D177" s="64">
        <v>22</v>
      </c>
      <c r="E177" s="64">
        <v>82</v>
      </c>
      <c r="F177" s="2" t="str">
        <f t="shared" si="17"/>
        <v>7</v>
      </c>
      <c r="G177" s="2" t="str">
        <f t="shared" si="18"/>
        <v>2</v>
      </c>
      <c r="H177" s="2" t="str">
        <f t="shared" si="19"/>
        <v>2</v>
      </c>
      <c r="I177" s="2" t="str">
        <f t="shared" si="20"/>
        <v>97 22</v>
      </c>
      <c r="J177" s="4">
        <f>1/(1+EXP(-Parameters!$B$8-Parameters!$B$9*C177))</f>
        <v>0.5866823242240583</v>
      </c>
      <c r="K177" s="18">
        <f>EXP(Parameters!$B$3+Parameters!$B$5*LN($C177))</f>
        <v>18.54746789404059</v>
      </c>
      <c r="L177" s="18">
        <f>EXP(Parameters!$B$2+Parameters!$B$4*LN($C177))</f>
        <v>23.273716967534682</v>
      </c>
      <c r="M177" s="18">
        <f t="shared" si="21"/>
        <v>20.253877097580474</v>
      </c>
      <c r="N177" s="2" t="str">
        <f t="shared" si="22"/>
        <v>mature</v>
      </c>
      <c r="O177" s="19">
        <f>_xlfn.NORM.DIST(LN($D177), LN(K177), EXP(Parameters!$B$6), 0)</f>
        <v>2.1903021394601634E-2</v>
      </c>
      <c r="P177" s="19">
        <f>_xlfn.NORM.DIST(LN($D177), LN(L177), EXP(Parameters!$B$7), 0)</f>
        <v>4.2490138220886866</v>
      </c>
      <c r="Q177" s="4">
        <f t="shared" si="23"/>
        <v>2.5018742106984275</v>
      </c>
      <c r="R177" s="4">
        <f t="shared" si="24"/>
        <v>0.91704013528063522</v>
      </c>
      <c r="S177" s="2" t="str">
        <f>IF(C177&gt;=Parameters!$B$10,D177-EXP(Parameters!$B$2+Parameters!$B$4*LN($C177)), "")</f>
        <v/>
      </c>
    </row>
    <row r="178" spans="1:19" x14ac:dyDescent="0.35">
      <c r="A178" t="s">
        <v>2500</v>
      </c>
      <c r="B178">
        <v>5</v>
      </c>
      <c r="C178" s="64">
        <v>104</v>
      </c>
      <c r="D178" s="64">
        <v>26</v>
      </c>
      <c r="E178" s="64">
        <v>85</v>
      </c>
      <c r="F178" s="2" t="str">
        <f t="shared" si="17"/>
        <v>4</v>
      </c>
      <c r="G178" s="2" t="str">
        <f t="shared" si="18"/>
        <v>6</v>
      </c>
      <c r="H178" s="2" t="str">
        <f t="shared" si="19"/>
        <v>5</v>
      </c>
      <c r="I178" s="2" t="str">
        <f t="shared" si="20"/>
        <v>104 26</v>
      </c>
      <c r="J178" s="4">
        <f>1/(1+EXP(-Parameters!$B$8-Parameters!$B$9*C178))</f>
        <v>0.74985222302072962</v>
      </c>
      <c r="K178" s="18">
        <f>EXP(Parameters!$B$3+Parameters!$B$5*LN($C178))</f>
        <v>20.335111036615832</v>
      </c>
      <c r="L178" s="18">
        <f>EXP(Parameters!$B$2+Parameters!$B$4*LN($C178))</f>
        <v>25.614973208246262</v>
      </c>
      <c r="M178" s="18">
        <f t="shared" si="21"/>
        <v>22.14931366219318</v>
      </c>
      <c r="N178" s="2" t="str">
        <f t="shared" si="22"/>
        <v>mature</v>
      </c>
      <c r="O178" s="19">
        <f>_xlfn.NORM.DIST(LN($D178), LN(K178), EXP(Parameters!$B$6), 0)</f>
        <v>3.8968113873084021E-5</v>
      </c>
      <c r="P178" s="19">
        <f>_xlfn.NORM.DIST(LN($D178), LN(L178), EXP(Parameters!$B$7), 0)</f>
        <v>7.5364195623298436</v>
      </c>
      <c r="Q178" s="4">
        <f t="shared" si="23"/>
        <v>5.6512107102170059</v>
      </c>
      <c r="R178" s="4">
        <f t="shared" si="24"/>
        <v>1.73186980719676</v>
      </c>
      <c r="S178" s="2" t="str">
        <f>IF(C178&gt;=Parameters!$B$10,D178-EXP(Parameters!$B$2+Parameters!$B$4*LN($C178)), "")</f>
        <v/>
      </c>
    </row>
    <row r="179" spans="1:19" x14ac:dyDescent="0.35">
      <c r="A179" t="s">
        <v>2500</v>
      </c>
      <c r="B179">
        <v>5</v>
      </c>
      <c r="C179" s="64">
        <v>100</v>
      </c>
      <c r="D179" s="64">
        <v>25</v>
      </c>
      <c r="E179" s="64">
        <v>90</v>
      </c>
      <c r="F179" s="2" t="str">
        <f t="shared" si="17"/>
        <v>0</v>
      </c>
      <c r="G179" s="2" t="str">
        <f t="shared" si="18"/>
        <v>5</v>
      </c>
      <c r="H179" s="2" t="str">
        <f t="shared" si="19"/>
        <v>0</v>
      </c>
      <c r="I179" s="2" t="str">
        <f t="shared" si="20"/>
        <v>100 25</v>
      </c>
      <c r="J179" s="4">
        <f>1/(1+EXP(-Parameters!$B$8-Parameters!$B$9*C179))</f>
        <v>0.66164839876400194</v>
      </c>
      <c r="K179" s="18">
        <f>EXP(Parameters!$B$3+Parameters!$B$5*LN($C179))</f>
        <v>19.308707150494147</v>
      </c>
      <c r="L179" s="18">
        <f>EXP(Parameters!$B$2+Parameters!$B$4*LN($C179))</f>
        <v>24.269603389150522</v>
      </c>
      <c r="M179" s="18">
        <f t="shared" si="21"/>
        <v>21.061611781570956</v>
      </c>
      <c r="N179" s="2" t="str">
        <f t="shared" si="22"/>
        <v>mature</v>
      </c>
      <c r="O179" s="19">
        <f>_xlfn.NORM.DIST(LN($D179), LN(K179), EXP(Parameters!$B$6), 0)</f>
        <v>1.079147984470201E-5</v>
      </c>
      <c r="P179" s="19">
        <f>_xlfn.NORM.DIST(LN($D179), LN(L179), EXP(Parameters!$B$7), 0)</f>
        <v>6.6325237318984662</v>
      </c>
      <c r="Q179" s="4">
        <f t="shared" si="23"/>
        <v>4.3884023582893485</v>
      </c>
      <c r="R179" s="4">
        <f t="shared" si="24"/>
        <v>1.4789652333526659</v>
      </c>
      <c r="S179" s="2" t="str">
        <f>IF(C179&gt;=Parameters!$B$10,D179-EXP(Parameters!$B$2+Parameters!$B$4*LN($C179)), "")</f>
        <v/>
      </c>
    </row>
    <row r="180" spans="1:19" x14ac:dyDescent="0.35">
      <c r="A180" t="s">
        <v>2500</v>
      </c>
      <c r="B180">
        <v>5</v>
      </c>
      <c r="C180" s="64">
        <v>94</v>
      </c>
      <c r="D180" s="64">
        <v>21</v>
      </c>
      <c r="E180" s="64">
        <v>74</v>
      </c>
      <c r="F180" s="2" t="str">
        <f t="shared" si="17"/>
        <v>4</v>
      </c>
      <c r="G180" s="2" t="str">
        <f t="shared" si="18"/>
        <v>1</v>
      </c>
      <c r="H180" s="2" t="str">
        <f t="shared" si="19"/>
        <v>4</v>
      </c>
      <c r="I180" s="2" t="str">
        <f t="shared" si="20"/>
        <v>94 21</v>
      </c>
      <c r="J180" s="4">
        <f>1/(1+EXP(-Parameters!$B$8-Parameters!$B$9*C180))</f>
        <v>0.50747076897689891</v>
      </c>
      <c r="K180" s="18">
        <f>EXP(Parameters!$B$3+Parameters!$B$5*LN($C180))</f>
        <v>17.793739182644352</v>
      </c>
      <c r="L180" s="18">
        <f>EXP(Parameters!$B$2+Parameters!$B$4*LN($C180))</f>
        <v>22.28933409736111</v>
      </c>
      <c r="M180" s="18">
        <f t="shared" si="21"/>
        <v>19.453203942190783</v>
      </c>
      <c r="N180" s="2" t="str">
        <f t="shared" si="22"/>
        <v>mature</v>
      </c>
      <c r="O180" s="19">
        <f>_xlfn.NORM.DIST(LN($D180), LN(K180), EXP(Parameters!$B$6), 0)</f>
        <v>3.086668102344101E-2</v>
      </c>
      <c r="P180" s="19">
        <f>_xlfn.NORM.DIST(LN($D180), LN(L180), EXP(Parameters!$B$7), 0)</f>
        <v>3.9440380522273064</v>
      </c>
      <c r="Q180" s="4">
        <f t="shared" si="23"/>
        <v>2.0166867659066527</v>
      </c>
      <c r="R180" s="4">
        <f t="shared" si="24"/>
        <v>0.70145594989025684</v>
      </c>
      <c r="S180" s="2" t="str">
        <f>IF(C180&gt;=Parameters!$B$10,D180-EXP(Parameters!$B$2+Parameters!$B$4*LN($C180)), "")</f>
        <v/>
      </c>
    </row>
    <row r="181" spans="1:19" x14ac:dyDescent="0.35">
      <c r="A181" t="s">
        <v>2500</v>
      </c>
      <c r="B181">
        <v>5</v>
      </c>
      <c r="C181" s="64">
        <v>99</v>
      </c>
      <c r="F181" s="2" t="str">
        <f t="shared" si="17"/>
        <v>9</v>
      </c>
      <c r="G181" s="2" t="str">
        <f t="shared" si="18"/>
        <v/>
      </c>
      <c r="H181" s="2" t="str">
        <f t="shared" si="19"/>
        <v/>
      </c>
      <c r="I181" s="2" t="str">
        <f t="shared" si="20"/>
        <v xml:space="preserve">99 </v>
      </c>
      <c r="J181" s="4">
        <f>1/(1+EXP(-Parameters!$B$8-Parameters!$B$9*C181))</f>
        <v>0.63734399661284968</v>
      </c>
      <c r="K181" s="18">
        <f>EXP(Parameters!$B$3+Parameters!$B$5*LN($C181))</f>
        <v>19.054135886807494</v>
      </c>
      <c r="L181" s="18">
        <f>EXP(Parameters!$B$2+Parameters!$B$4*LN($C181))</f>
        <v>23.936376676988925</v>
      </c>
      <c r="M181" s="18">
        <f t="shared" si="21"/>
        <v>20.791591843683772</v>
      </c>
      <c r="N181" s="2" t="str">
        <f t="shared" si="22"/>
        <v>immature</v>
      </c>
      <c r="O181" s="19" t="e">
        <f>_xlfn.NORM.DIST(LN($D181), LN(K181), EXP(Parameters!$B$6), 0)</f>
        <v>#NUM!</v>
      </c>
      <c r="P181" s="19" t="e">
        <f>_xlfn.NORM.DIST(LN($D181), LN(L181), EXP(Parameters!$B$7), 0)</f>
        <v>#NUM!</v>
      </c>
      <c r="Q181" s="4" t="e">
        <f t="shared" si="23"/>
        <v>#NUM!</v>
      </c>
      <c r="R181" s="4" t="e">
        <f t="shared" si="24"/>
        <v>#NUM!</v>
      </c>
      <c r="S181" s="2" t="str">
        <f>IF(C181&gt;=Parameters!$B$10,D181-EXP(Parameters!$B$2+Parameters!$B$4*LN($C181)), "")</f>
        <v/>
      </c>
    </row>
    <row r="182" spans="1:19" x14ac:dyDescent="0.35">
      <c r="A182" t="s">
        <v>2500</v>
      </c>
      <c r="B182">
        <v>5</v>
      </c>
      <c r="C182" s="64">
        <v>89</v>
      </c>
      <c r="D182" s="64">
        <v>19</v>
      </c>
      <c r="E182" s="64">
        <v>72</v>
      </c>
      <c r="F182" s="2" t="str">
        <f t="shared" si="17"/>
        <v>9</v>
      </c>
      <c r="G182" s="2" t="str">
        <f t="shared" si="18"/>
        <v>9</v>
      </c>
      <c r="H182" s="2" t="str">
        <f t="shared" si="19"/>
        <v>2</v>
      </c>
      <c r="I182" s="2" t="str">
        <f t="shared" si="20"/>
        <v>89 19</v>
      </c>
      <c r="J182" s="4">
        <f>1/(1+EXP(-Parameters!$B$8-Parameters!$B$9*C182))</f>
        <v>0.37658134777315855</v>
      </c>
      <c r="K182" s="18">
        <f>EXP(Parameters!$B$3+Parameters!$B$5*LN($C182))</f>
        <v>16.554659019508605</v>
      </c>
      <c r="L182" s="18">
        <f>EXP(Parameters!$B$2+Parameters!$B$4*LN($C182))</f>
        <v>20.674883994276637</v>
      </c>
      <c r="M182" s="18">
        <f t="shared" si="21"/>
        <v>18.13488155706656</v>
      </c>
      <c r="N182" s="2" t="str">
        <f t="shared" si="22"/>
        <v>mature</v>
      </c>
      <c r="O182" s="19">
        <f>_xlfn.NORM.DIST(LN($D182), LN(K182), EXP(Parameters!$B$6), 0)</f>
        <v>0.17162042351391751</v>
      </c>
      <c r="P182" s="19">
        <f>_xlfn.NORM.DIST(LN($D182), LN(L182), EXP(Parameters!$B$7), 0)</f>
        <v>1.9627351761803398</v>
      </c>
      <c r="Q182" s="4">
        <f t="shared" si="23"/>
        <v>0.84612083108942637</v>
      </c>
      <c r="R182" s="4">
        <f t="shared" si="24"/>
        <v>-0.16709310322778567</v>
      </c>
      <c r="S182" s="2" t="str">
        <f>IF(C182&gt;=Parameters!$B$10,D182-EXP(Parameters!$B$2+Parameters!$B$4*LN($C182)), "")</f>
        <v/>
      </c>
    </row>
    <row r="183" spans="1:19" x14ac:dyDescent="0.35">
      <c r="A183" t="s">
        <v>2500</v>
      </c>
      <c r="B183">
        <v>5</v>
      </c>
      <c r="C183" s="64">
        <v>108</v>
      </c>
      <c r="D183" s="64">
        <v>27</v>
      </c>
      <c r="E183" s="64">
        <v>83</v>
      </c>
      <c r="F183" s="2" t="str">
        <f t="shared" si="17"/>
        <v>8</v>
      </c>
      <c r="G183" s="2" t="str">
        <f t="shared" si="18"/>
        <v>7</v>
      </c>
      <c r="H183" s="2" t="str">
        <f t="shared" si="19"/>
        <v>3</v>
      </c>
      <c r="I183" s="2" t="str">
        <f t="shared" si="20"/>
        <v>108 27</v>
      </c>
      <c r="J183" s="4">
        <f>1/(1+EXP(-Parameters!$B$8-Parameters!$B$9*C183))</f>
        <v>0.82127356166282006</v>
      </c>
      <c r="K183" s="18">
        <f>EXP(Parameters!$B$3+Parameters!$B$5*LN($C183))</f>
        <v>21.374250224584241</v>
      </c>
      <c r="L183" s="18">
        <f>EXP(Parameters!$B$2+Parameters!$B$4*LN($C183))</f>
        <v>26.979923968453623</v>
      </c>
      <c r="M183" s="18">
        <f t="shared" si="21"/>
        <v>23.248958953216722</v>
      </c>
      <c r="N183" s="2" t="str">
        <f t="shared" si="22"/>
        <v>mature</v>
      </c>
      <c r="O183" s="19">
        <f>_xlfn.NORM.DIST(LN($D183), LN(K183), EXP(Parameters!$B$6), 0)</f>
        <v>1.2619120396861505E-4</v>
      </c>
      <c r="P183" s="19">
        <f>_xlfn.NORM.DIST(LN($D183), LN(L183), EXP(Parameters!$B$7), 0)</f>
        <v>7.8691606706416746</v>
      </c>
      <c r="Q183" s="4">
        <f t="shared" si="23"/>
        <v>6.4627561649793082</v>
      </c>
      <c r="R183" s="4">
        <f t="shared" si="24"/>
        <v>1.8660558777304734</v>
      </c>
      <c r="S183" s="2" t="str">
        <f>IF(C183&gt;=Parameters!$B$10,D183-EXP(Parameters!$B$2+Parameters!$B$4*LN($C183)), "")</f>
        <v/>
      </c>
    </row>
    <row r="184" spans="1:19" x14ac:dyDescent="0.35">
      <c r="A184" t="s">
        <v>2500</v>
      </c>
      <c r="B184">
        <v>5</v>
      </c>
      <c r="C184" s="64">
        <v>104</v>
      </c>
      <c r="D184" s="64">
        <v>25</v>
      </c>
      <c r="E184" s="64">
        <v>91</v>
      </c>
      <c r="F184" s="2" t="str">
        <f t="shared" si="17"/>
        <v>4</v>
      </c>
      <c r="G184" s="2" t="str">
        <f t="shared" si="18"/>
        <v>5</v>
      </c>
      <c r="H184" s="2" t="str">
        <f t="shared" si="19"/>
        <v>1</v>
      </c>
      <c r="I184" s="2" t="str">
        <f t="shared" si="20"/>
        <v>104 25</v>
      </c>
      <c r="J184" s="4">
        <f>1/(1+EXP(-Parameters!$B$8-Parameters!$B$9*C184))</f>
        <v>0.74985222302072962</v>
      </c>
      <c r="K184" s="18">
        <f>EXP(Parameters!$B$3+Parameters!$B$5*LN($C184))</f>
        <v>20.335111036615832</v>
      </c>
      <c r="L184" s="18">
        <f>EXP(Parameters!$B$2+Parameters!$B$4*LN($C184))</f>
        <v>25.614973208246262</v>
      </c>
      <c r="M184" s="18">
        <f t="shared" si="21"/>
        <v>22.14931366219318</v>
      </c>
      <c r="N184" s="2" t="str">
        <f t="shared" si="22"/>
        <v>mature</v>
      </c>
      <c r="O184" s="19">
        <f>_xlfn.NORM.DIST(LN($D184), LN(K184), EXP(Parameters!$B$6), 0)</f>
        <v>1.4176576230791203E-3</v>
      </c>
      <c r="P184" s="19">
        <f>_xlfn.NORM.DIST(LN($D184), LN(L184), EXP(Parameters!$B$7), 0)</f>
        <v>7.015690929471404</v>
      </c>
      <c r="Q184" s="4">
        <f t="shared" si="23"/>
        <v>5.2610860633934324</v>
      </c>
      <c r="R184" s="4">
        <f t="shared" si="24"/>
        <v>1.6603374813667078</v>
      </c>
      <c r="S184" s="2" t="str">
        <f>IF(C184&gt;=Parameters!$B$10,D184-EXP(Parameters!$B$2+Parameters!$B$4*LN($C184)), "")</f>
        <v/>
      </c>
    </row>
    <row r="185" spans="1:19" x14ac:dyDescent="0.35">
      <c r="A185" t="s">
        <v>2500</v>
      </c>
      <c r="B185">
        <v>5</v>
      </c>
      <c r="C185" s="64">
        <v>112</v>
      </c>
      <c r="D185" s="64">
        <v>28</v>
      </c>
      <c r="E185" s="64">
        <v>78</v>
      </c>
      <c r="F185" s="2" t="str">
        <f t="shared" si="17"/>
        <v>2</v>
      </c>
      <c r="G185" s="2" t="str">
        <f t="shared" si="18"/>
        <v>8</v>
      </c>
      <c r="H185" s="2" t="str">
        <f t="shared" si="19"/>
        <v>8</v>
      </c>
      <c r="I185" s="2" t="str">
        <f t="shared" si="20"/>
        <v>112 28</v>
      </c>
      <c r="J185" s="4">
        <f>1/(1+EXP(-Parameters!$B$8-Parameters!$B$9*C185))</f>
        <v>0.87568366424949196</v>
      </c>
      <c r="K185" s="18">
        <f>EXP(Parameters!$B$3+Parameters!$B$5*LN($C185))</f>
        <v>22.425802171071368</v>
      </c>
      <c r="L185" s="18">
        <f>EXP(Parameters!$B$2+Parameters!$B$4*LN($C185))</f>
        <v>28.363999471035015</v>
      </c>
      <c r="M185" s="18">
        <f t="shared" si="21"/>
        <v>24.360229057188494</v>
      </c>
      <c r="N185" s="2" t="str">
        <f t="shared" si="22"/>
        <v>mature</v>
      </c>
      <c r="O185" s="19">
        <f>_xlfn.NORM.DIST(LN($D185), LN(K185), EXP(Parameters!$B$6), 0)</f>
        <v>3.7018584918474551E-4</v>
      </c>
      <c r="P185" s="19">
        <f>_xlfn.NORM.DIST(LN($D185), LN(L185), EXP(Parameters!$B$7), 0)</f>
        <v>7.6186367364663719</v>
      </c>
      <c r="Q185" s="4">
        <f t="shared" si="23"/>
        <v>6.6715617541229806</v>
      </c>
      <c r="R185" s="4">
        <f t="shared" si="24"/>
        <v>1.8978539785650497</v>
      </c>
      <c r="S185" s="2">
        <f>IF(C185&gt;=Parameters!$B$10,D185-EXP(Parameters!$B$2+Parameters!$B$4*LN($C185)), "")</f>
        <v>-0.36399947103501518</v>
      </c>
    </row>
    <row r="186" spans="1:19" x14ac:dyDescent="0.35">
      <c r="A186" t="s">
        <v>2500</v>
      </c>
      <c r="B186">
        <v>5</v>
      </c>
      <c r="C186" s="64">
        <v>98</v>
      </c>
      <c r="D186" s="64">
        <v>19</v>
      </c>
      <c r="E186" s="64">
        <v>82</v>
      </c>
      <c r="F186" s="2" t="str">
        <f t="shared" si="17"/>
        <v>8</v>
      </c>
      <c r="G186" s="2" t="str">
        <f t="shared" si="18"/>
        <v>9</v>
      </c>
      <c r="H186" s="2" t="str">
        <f t="shared" si="19"/>
        <v>2</v>
      </c>
      <c r="I186" s="2" t="str">
        <f t="shared" si="20"/>
        <v>98 19</v>
      </c>
      <c r="J186" s="4">
        <f>1/(1+EXP(-Parameters!$B$8-Parameters!$B$9*C186))</f>
        <v>0.61231670875547251</v>
      </c>
      <c r="K186" s="18">
        <f>EXP(Parameters!$B$3+Parameters!$B$5*LN($C186))</f>
        <v>18.800387569154239</v>
      </c>
      <c r="L186" s="18">
        <f>EXP(Parameters!$B$2+Parameters!$B$4*LN($C186))</f>
        <v>23.604411861500896</v>
      </c>
      <c r="M186" s="18">
        <f t="shared" si="21"/>
        <v>20.522345068410143</v>
      </c>
      <c r="N186" s="2" t="str">
        <f t="shared" si="22"/>
        <v>immature</v>
      </c>
      <c r="O186" s="19">
        <f>_xlfn.NORM.DIST(LN($D186), LN(K186), EXP(Parameters!$B$6), 0)</f>
        <v>7.8512943662902011</v>
      </c>
      <c r="P186" s="19">
        <f>_xlfn.NORM.DIST(LN($D186), LN(L186), EXP(Parameters!$B$7), 0)</f>
        <v>8.2583966289997144E-4</v>
      </c>
      <c r="Q186" s="4">
        <f t="shared" si="23"/>
        <v>3.0443213158773488</v>
      </c>
      <c r="R186" s="4">
        <f t="shared" si="24"/>
        <v>1.1132779915500151</v>
      </c>
      <c r="S186" s="2" t="str">
        <f>IF(C186&gt;=Parameters!$B$10,D186-EXP(Parameters!$B$2+Parameters!$B$4*LN($C186)), "")</f>
        <v/>
      </c>
    </row>
    <row r="187" spans="1:19" x14ac:dyDescent="0.35">
      <c r="A187" t="s">
        <v>2500</v>
      </c>
      <c r="B187">
        <v>5</v>
      </c>
      <c r="C187" s="64">
        <v>88</v>
      </c>
      <c r="D187" s="64">
        <v>17</v>
      </c>
      <c r="E187" s="64">
        <v>72</v>
      </c>
      <c r="F187" s="2" t="str">
        <f t="shared" si="17"/>
        <v>8</v>
      </c>
      <c r="G187" s="2" t="str">
        <f t="shared" si="18"/>
        <v>7</v>
      </c>
      <c r="H187" s="2" t="str">
        <f t="shared" si="19"/>
        <v>2</v>
      </c>
      <c r="I187" s="2" t="str">
        <f t="shared" si="20"/>
        <v>88 17</v>
      </c>
      <c r="J187" s="4">
        <f>1/(1+EXP(-Parameters!$B$8-Parameters!$B$9*C187))</f>
        <v>0.35185891746891074</v>
      </c>
      <c r="K187" s="18">
        <f>EXP(Parameters!$B$3+Parameters!$B$5*LN($C187))</f>
        <v>16.309470674956241</v>
      </c>
      <c r="L187" s="18">
        <f>EXP(Parameters!$B$2+Parameters!$B$4*LN($C187))</f>
        <v>20.356002919798396</v>
      </c>
      <c r="M187" s="18">
        <f t="shared" si="21"/>
        <v>17.873694137780014</v>
      </c>
      <c r="N187" s="2" t="str">
        <f t="shared" si="22"/>
        <v>immature</v>
      </c>
      <c r="O187" s="19">
        <f>_xlfn.NORM.DIST(LN($D187), LN(K187), EXP(Parameters!$B$6), 0)</f>
        <v>5.6682499327770524</v>
      </c>
      <c r="P187" s="19">
        <f>_xlfn.NORM.DIST(LN($D187), LN(L187), EXP(Parameters!$B$7), 0)</f>
        <v>1.422504961370615E-2</v>
      </c>
      <c r="Q187" s="4">
        <f t="shared" si="23"/>
        <v>3.6788308580449125</v>
      </c>
      <c r="R187" s="4">
        <f t="shared" si="24"/>
        <v>1.3025950000847586</v>
      </c>
      <c r="S187" s="2" t="str">
        <f>IF(C187&gt;=Parameters!$B$10,D187-EXP(Parameters!$B$2+Parameters!$B$4*LN($C187)), "")</f>
        <v/>
      </c>
    </row>
    <row r="188" spans="1:19" x14ac:dyDescent="0.35">
      <c r="A188" t="s">
        <v>2500</v>
      </c>
      <c r="B188">
        <v>5</v>
      </c>
      <c r="C188" s="64">
        <v>93</v>
      </c>
      <c r="D188" s="64">
        <v>18</v>
      </c>
      <c r="E188" s="64">
        <v>75</v>
      </c>
      <c r="F188" s="2" t="str">
        <f t="shared" si="17"/>
        <v>3</v>
      </c>
      <c r="G188" s="2" t="str">
        <f t="shared" si="18"/>
        <v>8</v>
      </c>
      <c r="H188" s="2" t="str">
        <f t="shared" si="19"/>
        <v>5</v>
      </c>
      <c r="I188" s="2" t="str">
        <f t="shared" si="20"/>
        <v>93 18</v>
      </c>
      <c r="J188" s="4">
        <f>1/(1+EXP(-Parameters!$B$8-Parameters!$B$9*C188))</f>
        <v>0.48078232167255014</v>
      </c>
      <c r="K188" s="18">
        <f>EXP(Parameters!$B$3+Parameters!$B$5*LN($C188))</f>
        <v>17.544193053986497</v>
      </c>
      <c r="L188" s="18">
        <f>EXP(Parameters!$B$2+Parameters!$B$4*LN($C188))</f>
        <v>21.963801876390391</v>
      </c>
      <c r="M188" s="18">
        <f t="shared" si="21"/>
        <v>19.187909643847966</v>
      </c>
      <c r="N188" s="2" t="str">
        <f t="shared" si="22"/>
        <v>immature</v>
      </c>
      <c r="O188" s="19">
        <f>_xlfn.NORM.DIST(LN($D188), LN(K188), EXP(Parameters!$B$6), 0)</f>
        <v>7.0286136827779169</v>
      </c>
      <c r="P188" s="19">
        <f>_xlfn.NORM.DIST(LN($D188), LN(L188), EXP(Parameters!$B$7), 0)</f>
        <v>3.5372853378878829E-3</v>
      </c>
      <c r="Q188" s="4">
        <f t="shared" si="23"/>
        <v>3.6510811424896645</v>
      </c>
      <c r="R188" s="4">
        <f t="shared" si="24"/>
        <v>1.2950233271566531</v>
      </c>
      <c r="S188" s="2" t="str">
        <f>IF(C188&gt;=Parameters!$B$10,D188-EXP(Parameters!$B$2+Parameters!$B$4*LN($C188)), "")</f>
        <v/>
      </c>
    </row>
    <row r="189" spans="1:19" x14ac:dyDescent="0.35">
      <c r="A189" t="s">
        <v>2500</v>
      </c>
      <c r="B189">
        <v>5</v>
      </c>
      <c r="C189" s="64">
        <v>96</v>
      </c>
      <c r="D189" s="64">
        <v>20</v>
      </c>
      <c r="E189" s="64">
        <v>75</v>
      </c>
      <c r="F189" s="2" t="str">
        <f t="shared" si="17"/>
        <v>6</v>
      </c>
      <c r="G189" s="2" t="str">
        <f t="shared" si="18"/>
        <v>0</v>
      </c>
      <c r="H189" s="2" t="str">
        <f t="shared" si="19"/>
        <v>5</v>
      </c>
      <c r="I189" s="2" t="str">
        <f t="shared" si="20"/>
        <v>96 20</v>
      </c>
      <c r="J189" s="4">
        <f>1/(1+EXP(-Parameters!$B$8-Parameters!$B$9*C189))</f>
        <v>0.56056936183772121</v>
      </c>
      <c r="K189" s="18">
        <f>EXP(Parameters!$B$3+Parameters!$B$5*LN($C189))</f>
        <v>18.295382656444414</v>
      </c>
      <c r="L189" s="18">
        <f>EXP(Parameters!$B$2+Parameters!$B$4*LN($C189))</f>
        <v>22.944300154072717</v>
      </c>
      <c r="M189" s="18">
        <f t="shared" si="21"/>
        <v>19.986193672700193</v>
      </c>
      <c r="N189" s="2" t="str">
        <f t="shared" si="22"/>
        <v>mature</v>
      </c>
      <c r="O189" s="19">
        <f>_xlfn.NORM.DIST(LN($D189), LN(K189), EXP(Parameters!$B$6), 0)</f>
        <v>1.6086302508547334</v>
      </c>
      <c r="P189" s="19">
        <f>_xlfn.NORM.DIST(LN($D189), LN(L189), EXP(Parameters!$B$7), 0)</f>
        <v>0.20048141053841345</v>
      </c>
      <c r="Q189" s="4">
        <f t="shared" si="23"/>
        <v>0.8192651540660868</v>
      </c>
      <c r="R189" s="4">
        <f t="shared" si="24"/>
        <v>-0.19934749408745786</v>
      </c>
      <c r="S189" s="2" t="str">
        <f>IF(C189&gt;=Parameters!$B$10,D189-EXP(Parameters!$B$2+Parameters!$B$4*LN($C189)), "")</f>
        <v/>
      </c>
    </row>
    <row r="190" spans="1:19" x14ac:dyDescent="0.35">
      <c r="A190" t="s">
        <v>2500</v>
      </c>
      <c r="B190">
        <v>5</v>
      </c>
      <c r="C190" s="64">
        <v>95</v>
      </c>
      <c r="D190" s="64">
        <v>18</v>
      </c>
      <c r="E190" s="64">
        <v>73</v>
      </c>
      <c r="F190" s="2" t="str">
        <f t="shared" si="17"/>
        <v>5</v>
      </c>
      <c r="G190" s="2" t="str">
        <f t="shared" si="18"/>
        <v>8</v>
      </c>
      <c r="H190" s="2" t="str">
        <f t="shared" si="19"/>
        <v>3</v>
      </c>
      <c r="I190" s="2" t="str">
        <f t="shared" si="20"/>
        <v>95 18</v>
      </c>
      <c r="J190" s="4">
        <f>1/(1+EXP(-Parameters!$B$8-Parameters!$B$9*C190))</f>
        <v>0.53411670476985718</v>
      </c>
      <c r="K190" s="18">
        <f>EXP(Parameters!$B$3+Parameters!$B$5*LN($C190))</f>
        <v>18.044137752559234</v>
      </c>
      <c r="L190" s="18">
        <f>EXP(Parameters!$B$2+Parameters!$B$4*LN($C190))</f>
        <v>22.616169717891566</v>
      </c>
      <c r="M190" s="18">
        <f t="shared" si="21"/>
        <v>19.719300637765709</v>
      </c>
      <c r="N190" s="2" t="str">
        <f t="shared" si="22"/>
        <v>immature</v>
      </c>
      <c r="O190" s="19">
        <f>_xlfn.NORM.DIST(LN($D190), LN(K190), EXP(Parameters!$B$6), 0)</f>
        <v>8.0210023271427247</v>
      </c>
      <c r="P190" s="19">
        <f>_xlfn.NORM.DIST(LN($D190), LN(L190), EXP(Parameters!$B$7), 0)</f>
        <v>3.1026575868199087E-4</v>
      </c>
      <c r="Q190" s="4">
        <f t="shared" si="23"/>
        <v>3.7370167133425265</v>
      </c>
      <c r="R190" s="4">
        <f t="shared" si="24"/>
        <v>1.318287622888991</v>
      </c>
      <c r="S190" s="2" t="str">
        <f>IF(C190&gt;=Parameters!$B$10,D190-EXP(Parameters!$B$2+Parameters!$B$4*LN($C190)), "")</f>
        <v/>
      </c>
    </row>
    <row r="191" spans="1:19" x14ac:dyDescent="0.35">
      <c r="A191" t="s">
        <v>2500</v>
      </c>
      <c r="B191">
        <v>5</v>
      </c>
      <c r="C191" s="64">
        <v>102</v>
      </c>
      <c r="D191" s="64">
        <v>23</v>
      </c>
      <c r="E191" s="64">
        <v>83</v>
      </c>
      <c r="F191" s="2" t="str">
        <f t="shared" si="17"/>
        <v>2</v>
      </c>
      <c r="G191" s="2" t="str">
        <f t="shared" si="18"/>
        <v>3</v>
      </c>
      <c r="H191" s="2" t="str">
        <f t="shared" si="19"/>
        <v>3</v>
      </c>
      <c r="I191" s="2" t="str">
        <f t="shared" si="20"/>
        <v>102 23</v>
      </c>
      <c r="J191" s="4">
        <f>1/(1+EXP(-Parameters!$B$8-Parameters!$B$9*C191))</f>
        <v>0.70769935811813878</v>
      </c>
      <c r="K191" s="18">
        <f>EXP(Parameters!$B$3+Parameters!$B$5*LN($C191))</f>
        <v>19.820296206539236</v>
      </c>
      <c r="L191" s="18">
        <f>EXP(Parameters!$B$2+Parameters!$B$4*LN($C191))</f>
        <v>24.939811053735465</v>
      </c>
      <c r="M191" s="18">
        <f t="shared" si="21"/>
        <v>21.603949060070374</v>
      </c>
      <c r="N191" s="2" t="str">
        <f t="shared" si="22"/>
        <v>mature</v>
      </c>
      <c r="O191" s="19">
        <f>_xlfn.NORM.DIST(LN($D191), LN(K191), EXP(Parameters!$B$6), 0)</f>
        <v>9.0529584789383735E-2</v>
      </c>
      <c r="P191" s="19">
        <f>_xlfn.NORM.DIST(LN($D191), LN(L191), EXP(Parameters!$B$7), 0)</f>
        <v>2.1975060016035619</v>
      </c>
      <c r="Q191" s="4">
        <f t="shared" si="23"/>
        <v>1.5816354425388337</v>
      </c>
      <c r="R191" s="4">
        <f t="shared" si="24"/>
        <v>0.45845940191683365</v>
      </c>
      <c r="S191" s="2" t="str">
        <f>IF(C191&gt;=Parameters!$B$10,D191-EXP(Parameters!$B$2+Parameters!$B$4*LN($C191)), "")</f>
        <v/>
      </c>
    </row>
    <row r="192" spans="1:19" x14ac:dyDescent="0.35">
      <c r="A192" t="s">
        <v>2500</v>
      </c>
      <c r="B192">
        <v>5</v>
      </c>
      <c r="C192" s="64">
        <v>110</v>
      </c>
      <c r="D192" s="64">
        <v>26</v>
      </c>
      <c r="E192" s="64">
        <v>78</v>
      </c>
      <c r="F192" s="2" t="str">
        <f t="shared" si="17"/>
        <v>0</v>
      </c>
      <c r="G192" s="2" t="str">
        <f t="shared" si="18"/>
        <v>6</v>
      </c>
      <c r="H192" s="2" t="str">
        <f t="shared" si="19"/>
        <v>8</v>
      </c>
      <c r="I192" s="2" t="str">
        <f t="shared" si="20"/>
        <v>110 26</v>
      </c>
      <c r="J192" s="4">
        <f>1/(1+EXP(-Parameters!$B$8-Parameters!$B$9*C192))</f>
        <v>0.85050758826483663</v>
      </c>
      <c r="K192" s="18">
        <f>EXP(Parameters!$B$3+Parameters!$B$5*LN($C192))</f>
        <v>21.898493978978827</v>
      </c>
      <c r="L192" s="18">
        <f>EXP(Parameters!$B$2+Parameters!$B$4*LN($C192))</f>
        <v>27.669598567790544</v>
      </c>
      <c r="M192" s="18">
        <f t="shared" si="21"/>
        <v>23.803160025837798</v>
      </c>
      <c r="N192" s="2" t="str">
        <f t="shared" si="22"/>
        <v>mature</v>
      </c>
      <c r="O192" s="19">
        <f>_xlfn.NORM.DIST(LN($D192), LN(K192), EXP(Parameters!$B$6), 0)</f>
        <v>2.0478369364011276E-2</v>
      </c>
      <c r="P192" s="19">
        <f>_xlfn.NORM.DIST(LN($D192), LN(L192), EXP(Parameters!$B$7), 0)</f>
        <v>3.7037384383716696</v>
      </c>
      <c r="Q192" s="4">
        <f t="shared" si="23"/>
        <v>3.1531190076078905</v>
      </c>
      <c r="R192" s="4">
        <f t="shared" si="24"/>
        <v>1.1483921240967077</v>
      </c>
      <c r="S192" s="2">
        <f>IF(C192&gt;=Parameters!$B$10,D192-EXP(Parameters!$B$2+Parameters!$B$4*LN($C192)), "")</f>
        <v>-1.6695985677905441</v>
      </c>
    </row>
    <row r="193" spans="1:19" x14ac:dyDescent="0.35">
      <c r="A193" t="s">
        <v>2500</v>
      </c>
      <c r="B193">
        <v>5</v>
      </c>
      <c r="C193" s="64">
        <v>115</v>
      </c>
      <c r="D193" s="64">
        <v>31</v>
      </c>
      <c r="E193" s="64">
        <v>76</v>
      </c>
      <c r="F193" s="2" t="str">
        <f t="shared" si="17"/>
        <v>5</v>
      </c>
      <c r="G193" s="2" t="str">
        <f t="shared" si="18"/>
        <v>1</v>
      </c>
      <c r="H193" s="2" t="str">
        <f t="shared" si="19"/>
        <v>6</v>
      </c>
      <c r="I193" s="2" t="str">
        <f t="shared" si="20"/>
        <v>115 31</v>
      </c>
      <c r="J193" s="4">
        <f>1/(1+EXP(-Parameters!$B$8-Parameters!$B$9*C193))</f>
        <v>0.90657859216536885</v>
      </c>
      <c r="K193" s="18">
        <f>EXP(Parameters!$B$3+Parameters!$B$5*LN($C193))</f>
        <v>23.222429007197608</v>
      </c>
      <c r="L193" s="18">
        <f>EXP(Parameters!$B$2+Parameters!$B$4*LN($C193))</f>
        <v>29.41434738550959</v>
      </c>
      <c r="M193" s="18">
        <f t="shared" si="21"/>
        <v>25.201129892198306</v>
      </c>
      <c r="N193" s="2" t="str">
        <f t="shared" si="22"/>
        <v>mature</v>
      </c>
      <c r="O193" s="19">
        <f>_xlfn.NORM.DIST(LN($D193), LN(K193), EXP(Parameters!$B$6), 0)</f>
        <v>3.6491487347375664E-7</v>
      </c>
      <c r="P193" s="19">
        <f>_xlfn.NORM.DIST(LN($D193), LN(L193), EXP(Parameters!$B$7), 0)</f>
        <v>4.6027345586562589</v>
      </c>
      <c r="Q193" s="4">
        <f t="shared" si="23"/>
        <v>4.1727406503883424</v>
      </c>
      <c r="R193" s="4">
        <f t="shared" si="24"/>
        <v>1.4285730502384095</v>
      </c>
      <c r="S193" s="2">
        <f>IF(C193&gt;=Parameters!$B$10,D193-EXP(Parameters!$B$2+Parameters!$B$4*LN($C193)), "")</f>
        <v>1.5856526144904102</v>
      </c>
    </row>
    <row r="194" spans="1:19" x14ac:dyDescent="0.35">
      <c r="A194" t="s">
        <v>2500</v>
      </c>
      <c r="B194">
        <v>5</v>
      </c>
      <c r="C194" s="64">
        <v>109</v>
      </c>
      <c r="D194" s="64">
        <v>25</v>
      </c>
      <c r="E194" s="64">
        <v>84</v>
      </c>
      <c r="F194" s="2" t="str">
        <f t="shared" si="17"/>
        <v>9</v>
      </c>
      <c r="G194" s="2" t="str">
        <f t="shared" si="18"/>
        <v>5</v>
      </c>
      <c r="H194" s="2" t="str">
        <f t="shared" si="19"/>
        <v>4</v>
      </c>
      <c r="I194" s="2" t="str">
        <f t="shared" si="20"/>
        <v>109 25</v>
      </c>
      <c r="J194" s="4">
        <f>1/(1+EXP(-Parameters!$B$8-Parameters!$B$9*C194))</f>
        <v>0.83641522323347828</v>
      </c>
      <c r="K194" s="18">
        <f>EXP(Parameters!$B$3+Parameters!$B$5*LN($C194))</f>
        <v>21.635986671827396</v>
      </c>
      <c r="L194" s="18">
        <f>EXP(Parameters!$B$2+Parameters!$B$4*LN($C194))</f>
        <v>27.324167114074939</v>
      </c>
      <c r="M194" s="18">
        <f t="shared" si="21"/>
        <v>23.525698651551952</v>
      </c>
      <c r="N194" s="2" t="str">
        <f t="shared" si="22"/>
        <v>mature</v>
      </c>
      <c r="O194" s="19">
        <f>_xlfn.NORM.DIST(LN($D194), LN(K194), EXP(Parameters!$B$6), 0)</f>
        <v>0.11667862335195373</v>
      </c>
      <c r="P194" s="19">
        <f>_xlfn.NORM.DIST(LN($D194), LN(L194), EXP(Parameters!$B$7), 0)</f>
        <v>1.6911235621452998</v>
      </c>
      <c r="Q194" s="4">
        <f t="shared" si="23"/>
        <v>1.4335683383016105</v>
      </c>
      <c r="R194" s="4">
        <f t="shared" si="24"/>
        <v>0.36016667754654647</v>
      </c>
      <c r="S194" s="2" t="str">
        <f>IF(C194&gt;=Parameters!$B$10,D194-EXP(Parameters!$B$2+Parameters!$B$4*LN($C194)), "")</f>
        <v/>
      </c>
    </row>
    <row r="195" spans="1:19" x14ac:dyDescent="0.35">
      <c r="A195" t="s">
        <v>2500</v>
      </c>
      <c r="B195">
        <v>5</v>
      </c>
      <c r="C195" s="64">
        <v>98</v>
      </c>
      <c r="D195" s="64">
        <v>20</v>
      </c>
      <c r="E195" s="64">
        <v>83</v>
      </c>
      <c r="F195" s="2" t="str">
        <f t="shared" ref="F195:F258" si="25">RIGHT(C195,1)</f>
        <v>8</v>
      </c>
      <c r="G195" s="2" t="str">
        <f t="shared" ref="G195:G258" si="26">RIGHT(D195,1)</f>
        <v>0</v>
      </c>
      <c r="H195" s="2" t="str">
        <f t="shared" ref="H195:H258" si="27">RIGHT(E195,1)</f>
        <v>3</v>
      </c>
      <c r="I195" s="2" t="str">
        <f t="shared" ref="I195:I258" si="28">C195&amp; " " &amp;D195</f>
        <v>98 20</v>
      </c>
      <c r="J195" s="4">
        <f>1/(1+EXP(-Parameters!$B$8-Parameters!$B$9*C195))</f>
        <v>0.61231670875547251</v>
      </c>
      <c r="K195" s="18">
        <f>EXP(Parameters!$B$3+Parameters!$B$5*LN($C195))</f>
        <v>18.800387569154239</v>
      </c>
      <c r="L195" s="18">
        <f>EXP(Parameters!$B$2+Parameters!$B$4*LN($C195))</f>
        <v>23.604411861500896</v>
      </c>
      <c r="M195" s="18">
        <f t="shared" ref="M195:M258" si="29" xml:space="preserve"> EXP((-1 - (-0.4481224) *LN(C195)) /  0.3490391)</f>
        <v>20.522345068410143</v>
      </c>
      <c r="N195" s="2" t="str">
        <f t="shared" ref="N195:N258" si="30">IF(D195&gt;=M195, "mature", "immature")</f>
        <v>immature</v>
      </c>
      <c r="O195" s="19">
        <f>_xlfn.NORM.DIST(LN($D195), LN(K195), EXP(Parameters!$B$6), 0)</f>
        <v>3.6990886711848994</v>
      </c>
      <c r="P195" s="19">
        <f>_xlfn.NORM.DIST(LN($D195), LN(L195), EXP(Parameters!$B$7), 0)</f>
        <v>3.764566510700483E-2</v>
      </c>
      <c r="Q195" s="4">
        <f t="shared" ref="Q195:Q258" si="31">(1-J195)*O195+J195*P195</f>
        <v>1.4571259404075394</v>
      </c>
      <c r="R195" s="4">
        <f t="shared" ref="R195:R258" si="32">LN(Q195)</f>
        <v>0.37646596164328339</v>
      </c>
      <c r="S195" s="2" t="str">
        <f>IF(C195&gt;=Parameters!$B$10,D195-EXP(Parameters!$B$2+Parameters!$B$4*LN($C195)), "")</f>
        <v/>
      </c>
    </row>
    <row r="196" spans="1:19" x14ac:dyDescent="0.35">
      <c r="A196" t="s">
        <v>2500</v>
      </c>
      <c r="B196">
        <v>5</v>
      </c>
      <c r="C196" s="64">
        <v>78</v>
      </c>
      <c r="D196" s="64">
        <v>14</v>
      </c>
      <c r="E196" s="64">
        <v>65</v>
      </c>
      <c r="F196" s="2" t="str">
        <f t="shared" si="25"/>
        <v>8</v>
      </c>
      <c r="G196" s="2" t="str">
        <f t="shared" si="26"/>
        <v>4</v>
      </c>
      <c r="H196" s="2" t="str">
        <f t="shared" si="27"/>
        <v>5</v>
      </c>
      <c r="I196" s="2" t="str">
        <f t="shared" si="28"/>
        <v>78 14</v>
      </c>
      <c r="J196" s="4">
        <f>1/(1+EXP(-Parameters!$B$8-Parameters!$B$9*C196))</f>
        <v>0.15725216788490434</v>
      </c>
      <c r="K196" s="18">
        <f>EXP(Parameters!$B$3+Parameters!$B$5*LN($C196))</f>
        <v>13.907814017166753</v>
      </c>
      <c r="L196" s="18">
        <f>EXP(Parameters!$B$2+Parameters!$B$4*LN($C196))</f>
        <v>17.243561407626764</v>
      </c>
      <c r="M196" s="18">
        <f t="shared" si="29"/>
        <v>15.309274682999925</v>
      </c>
      <c r="N196" s="2" t="str">
        <f t="shared" si="30"/>
        <v>immature</v>
      </c>
      <c r="O196" s="19">
        <f>_xlfn.NORM.DIST(LN($D196), LN(K196), EXP(Parameters!$B$6), 0)</f>
        <v>7.9600523563431889</v>
      </c>
      <c r="P196" s="19">
        <f>_xlfn.NORM.DIST(LN($D196), LN(L196), EXP(Parameters!$B$7), 0)</f>
        <v>1.6846499116869799E-3</v>
      </c>
      <c r="Q196" s="4">
        <f t="shared" si="31"/>
        <v>6.7085817816816204</v>
      </c>
      <c r="R196" s="4">
        <f t="shared" si="32"/>
        <v>1.9033875697293365</v>
      </c>
      <c r="S196" s="2" t="str">
        <f>IF(C196&gt;=Parameters!$B$10,D196-EXP(Parameters!$B$2+Parameters!$B$4*LN($C196)), "")</f>
        <v/>
      </c>
    </row>
    <row r="197" spans="1:19" x14ac:dyDescent="0.35">
      <c r="A197" t="s">
        <v>2500</v>
      </c>
      <c r="B197">
        <v>5</v>
      </c>
      <c r="C197" s="64">
        <v>86</v>
      </c>
      <c r="D197" s="64">
        <v>16</v>
      </c>
      <c r="E197" s="64">
        <v>68</v>
      </c>
      <c r="F197" s="2" t="str">
        <f t="shared" si="25"/>
        <v>6</v>
      </c>
      <c r="G197" s="2" t="str">
        <f t="shared" si="26"/>
        <v>6</v>
      </c>
      <c r="H197" s="2" t="str">
        <f t="shared" si="27"/>
        <v>8</v>
      </c>
      <c r="I197" s="2" t="str">
        <f t="shared" si="28"/>
        <v>86 16</v>
      </c>
      <c r="J197" s="4">
        <f>1/(1+EXP(-Parameters!$B$8-Parameters!$B$9*C197))</f>
        <v>0.30481649645840181</v>
      </c>
      <c r="K197" s="18">
        <f>EXP(Parameters!$B$3+Parameters!$B$5*LN($C197))</f>
        <v>15.821775477637425</v>
      </c>
      <c r="L197" s="18">
        <f>EXP(Parameters!$B$2+Parameters!$B$4*LN($C197))</f>
        <v>19.722325099830872</v>
      </c>
      <c r="M197" s="18">
        <f t="shared" si="29"/>
        <v>17.353849838128991</v>
      </c>
      <c r="N197" s="2" t="str">
        <f t="shared" si="30"/>
        <v>immature</v>
      </c>
      <c r="O197" s="19">
        <f>_xlfn.NORM.DIST(LN($D197), LN(K197), EXP(Parameters!$B$6), 0)</f>
        <v>7.829167535904566</v>
      </c>
      <c r="P197" s="19">
        <f>_xlfn.NORM.DIST(LN($D197), LN(L197), EXP(Parameters!$B$7), 0)</f>
        <v>1.5810700742932404E-3</v>
      </c>
      <c r="Q197" s="4">
        <f t="shared" si="31"/>
        <v>5.4431900536649787</v>
      </c>
      <c r="R197" s="4">
        <f t="shared" si="32"/>
        <v>1.6943652959222075</v>
      </c>
      <c r="S197" s="2" t="str">
        <f>IF(C197&gt;=Parameters!$B$10,D197-EXP(Parameters!$B$2+Parameters!$B$4*LN($C197)), "")</f>
        <v/>
      </c>
    </row>
    <row r="198" spans="1:19" x14ac:dyDescent="0.35">
      <c r="A198" t="s">
        <v>2500</v>
      </c>
      <c r="B198">
        <v>5</v>
      </c>
      <c r="C198" s="64">
        <v>96</v>
      </c>
      <c r="D198" s="64">
        <v>21</v>
      </c>
      <c r="E198" s="64">
        <v>88</v>
      </c>
      <c r="F198" s="2" t="str">
        <f t="shared" si="25"/>
        <v>6</v>
      </c>
      <c r="G198" s="2" t="str">
        <f t="shared" si="26"/>
        <v>1</v>
      </c>
      <c r="H198" s="2" t="str">
        <f t="shared" si="27"/>
        <v>8</v>
      </c>
      <c r="I198" s="2" t="str">
        <f t="shared" si="28"/>
        <v>96 21</v>
      </c>
      <c r="J198" s="4">
        <f>1/(1+EXP(-Parameters!$B$8-Parameters!$B$9*C198))</f>
        <v>0.56056936183772121</v>
      </c>
      <c r="K198" s="18">
        <f>EXP(Parameters!$B$3+Parameters!$B$5*LN($C198))</f>
        <v>18.295382656444414</v>
      </c>
      <c r="L198" s="18">
        <f>EXP(Parameters!$B$2+Parameters!$B$4*LN($C198))</f>
        <v>22.944300154072717</v>
      </c>
      <c r="M198" s="18">
        <f t="shared" si="29"/>
        <v>19.986193672700193</v>
      </c>
      <c r="N198" s="2" t="str">
        <f t="shared" si="30"/>
        <v>mature</v>
      </c>
      <c r="O198" s="19">
        <f>_xlfn.NORM.DIST(LN($D198), LN(K198), EXP(Parameters!$B$6), 0)</f>
        <v>0.17064252152112067</v>
      </c>
      <c r="P198" s="19">
        <f>_xlfn.NORM.DIST(LN($D198), LN(L198), EXP(Parameters!$B$7), 0)</f>
        <v>1.7116022394224855</v>
      </c>
      <c r="Q198" s="4">
        <f t="shared" si="31"/>
        <v>1.0344573272027238</v>
      </c>
      <c r="R198" s="4">
        <f t="shared" si="32"/>
        <v>3.3876967669463451E-2</v>
      </c>
      <c r="S198" s="2" t="str">
        <f>IF(C198&gt;=Parameters!$B$10,D198-EXP(Parameters!$B$2+Parameters!$B$4*LN($C198)), "")</f>
        <v/>
      </c>
    </row>
    <row r="199" spans="1:19" x14ac:dyDescent="0.35">
      <c r="A199" t="s">
        <v>2500</v>
      </c>
      <c r="B199">
        <v>5</v>
      </c>
      <c r="C199" s="64">
        <v>103</v>
      </c>
      <c r="D199" s="64">
        <v>26</v>
      </c>
      <c r="E199" s="64">
        <v>79</v>
      </c>
      <c r="F199" s="2" t="str">
        <f t="shared" si="25"/>
        <v>3</v>
      </c>
      <c r="G199" s="2" t="str">
        <f t="shared" si="26"/>
        <v>6</v>
      </c>
      <c r="H199" s="2" t="str">
        <f t="shared" si="27"/>
        <v>9</v>
      </c>
      <c r="I199" s="2" t="str">
        <f t="shared" si="28"/>
        <v>103 26</v>
      </c>
      <c r="J199" s="4">
        <f>1/(1+EXP(-Parameters!$B$8-Parameters!$B$9*C199))</f>
        <v>0.72929139759356365</v>
      </c>
      <c r="K199" s="18">
        <f>EXP(Parameters!$B$3+Parameters!$B$5*LN($C199))</f>
        <v>20.077303074934573</v>
      </c>
      <c r="L199" s="18">
        <f>EXP(Parameters!$B$2+Parameters!$B$4*LN($C199))</f>
        <v>25.276776596017228</v>
      </c>
      <c r="M199" s="18">
        <f t="shared" si="29"/>
        <v>21.876255591489173</v>
      </c>
      <c r="N199" s="2" t="str">
        <f t="shared" si="30"/>
        <v>mature</v>
      </c>
      <c r="O199" s="19">
        <f>_xlfn.NORM.DIST(LN($D199), LN(K199), EXP(Parameters!$B$6), 0)</f>
        <v>1.0582355487184245E-5</v>
      </c>
      <c r="P199" s="19">
        <f>_xlfn.NORM.DIST(LN($D199), LN(L199), EXP(Parameters!$B$7), 0)</f>
        <v>6.7409810063062938</v>
      </c>
      <c r="Q199" s="4">
        <f t="shared" si="31"/>
        <v>4.916142323975448</v>
      </c>
      <c r="R199" s="4">
        <f t="shared" si="32"/>
        <v>1.592524142459538</v>
      </c>
      <c r="S199" s="2" t="str">
        <f>IF(C199&gt;=Parameters!$B$10,D199-EXP(Parameters!$B$2+Parameters!$B$4*LN($C199)), "")</f>
        <v/>
      </c>
    </row>
    <row r="200" spans="1:19" x14ac:dyDescent="0.35">
      <c r="A200" t="s">
        <v>2500</v>
      </c>
      <c r="B200">
        <v>5</v>
      </c>
      <c r="C200" s="64">
        <v>105</v>
      </c>
      <c r="D200" s="64">
        <v>26</v>
      </c>
      <c r="E200" s="64">
        <v>82</v>
      </c>
      <c r="F200" s="2" t="str">
        <f t="shared" si="25"/>
        <v>5</v>
      </c>
      <c r="G200" s="2" t="str">
        <f t="shared" si="26"/>
        <v>6</v>
      </c>
      <c r="H200" s="2" t="str">
        <f t="shared" si="27"/>
        <v>2</v>
      </c>
      <c r="I200" s="2" t="str">
        <f t="shared" si="28"/>
        <v>105 26</v>
      </c>
      <c r="J200" s="4">
        <f>1/(1+EXP(-Parameters!$B$8-Parameters!$B$9*C200))</f>
        <v>0.76934531660241856</v>
      </c>
      <c r="K200" s="18">
        <f>EXP(Parameters!$B$3+Parameters!$B$5*LN($C200))</f>
        <v>20.593714849654653</v>
      </c>
      <c r="L200" s="18">
        <f>EXP(Parameters!$B$2+Parameters!$B$4*LN($C200))</f>
        <v>25.954393485790241</v>
      </c>
      <c r="M200" s="18">
        <f t="shared" si="29"/>
        <v>22.42311808998673</v>
      </c>
      <c r="N200" s="2" t="str">
        <f t="shared" si="30"/>
        <v>mature</v>
      </c>
      <c r="O200" s="19">
        <f>_xlfn.NORM.DIST(LN($D200), LN(K200), EXP(Parameters!$B$6), 0)</f>
        <v>1.3279435867842845E-4</v>
      </c>
      <c r="P200" s="19">
        <f>_xlfn.NORM.DIST(LN($D200), LN(L200), EXP(Parameters!$B$7), 0)</f>
        <v>7.8652892891240365</v>
      </c>
      <c r="Q200" s="4">
        <f t="shared" si="31"/>
        <v>6.0511541079515014</v>
      </c>
      <c r="R200" s="4">
        <f t="shared" si="32"/>
        <v>1.8002490154949373</v>
      </c>
      <c r="S200" s="2" t="str">
        <f>IF(C200&gt;=Parameters!$B$10,D200-EXP(Parameters!$B$2+Parameters!$B$4*LN($C200)), "")</f>
        <v/>
      </c>
    </row>
    <row r="201" spans="1:19" x14ac:dyDescent="0.35">
      <c r="A201" t="s">
        <v>2500</v>
      </c>
      <c r="B201">
        <v>5</v>
      </c>
      <c r="C201" s="64">
        <v>94</v>
      </c>
      <c r="D201" s="64">
        <v>18</v>
      </c>
      <c r="E201" s="64">
        <v>76</v>
      </c>
      <c r="F201" s="2" t="str">
        <f t="shared" si="25"/>
        <v>4</v>
      </c>
      <c r="G201" s="2" t="str">
        <f t="shared" si="26"/>
        <v>8</v>
      </c>
      <c r="H201" s="2" t="str">
        <f t="shared" si="27"/>
        <v>6</v>
      </c>
      <c r="I201" s="2" t="str">
        <f t="shared" si="28"/>
        <v>94 18</v>
      </c>
      <c r="J201" s="4">
        <f>1/(1+EXP(-Parameters!$B$8-Parameters!$B$9*C201))</f>
        <v>0.50747076897689891</v>
      </c>
      <c r="K201" s="18">
        <f>EXP(Parameters!$B$3+Parameters!$B$5*LN($C201))</f>
        <v>17.793739182644352</v>
      </c>
      <c r="L201" s="18">
        <f>EXP(Parameters!$B$2+Parameters!$B$4*LN($C201))</f>
        <v>22.28933409736111</v>
      </c>
      <c r="M201" s="18">
        <f t="shared" si="29"/>
        <v>19.453203942190783</v>
      </c>
      <c r="N201" s="2" t="str">
        <f t="shared" si="30"/>
        <v>immature</v>
      </c>
      <c r="O201" s="19">
        <f>_xlfn.NORM.DIST(LN($D201), LN(K201), EXP(Parameters!$B$6), 0)</f>
        <v>7.8175117548354587</v>
      </c>
      <c r="P201" s="19">
        <f>_xlfn.NORM.DIST(LN($D201), LN(L201), EXP(Parameters!$B$7), 0)</f>
        <v>1.0851488134745618E-3</v>
      </c>
      <c r="Q201" s="4">
        <f t="shared" si="31"/>
        <v>3.8509037344259904</v>
      </c>
      <c r="R201" s="4">
        <f t="shared" si="32"/>
        <v>1.3483078569680014</v>
      </c>
      <c r="S201" s="2" t="str">
        <f>IF(C201&gt;=Parameters!$B$10,D201-EXP(Parameters!$B$2+Parameters!$B$4*LN($C201)), "")</f>
        <v/>
      </c>
    </row>
    <row r="202" spans="1:19" x14ac:dyDescent="0.35">
      <c r="F202" s="2" t="str">
        <f t="shared" si="25"/>
        <v/>
      </c>
      <c r="G202" s="2" t="str">
        <f t="shared" si="26"/>
        <v/>
      </c>
      <c r="H202" s="2" t="str">
        <f t="shared" si="27"/>
        <v/>
      </c>
      <c r="I202" s="2" t="str">
        <f t="shared" si="28"/>
        <v xml:space="preserve"> </v>
      </c>
      <c r="J202" s="4">
        <f>1/(1+EXP(-Parameters!$B$8-Parameters!$B$9*C202))</f>
        <v>4.5002779483917348E-5</v>
      </c>
      <c r="K202" s="18" t="e">
        <f>EXP(Parameters!$B$3+Parameters!$B$5*LN($C202))</f>
        <v>#NUM!</v>
      </c>
      <c r="L202" s="18" t="e">
        <f>EXP(Parameters!$B$2+Parameters!$B$4*LN($C202))</f>
        <v>#NUM!</v>
      </c>
      <c r="M202" s="18" t="e">
        <f t="shared" si="29"/>
        <v>#NUM!</v>
      </c>
      <c r="N202" s="2" t="e">
        <f t="shared" si="30"/>
        <v>#NUM!</v>
      </c>
      <c r="O202" s="19" t="e">
        <f>_xlfn.NORM.DIST(LN($D202), LN(K202), EXP(Parameters!$B$6), 0)</f>
        <v>#NUM!</v>
      </c>
      <c r="P202" s="19" t="e">
        <f>_xlfn.NORM.DIST(LN($D202), LN(L202), EXP(Parameters!$B$7), 0)</f>
        <v>#NUM!</v>
      </c>
      <c r="Q202" s="4" t="e">
        <f t="shared" si="31"/>
        <v>#NUM!</v>
      </c>
      <c r="R202" s="4" t="e">
        <f t="shared" si="32"/>
        <v>#NUM!</v>
      </c>
      <c r="S202" s="2" t="str">
        <f>IF(C202&gt;=Parameters!$B$10,D202-EXP(Parameters!$B$2+Parameters!$B$4*LN($C202)), "")</f>
        <v/>
      </c>
    </row>
    <row r="203" spans="1:19" x14ac:dyDescent="0.35">
      <c r="F203" s="2" t="str">
        <f t="shared" si="25"/>
        <v/>
      </c>
      <c r="G203" s="2" t="str">
        <f t="shared" si="26"/>
        <v/>
      </c>
      <c r="H203" s="2" t="str">
        <f t="shared" si="27"/>
        <v/>
      </c>
      <c r="I203" s="2" t="str">
        <f t="shared" si="28"/>
        <v xml:space="preserve"> </v>
      </c>
      <c r="J203" s="4">
        <f>1/(1+EXP(-Parameters!$B$8-Parameters!$B$9*C203))</f>
        <v>4.5002779483917348E-5</v>
      </c>
      <c r="K203" s="18" t="e">
        <f>EXP(Parameters!$B$3+Parameters!$B$5*LN($C203))</f>
        <v>#NUM!</v>
      </c>
      <c r="L203" s="18" t="e">
        <f>EXP(Parameters!$B$2+Parameters!$B$4*LN($C203))</f>
        <v>#NUM!</v>
      </c>
      <c r="M203" s="18" t="e">
        <f t="shared" si="29"/>
        <v>#NUM!</v>
      </c>
      <c r="N203" s="2" t="e">
        <f t="shared" si="30"/>
        <v>#NUM!</v>
      </c>
      <c r="O203" s="19" t="e">
        <f>_xlfn.NORM.DIST(LN($D203), LN(K203), EXP(Parameters!$B$6), 0)</f>
        <v>#NUM!</v>
      </c>
      <c r="P203" s="19" t="e">
        <f>_xlfn.NORM.DIST(LN($D203), LN(L203), EXP(Parameters!$B$7), 0)</f>
        <v>#NUM!</v>
      </c>
      <c r="Q203" s="4" t="e">
        <f t="shared" si="31"/>
        <v>#NUM!</v>
      </c>
      <c r="R203" s="4" t="e">
        <f t="shared" si="32"/>
        <v>#NUM!</v>
      </c>
      <c r="S203" s="2" t="str">
        <f>IF(C203&gt;=Parameters!$B$10,D203-EXP(Parameters!$B$2+Parameters!$B$4*LN($C203)), "")</f>
        <v/>
      </c>
    </row>
    <row r="204" spans="1:19" x14ac:dyDescent="0.35">
      <c r="F204" s="2" t="str">
        <f t="shared" si="25"/>
        <v/>
      </c>
      <c r="G204" s="2" t="str">
        <f t="shared" si="26"/>
        <v/>
      </c>
      <c r="H204" s="2" t="str">
        <f t="shared" si="27"/>
        <v/>
      </c>
      <c r="I204" s="2" t="str">
        <f t="shared" si="28"/>
        <v xml:space="preserve"> </v>
      </c>
      <c r="J204" s="4">
        <f>1/(1+EXP(-Parameters!$B$8-Parameters!$B$9*C204))</f>
        <v>4.5002779483917348E-5</v>
      </c>
      <c r="K204" s="18" t="e">
        <f>EXP(Parameters!$B$3+Parameters!$B$5*LN($C204))</f>
        <v>#NUM!</v>
      </c>
      <c r="L204" s="18" t="e">
        <f>EXP(Parameters!$B$2+Parameters!$B$4*LN($C204))</f>
        <v>#NUM!</v>
      </c>
      <c r="M204" s="18" t="e">
        <f t="shared" si="29"/>
        <v>#NUM!</v>
      </c>
      <c r="N204" s="2" t="e">
        <f t="shared" si="30"/>
        <v>#NUM!</v>
      </c>
      <c r="O204" s="19" t="e">
        <f>_xlfn.NORM.DIST(LN($D204), LN(K204), EXP(Parameters!$B$6), 0)</f>
        <v>#NUM!</v>
      </c>
      <c r="P204" s="19" t="e">
        <f>_xlfn.NORM.DIST(LN($D204), LN(L204), EXP(Parameters!$B$7), 0)</f>
        <v>#NUM!</v>
      </c>
      <c r="Q204" s="4" t="e">
        <f t="shared" si="31"/>
        <v>#NUM!</v>
      </c>
      <c r="R204" s="4" t="e">
        <f t="shared" si="32"/>
        <v>#NUM!</v>
      </c>
      <c r="S204" s="2" t="str">
        <f>IF(C204&gt;=Parameters!$B$10,D204-EXP(Parameters!$B$2+Parameters!$B$4*LN($C204)), "")</f>
        <v/>
      </c>
    </row>
    <row r="205" spans="1:19" x14ac:dyDescent="0.35">
      <c r="F205" s="2" t="str">
        <f t="shared" si="25"/>
        <v/>
      </c>
      <c r="G205" s="2" t="str">
        <f t="shared" si="26"/>
        <v/>
      </c>
      <c r="H205" s="2" t="str">
        <f t="shared" si="27"/>
        <v/>
      </c>
      <c r="I205" s="2" t="str">
        <f t="shared" si="28"/>
        <v xml:space="preserve"> </v>
      </c>
      <c r="J205" s="4">
        <f>1/(1+EXP(-Parameters!$B$8-Parameters!$B$9*C205))</f>
        <v>4.5002779483917348E-5</v>
      </c>
      <c r="K205" s="18" t="e">
        <f>EXP(Parameters!$B$3+Parameters!$B$5*LN($C205))</f>
        <v>#NUM!</v>
      </c>
      <c r="L205" s="18" t="e">
        <f>EXP(Parameters!$B$2+Parameters!$B$4*LN($C205))</f>
        <v>#NUM!</v>
      </c>
      <c r="M205" s="18" t="e">
        <f t="shared" si="29"/>
        <v>#NUM!</v>
      </c>
      <c r="N205" s="2" t="e">
        <f t="shared" si="30"/>
        <v>#NUM!</v>
      </c>
      <c r="O205" s="19" t="e">
        <f>_xlfn.NORM.DIST(LN($D205), LN(K205), EXP(Parameters!$B$6), 0)</f>
        <v>#NUM!</v>
      </c>
      <c r="P205" s="19" t="e">
        <f>_xlfn.NORM.DIST(LN($D205), LN(L205), EXP(Parameters!$B$7), 0)</f>
        <v>#NUM!</v>
      </c>
      <c r="Q205" s="4" t="e">
        <f t="shared" si="31"/>
        <v>#NUM!</v>
      </c>
      <c r="R205" s="4" t="e">
        <f t="shared" si="32"/>
        <v>#NUM!</v>
      </c>
      <c r="S205" s="2" t="str">
        <f>IF(C205&gt;=Parameters!$B$10,D205-EXP(Parameters!$B$2+Parameters!$B$4*LN($C205)), "")</f>
        <v/>
      </c>
    </row>
    <row r="206" spans="1:19" x14ac:dyDescent="0.35">
      <c r="F206" s="2" t="str">
        <f t="shared" si="25"/>
        <v/>
      </c>
      <c r="G206" s="2" t="str">
        <f t="shared" si="26"/>
        <v/>
      </c>
      <c r="H206" s="2" t="str">
        <f t="shared" si="27"/>
        <v/>
      </c>
      <c r="I206" s="2" t="str">
        <f t="shared" si="28"/>
        <v xml:space="preserve"> </v>
      </c>
      <c r="J206" s="4">
        <f>1/(1+EXP(-Parameters!$B$8-Parameters!$B$9*C206))</f>
        <v>4.5002779483917348E-5</v>
      </c>
      <c r="K206" s="18" t="e">
        <f>EXP(Parameters!$B$3+Parameters!$B$5*LN($C206))</f>
        <v>#NUM!</v>
      </c>
      <c r="L206" s="18" t="e">
        <f>EXP(Parameters!$B$2+Parameters!$B$4*LN($C206))</f>
        <v>#NUM!</v>
      </c>
      <c r="M206" s="18" t="e">
        <f t="shared" si="29"/>
        <v>#NUM!</v>
      </c>
      <c r="N206" s="2" t="e">
        <f t="shared" si="30"/>
        <v>#NUM!</v>
      </c>
      <c r="O206" s="19" t="e">
        <f>_xlfn.NORM.DIST(LN($D206), LN(K206), EXP(Parameters!$B$6), 0)</f>
        <v>#NUM!</v>
      </c>
      <c r="P206" s="19" t="e">
        <f>_xlfn.NORM.DIST(LN($D206), LN(L206), EXP(Parameters!$B$7), 0)</f>
        <v>#NUM!</v>
      </c>
      <c r="Q206" s="4" t="e">
        <f t="shared" si="31"/>
        <v>#NUM!</v>
      </c>
      <c r="R206" s="4" t="e">
        <f t="shared" si="32"/>
        <v>#NUM!</v>
      </c>
      <c r="S206" s="2" t="str">
        <f>IF(C206&gt;=Parameters!$B$10,D206-EXP(Parameters!$B$2+Parameters!$B$4*LN($C206)), "")</f>
        <v/>
      </c>
    </row>
    <row r="207" spans="1:19" x14ac:dyDescent="0.35">
      <c r="F207" s="2" t="str">
        <f t="shared" si="25"/>
        <v/>
      </c>
      <c r="G207" s="2" t="str">
        <f t="shared" si="26"/>
        <v/>
      </c>
      <c r="H207" s="2" t="str">
        <f t="shared" si="27"/>
        <v/>
      </c>
      <c r="I207" s="2" t="str">
        <f t="shared" si="28"/>
        <v xml:space="preserve"> </v>
      </c>
      <c r="J207" s="4">
        <f>1/(1+EXP(-Parameters!$B$8-Parameters!$B$9*C207))</f>
        <v>4.5002779483917348E-5</v>
      </c>
      <c r="K207" s="18" t="e">
        <f>EXP(Parameters!$B$3+Parameters!$B$5*LN($C207))</f>
        <v>#NUM!</v>
      </c>
      <c r="L207" s="18" t="e">
        <f>EXP(Parameters!$B$2+Parameters!$B$4*LN($C207))</f>
        <v>#NUM!</v>
      </c>
      <c r="M207" s="18" t="e">
        <f t="shared" si="29"/>
        <v>#NUM!</v>
      </c>
      <c r="N207" s="2" t="e">
        <f t="shared" si="30"/>
        <v>#NUM!</v>
      </c>
      <c r="O207" s="19" t="e">
        <f>_xlfn.NORM.DIST(LN($D207), LN(K207), EXP(Parameters!$B$6), 0)</f>
        <v>#NUM!</v>
      </c>
      <c r="P207" s="19" t="e">
        <f>_xlfn.NORM.DIST(LN($D207), LN(L207), EXP(Parameters!$B$7), 0)</f>
        <v>#NUM!</v>
      </c>
      <c r="Q207" s="4" t="e">
        <f t="shared" si="31"/>
        <v>#NUM!</v>
      </c>
      <c r="R207" s="4" t="e">
        <f t="shared" si="32"/>
        <v>#NUM!</v>
      </c>
      <c r="S207" s="2" t="str">
        <f>IF(C207&gt;=Parameters!$B$10,D207-EXP(Parameters!$B$2+Parameters!$B$4*LN($C207)), "")</f>
        <v/>
      </c>
    </row>
    <row r="208" spans="1:19" x14ac:dyDescent="0.35">
      <c r="F208" s="2" t="str">
        <f t="shared" si="25"/>
        <v/>
      </c>
      <c r="G208" s="2" t="str">
        <f t="shared" si="26"/>
        <v/>
      </c>
      <c r="H208" s="2" t="str">
        <f t="shared" si="27"/>
        <v/>
      </c>
      <c r="I208" s="2" t="str">
        <f t="shared" si="28"/>
        <v xml:space="preserve"> </v>
      </c>
      <c r="J208" s="4">
        <f>1/(1+EXP(-Parameters!$B$8-Parameters!$B$9*C208))</f>
        <v>4.5002779483917348E-5</v>
      </c>
      <c r="K208" s="18" t="e">
        <f>EXP(Parameters!$B$3+Parameters!$B$5*LN($C208))</f>
        <v>#NUM!</v>
      </c>
      <c r="L208" s="18" t="e">
        <f>EXP(Parameters!$B$2+Parameters!$B$4*LN($C208))</f>
        <v>#NUM!</v>
      </c>
      <c r="M208" s="18" t="e">
        <f t="shared" si="29"/>
        <v>#NUM!</v>
      </c>
      <c r="N208" s="2" t="e">
        <f t="shared" si="30"/>
        <v>#NUM!</v>
      </c>
      <c r="O208" s="19" t="e">
        <f>_xlfn.NORM.DIST(LN($D208), LN(K208), EXP(Parameters!$B$6), 0)</f>
        <v>#NUM!</v>
      </c>
      <c r="P208" s="19" t="e">
        <f>_xlfn.NORM.DIST(LN($D208), LN(L208), EXP(Parameters!$B$7), 0)</f>
        <v>#NUM!</v>
      </c>
      <c r="Q208" s="4" t="e">
        <f t="shared" si="31"/>
        <v>#NUM!</v>
      </c>
      <c r="R208" s="4" t="e">
        <f t="shared" si="32"/>
        <v>#NUM!</v>
      </c>
      <c r="S208" s="2" t="str">
        <f>IF(C208&gt;=Parameters!$B$10,D208-EXP(Parameters!$B$2+Parameters!$B$4*LN($C208)), "")</f>
        <v/>
      </c>
    </row>
    <row r="209" spans="6:19" x14ac:dyDescent="0.35">
      <c r="F209" s="2" t="str">
        <f t="shared" si="25"/>
        <v/>
      </c>
      <c r="G209" s="2" t="str">
        <f t="shared" si="26"/>
        <v/>
      </c>
      <c r="H209" s="2" t="str">
        <f t="shared" si="27"/>
        <v/>
      </c>
      <c r="I209" s="2" t="str">
        <f t="shared" si="28"/>
        <v xml:space="preserve"> </v>
      </c>
      <c r="J209" s="4">
        <f>1/(1+EXP(-Parameters!$B$8-Parameters!$B$9*C209))</f>
        <v>4.5002779483917348E-5</v>
      </c>
      <c r="K209" s="18" t="e">
        <f>EXP(Parameters!$B$3+Parameters!$B$5*LN($C209))</f>
        <v>#NUM!</v>
      </c>
      <c r="L209" s="18" t="e">
        <f>EXP(Parameters!$B$2+Parameters!$B$4*LN($C209))</f>
        <v>#NUM!</v>
      </c>
      <c r="M209" s="18" t="e">
        <f t="shared" si="29"/>
        <v>#NUM!</v>
      </c>
      <c r="N209" s="2" t="e">
        <f t="shared" si="30"/>
        <v>#NUM!</v>
      </c>
      <c r="O209" s="19" t="e">
        <f>_xlfn.NORM.DIST(LN($D209), LN(K209), EXP(Parameters!$B$6), 0)</f>
        <v>#NUM!</v>
      </c>
      <c r="P209" s="19" t="e">
        <f>_xlfn.NORM.DIST(LN($D209), LN(L209), EXP(Parameters!$B$7), 0)</f>
        <v>#NUM!</v>
      </c>
      <c r="Q209" s="4" t="e">
        <f t="shared" si="31"/>
        <v>#NUM!</v>
      </c>
      <c r="R209" s="4" t="e">
        <f t="shared" si="32"/>
        <v>#NUM!</v>
      </c>
      <c r="S209" s="2" t="str">
        <f>IF(C209&gt;=Parameters!$B$10,D209-EXP(Parameters!$B$2+Parameters!$B$4*LN($C209)), "")</f>
        <v/>
      </c>
    </row>
    <row r="210" spans="6:19" x14ac:dyDescent="0.35">
      <c r="F210" s="2" t="str">
        <f t="shared" si="25"/>
        <v/>
      </c>
      <c r="G210" s="2" t="str">
        <f t="shared" si="26"/>
        <v/>
      </c>
      <c r="H210" s="2" t="str">
        <f t="shared" si="27"/>
        <v/>
      </c>
      <c r="I210" s="2" t="str">
        <f t="shared" si="28"/>
        <v xml:space="preserve"> </v>
      </c>
      <c r="J210" s="4">
        <f>1/(1+EXP(-Parameters!$B$8-Parameters!$B$9*C210))</f>
        <v>4.5002779483917348E-5</v>
      </c>
      <c r="K210" s="18" t="e">
        <f>EXP(Parameters!$B$3+Parameters!$B$5*LN($C210))</f>
        <v>#NUM!</v>
      </c>
      <c r="L210" s="18" t="e">
        <f>EXP(Parameters!$B$2+Parameters!$B$4*LN($C210))</f>
        <v>#NUM!</v>
      </c>
      <c r="M210" s="18" t="e">
        <f t="shared" si="29"/>
        <v>#NUM!</v>
      </c>
      <c r="N210" s="2" t="e">
        <f t="shared" si="30"/>
        <v>#NUM!</v>
      </c>
      <c r="O210" s="19" t="e">
        <f>_xlfn.NORM.DIST(LN($D210), LN(K210), EXP(Parameters!$B$6), 0)</f>
        <v>#NUM!</v>
      </c>
      <c r="P210" s="19" t="e">
        <f>_xlfn.NORM.DIST(LN($D210), LN(L210), EXP(Parameters!$B$7), 0)</f>
        <v>#NUM!</v>
      </c>
      <c r="Q210" s="4" t="e">
        <f t="shared" si="31"/>
        <v>#NUM!</v>
      </c>
      <c r="R210" s="4" t="e">
        <f t="shared" si="32"/>
        <v>#NUM!</v>
      </c>
      <c r="S210" s="2" t="str">
        <f>IF(C210&gt;=Parameters!$B$10,D210-EXP(Parameters!$B$2+Parameters!$B$4*LN($C210)), "")</f>
        <v/>
      </c>
    </row>
    <row r="211" spans="6:19" x14ac:dyDescent="0.35">
      <c r="F211" s="2" t="str">
        <f t="shared" si="25"/>
        <v/>
      </c>
      <c r="G211" s="2" t="str">
        <f t="shared" si="26"/>
        <v/>
      </c>
      <c r="H211" s="2" t="str">
        <f t="shared" si="27"/>
        <v/>
      </c>
      <c r="I211" s="2" t="str">
        <f t="shared" si="28"/>
        <v xml:space="preserve"> </v>
      </c>
      <c r="J211" s="4">
        <f>1/(1+EXP(-Parameters!$B$8-Parameters!$B$9*C211))</f>
        <v>4.5002779483917348E-5</v>
      </c>
      <c r="K211" s="18" t="e">
        <f>EXP(Parameters!$B$3+Parameters!$B$5*LN($C211))</f>
        <v>#NUM!</v>
      </c>
      <c r="L211" s="18" t="e">
        <f>EXP(Parameters!$B$2+Parameters!$B$4*LN($C211))</f>
        <v>#NUM!</v>
      </c>
      <c r="M211" s="18" t="e">
        <f t="shared" si="29"/>
        <v>#NUM!</v>
      </c>
      <c r="N211" s="2" t="e">
        <f t="shared" si="30"/>
        <v>#NUM!</v>
      </c>
      <c r="O211" s="19" t="e">
        <f>_xlfn.NORM.DIST(LN($D211), LN(K211), EXP(Parameters!$B$6), 0)</f>
        <v>#NUM!</v>
      </c>
      <c r="P211" s="19" t="e">
        <f>_xlfn.NORM.DIST(LN($D211), LN(L211), EXP(Parameters!$B$7), 0)</f>
        <v>#NUM!</v>
      </c>
      <c r="Q211" s="4" t="e">
        <f t="shared" si="31"/>
        <v>#NUM!</v>
      </c>
      <c r="R211" s="4" t="e">
        <f t="shared" si="32"/>
        <v>#NUM!</v>
      </c>
      <c r="S211" s="2" t="str">
        <f>IF(C211&gt;=Parameters!$B$10,D211-EXP(Parameters!$B$2+Parameters!$B$4*LN($C211)), "")</f>
        <v/>
      </c>
    </row>
    <row r="212" spans="6:19" x14ac:dyDescent="0.35">
      <c r="F212" s="2" t="str">
        <f t="shared" si="25"/>
        <v/>
      </c>
      <c r="G212" s="2" t="str">
        <f t="shared" si="26"/>
        <v/>
      </c>
      <c r="H212" s="2" t="str">
        <f t="shared" si="27"/>
        <v/>
      </c>
      <c r="I212" s="2" t="str">
        <f t="shared" si="28"/>
        <v xml:space="preserve"> </v>
      </c>
      <c r="J212" s="4">
        <f>1/(1+EXP(-Parameters!$B$8-Parameters!$B$9*C212))</f>
        <v>4.5002779483917348E-5</v>
      </c>
      <c r="K212" s="18" t="e">
        <f>EXP(Parameters!$B$3+Parameters!$B$5*LN($C212))</f>
        <v>#NUM!</v>
      </c>
      <c r="L212" s="18" t="e">
        <f>EXP(Parameters!$B$2+Parameters!$B$4*LN($C212))</f>
        <v>#NUM!</v>
      </c>
      <c r="M212" s="18" t="e">
        <f t="shared" si="29"/>
        <v>#NUM!</v>
      </c>
      <c r="N212" s="2" t="e">
        <f t="shared" si="30"/>
        <v>#NUM!</v>
      </c>
      <c r="O212" s="19" t="e">
        <f>_xlfn.NORM.DIST(LN($D212), LN(K212), EXP(Parameters!$B$6), 0)</f>
        <v>#NUM!</v>
      </c>
      <c r="P212" s="19" t="e">
        <f>_xlfn.NORM.DIST(LN($D212), LN(L212), EXP(Parameters!$B$7), 0)</f>
        <v>#NUM!</v>
      </c>
      <c r="Q212" s="4" t="e">
        <f t="shared" si="31"/>
        <v>#NUM!</v>
      </c>
      <c r="R212" s="4" t="e">
        <f t="shared" si="32"/>
        <v>#NUM!</v>
      </c>
      <c r="S212" s="2" t="str">
        <f>IF(C212&gt;=Parameters!$B$10,D212-EXP(Parameters!$B$2+Parameters!$B$4*LN($C212)), "")</f>
        <v/>
      </c>
    </row>
    <row r="213" spans="6:19" x14ac:dyDescent="0.35">
      <c r="F213" s="2" t="str">
        <f t="shared" si="25"/>
        <v/>
      </c>
      <c r="G213" s="2" t="str">
        <f t="shared" si="26"/>
        <v/>
      </c>
      <c r="H213" s="2" t="str">
        <f t="shared" si="27"/>
        <v/>
      </c>
      <c r="I213" s="2" t="str">
        <f t="shared" si="28"/>
        <v xml:space="preserve"> </v>
      </c>
      <c r="J213" s="4">
        <f>1/(1+EXP(-Parameters!$B$8-Parameters!$B$9*C213))</f>
        <v>4.5002779483917348E-5</v>
      </c>
      <c r="K213" s="18" t="e">
        <f>EXP(Parameters!$B$3+Parameters!$B$5*LN($C213))</f>
        <v>#NUM!</v>
      </c>
      <c r="L213" s="18" t="e">
        <f>EXP(Parameters!$B$2+Parameters!$B$4*LN($C213))</f>
        <v>#NUM!</v>
      </c>
      <c r="M213" s="18" t="e">
        <f t="shared" si="29"/>
        <v>#NUM!</v>
      </c>
      <c r="N213" s="2" t="e">
        <f t="shared" si="30"/>
        <v>#NUM!</v>
      </c>
      <c r="O213" s="19" t="e">
        <f>_xlfn.NORM.DIST(LN($D213), LN(K213), EXP(Parameters!$B$6), 0)</f>
        <v>#NUM!</v>
      </c>
      <c r="P213" s="19" t="e">
        <f>_xlfn.NORM.DIST(LN($D213), LN(L213), EXP(Parameters!$B$7), 0)</f>
        <v>#NUM!</v>
      </c>
      <c r="Q213" s="4" t="e">
        <f t="shared" si="31"/>
        <v>#NUM!</v>
      </c>
      <c r="R213" s="4" t="e">
        <f t="shared" si="32"/>
        <v>#NUM!</v>
      </c>
      <c r="S213" s="2" t="str">
        <f>IF(C213&gt;=Parameters!$B$10,D213-EXP(Parameters!$B$2+Parameters!$B$4*LN($C213)), "")</f>
        <v/>
      </c>
    </row>
    <row r="214" spans="6:19" x14ac:dyDescent="0.35">
      <c r="F214" s="2" t="str">
        <f t="shared" si="25"/>
        <v/>
      </c>
      <c r="G214" s="2" t="str">
        <f t="shared" si="26"/>
        <v/>
      </c>
      <c r="H214" s="2" t="str">
        <f t="shared" si="27"/>
        <v/>
      </c>
      <c r="I214" s="2" t="str">
        <f t="shared" si="28"/>
        <v xml:space="preserve"> </v>
      </c>
      <c r="J214" s="4">
        <f>1/(1+EXP(-Parameters!$B$8-Parameters!$B$9*C214))</f>
        <v>4.5002779483917348E-5</v>
      </c>
      <c r="K214" s="18" t="e">
        <f>EXP(Parameters!$B$3+Parameters!$B$5*LN($C214))</f>
        <v>#NUM!</v>
      </c>
      <c r="L214" s="18" t="e">
        <f>EXP(Parameters!$B$2+Parameters!$B$4*LN($C214))</f>
        <v>#NUM!</v>
      </c>
      <c r="M214" s="18" t="e">
        <f t="shared" si="29"/>
        <v>#NUM!</v>
      </c>
      <c r="N214" s="2" t="e">
        <f t="shared" si="30"/>
        <v>#NUM!</v>
      </c>
      <c r="O214" s="19" t="e">
        <f>_xlfn.NORM.DIST(LN($D214), LN(K214), EXP(Parameters!$B$6), 0)</f>
        <v>#NUM!</v>
      </c>
      <c r="P214" s="19" t="e">
        <f>_xlfn.NORM.DIST(LN($D214), LN(L214), EXP(Parameters!$B$7), 0)</f>
        <v>#NUM!</v>
      </c>
      <c r="Q214" s="4" t="e">
        <f t="shared" si="31"/>
        <v>#NUM!</v>
      </c>
      <c r="R214" s="4" t="e">
        <f t="shared" si="32"/>
        <v>#NUM!</v>
      </c>
      <c r="S214" s="2" t="str">
        <f>IF(C214&gt;=Parameters!$B$10,D214-EXP(Parameters!$B$2+Parameters!$B$4*LN($C214)), "")</f>
        <v/>
      </c>
    </row>
    <row r="215" spans="6:19" x14ac:dyDescent="0.35">
      <c r="F215" s="2" t="str">
        <f t="shared" si="25"/>
        <v/>
      </c>
      <c r="G215" s="2" t="str">
        <f t="shared" si="26"/>
        <v/>
      </c>
      <c r="H215" s="2" t="str">
        <f t="shared" si="27"/>
        <v/>
      </c>
      <c r="I215" s="2" t="str">
        <f t="shared" si="28"/>
        <v xml:space="preserve"> </v>
      </c>
      <c r="J215" s="4">
        <f>1/(1+EXP(-Parameters!$B$8-Parameters!$B$9*C215))</f>
        <v>4.5002779483917348E-5</v>
      </c>
      <c r="K215" s="18" t="e">
        <f>EXP(Parameters!$B$3+Parameters!$B$5*LN($C215))</f>
        <v>#NUM!</v>
      </c>
      <c r="L215" s="18" t="e">
        <f>EXP(Parameters!$B$2+Parameters!$B$4*LN($C215))</f>
        <v>#NUM!</v>
      </c>
      <c r="M215" s="18" t="e">
        <f t="shared" si="29"/>
        <v>#NUM!</v>
      </c>
      <c r="N215" s="2" t="e">
        <f t="shared" si="30"/>
        <v>#NUM!</v>
      </c>
      <c r="O215" s="19" t="e">
        <f>_xlfn.NORM.DIST(LN($D215), LN(K215), EXP(Parameters!$B$6), 0)</f>
        <v>#NUM!</v>
      </c>
      <c r="P215" s="19" t="e">
        <f>_xlfn.NORM.DIST(LN($D215), LN(L215), EXP(Parameters!$B$7), 0)</f>
        <v>#NUM!</v>
      </c>
      <c r="Q215" s="4" t="e">
        <f t="shared" si="31"/>
        <v>#NUM!</v>
      </c>
      <c r="R215" s="4" t="e">
        <f t="shared" si="32"/>
        <v>#NUM!</v>
      </c>
      <c r="S215" s="2" t="str">
        <f>IF(C215&gt;=Parameters!$B$10,D215-EXP(Parameters!$B$2+Parameters!$B$4*LN($C215)), "")</f>
        <v/>
      </c>
    </row>
    <row r="216" spans="6:19" x14ac:dyDescent="0.35">
      <c r="F216" s="2" t="str">
        <f t="shared" si="25"/>
        <v/>
      </c>
      <c r="G216" s="2" t="str">
        <f t="shared" si="26"/>
        <v/>
      </c>
      <c r="H216" s="2" t="str">
        <f t="shared" si="27"/>
        <v/>
      </c>
      <c r="I216" s="2" t="str">
        <f t="shared" si="28"/>
        <v xml:space="preserve"> </v>
      </c>
      <c r="J216" s="4">
        <f>1/(1+EXP(-Parameters!$B$8-Parameters!$B$9*C216))</f>
        <v>4.5002779483917348E-5</v>
      </c>
      <c r="K216" s="18" t="e">
        <f>EXP(Parameters!$B$3+Parameters!$B$5*LN($C216))</f>
        <v>#NUM!</v>
      </c>
      <c r="L216" s="18" t="e">
        <f>EXP(Parameters!$B$2+Parameters!$B$4*LN($C216))</f>
        <v>#NUM!</v>
      </c>
      <c r="M216" s="18" t="e">
        <f t="shared" si="29"/>
        <v>#NUM!</v>
      </c>
      <c r="N216" s="2" t="e">
        <f t="shared" si="30"/>
        <v>#NUM!</v>
      </c>
      <c r="O216" s="19" t="e">
        <f>_xlfn.NORM.DIST(LN($D216), LN(K216), EXP(Parameters!$B$6), 0)</f>
        <v>#NUM!</v>
      </c>
      <c r="P216" s="19" t="e">
        <f>_xlfn.NORM.DIST(LN($D216), LN(L216), EXP(Parameters!$B$7), 0)</f>
        <v>#NUM!</v>
      </c>
      <c r="Q216" s="4" t="e">
        <f t="shared" si="31"/>
        <v>#NUM!</v>
      </c>
      <c r="R216" s="4" t="e">
        <f t="shared" si="32"/>
        <v>#NUM!</v>
      </c>
      <c r="S216" s="2" t="str">
        <f>IF(C216&gt;=Parameters!$B$10,D216-EXP(Parameters!$B$2+Parameters!$B$4*LN($C216)), "")</f>
        <v/>
      </c>
    </row>
    <row r="217" spans="6:19" x14ac:dyDescent="0.35">
      <c r="F217" s="2" t="str">
        <f t="shared" si="25"/>
        <v/>
      </c>
      <c r="G217" s="2" t="str">
        <f t="shared" si="26"/>
        <v/>
      </c>
      <c r="H217" s="2" t="str">
        <f t="shared" si="27"/>
        <v/>
      </c>
      <c r="I217" s="2" t="str">
        <f t="shared" si="28"/>
        <v xml:space="preserve"> </v>
      </c>
      <c r="J217" s="4">
        <f>1/(1+EXP(-Parameters!$B$8-Parameters!$B$9*C217))</f>
        <v>4.5002779483917348E-5</v>
      </c>
      <c r="K217" s="18" t="e">
        <f>EXP(Parameters!$B$3+Parameters!$B$5*LN($C217))</f>
        <v>#NUM!</v>
      </c>
      <c r="L217" s="18" t="e">
        <f>EXP(Parameters!$B$2+Parameters!$B$4*LN($C217))</f>
        <v>#NUM!</v>
      </c>
      <c r="M217" s="18" t="e">
        <f t="shared" si="29"/>
        <v>#NUM!</v>
      </c>
      <c r="N217" s="2" t="e">
        <f t="shared" si="30"/>
        <v>#NUM!</v>
      </c>
      <c r="O217" s="19" t="e">
        <f>_xlfn.NORM.DIST(LN($D217), LN(K217), EXP(Parameters!$B$6), 0)</f>
        <v>#NUM!</v>
      </c>
      <c r="P217" s="19" t="e">
        <f>_xlfn.NORM.DIST(LN($D217), LN(L217), EXP(Parameters!$B$7), 0)</f>
        <v>#NUM!</v>
      </c>
      <c r="Q217" s="4" t="e">
        <f t="shared" si="31"/>
        <v>#NUM!</v>
      </c>
      <c r="R217" s="4" t="e">
        <f t="shared" si="32"/>
        <v>#NUM!</v>
      </c>
      <c r="S217" s="2" t="str">
        <f>IF(C217&gt;=Parameters!$B$10,D217-EXP(Parameters!$B$2+Parameters!$B$4*LN($C217)), "")</f>
        <v/>
      </c>
    </row>
    <row r="218" spans="6:19" x14ac:dyDescent="0.35">
      <c r="F218" s="2" t="str">
        <f t="shared" si="25"/>
        <v/>
      </c>
      <c r="G218" s="2" t="str">
        <f t="shared" si="26"/>
        <v/>
      </c>
      <c r="H218" s="2" t="str">
        <f t="shared" si="27"/>
        <v/>
      </c>
      <c r="I218" s="2" t="str">
        <f t="shared" si="28"/>
        <v xml:space="preserve"> </v>
      </c>
      <c r="J218" s="4">
        <f>1/(1+EXP(-Parameters!$B$8-Parameters!$B$9*C218))</f>
        <v>4.5002779483917348E-5</v>
      </c>
      <c r="K218" s="18" t="e">
        <f>EXP(Parameters!$B$3+Parameters!$B$5*LN($C218))</f>
        <v>#NUM!</v>
      </c>
      <c r="L218" s="18" t="e">
        <f>EXP(Parameters!$B$2+Parameters!$B$4*LN($C218))</f>
        <v>#NUM!</v>
      </c>
      <c r="M218" s="18" t="e">
        <f t="shared" si="29"/>
        <v>#NUM!</v>
      </c>
      <c r="N218" s="2" t="e">
        <f t="shared" si="30"/>
        <v>#NUM!</v>
      </c>
      <c r="O218" s="19" t="e">
        <f>_xlfn.NORM.DIST(LN($D218), LN(K218), EXP(Parameters!$B$6), 0)</f>
        <v>#NUM!</v>
      </c>
      <c r="P218" s="19" t="e">
        <f>_xlfn.NORM.DIST(LN($D218), LN(L218), EXP(Parameters!$B$7), 0)</f>
        <v>#NUM!</v>
      </c>
      <c r="Q218" s="4" t="e">
        <f t="shared" si="31"/>
        <v>#NUM!</v>
      </c>
      <c r="R218" s="4" t="e">
        <f t="shared" si="32"/>
        <v>#NUM!</v>
      </c>
      <c r="S218" s="2" t="str">
        <f>IF(C218&gt;=Parameters!$B$10,D218-EXP(Parameters!$B$2+Parameters!$B$4*LN($C218)), "")</f>
        <v/>
      </c>
    </row>
    <row r="219" spans="6:19" x14ac:dyDescent="0.35">
      <c r="F219" s="2" t="str">
        <f t="shared" si="25"/>
        <v/>
      </c>
      <c r="G219" s="2" t="str">
        <f t="shared" si="26"/>
        <v/>
      </c>
      <c r="H219" s="2" t="str">
        <f t="shared" si="27"/>
        <v/>
      </c>
      <c r="I219" s="2" t="str">
        <f t="shared" si="28"/>
        <v xml:space="preserve"> </v>
      </c>
      <c r="J219" s="4">
        <f>1/(1+EXP(-Parameters!$B$8-Parameters!$B$9*C219))</f>
        <v>4.5002779483917348E-5</v>
      </c>
      <c r="K219" s="18" t="e">
        <f>EXP(Parameters!$B$3+Parameters!$B$5*LN($C219))</f>
        <v>#NUM!</v>
      </c>
      <c r="L219" s="18" t="e">
        <f>EXP(Parameters!$B$2+Parameters!$B$4*LN($C219))</f>
        <v>#NUM!</v>
      </c>
      <c r="M219" s="18" t="e">
        <f t="shared" si="29"/>
        <v>#NUM!</v>
      </c>
      <c r="N219" s="2" t="e">
        <f t="shared" si="30"/>
        <v>#NUM!</v>
      </c>
      <c r="O219" s="19" t="e">
        <f>_xlfn.NORM.DIST(LN($D219), LN(K219), EXP(Parameters!$B$6), 0)</f>
        <v>#NUM!</v>
      </c>
      <c r="P219" s="19" t="e">
        <f>_xlfn.NORM.DIST(LN($D219), LN(L219), EXP(Parameters!$B$7), 0)</f>
        <v>#NUM!</v>
      </c>
      <c r="Q219" s="4" t="e">
        <f t="shared" si="31"/>
        <v>#NUM!</v>
      </c>
      <c r="R219" s="4" t="e">
        <f t="shared" si="32"/>
        <v>#NUM!</v>
      </c>
      <c r="S219" s="2" t="str">
        <f>IF(C219&gt;=Parameters!$B$10,D219-EXP(Parameters!$B$2+Parameters!$B$4*LN($C219)), "")</f>
        <v/>
      </c>
    </row>
    <row r="220" spans="6:19" x14ac:dyDescent="0.35">
      <c r="F220" s="2" t="str">
        <f t="shared" si="25"/>
        <v/>
      </c>
      <c r="G220" s="2" t="str">
        <f t="shared" si="26"/>
        <v/>
      </c>
      <c r="H220" s="2" t="str">
        <f t="shared" si="27"/>
        <v/>
      </c>
      <c r="I220" s="2" t="str">
        <f t="shared" si="28"/>
        <v xml:space="preserve"> </v>
      </c>
      <c r="J220" s="4">
        <f>1/(1+EXP(-Parameters!$B$8-Parameters!$B$9*C220))</f>
        <v>4.5002779483917348E-5</v>
      </c>
      <c r="K220" s="18" t="e">
        <f>EXP(Parameters!$B$3+Parameters!$B$5*LN($C220))</f>
        <v>#NUM!</v>
      </c>
      <c r="L220" s="18" t="e">
        <f>EXP(Parameters!$B$2+Parameters!$B$4*LN($C220))</f>
        <v>#NUM!</v>
      </c>
      <c r="M220" s="18" t="e">
        <f t="shared" si="29"/>
        <v>#NUM!</v>
      </c>
      <c r="N220" s="2" t="e">
        <f t="shared" si="30"/>
        <v>#NUM!</v>
      </c>
      <c r="O220" s="19" t="e">
        <f>_xlfn.NORM.DIST(LN($D220), LN(K220), EXP(Parameters!$B$6), 0)</f>
        <v>#NUM!</v>
      </c>
      <c r="P220" s="19" t="e">
        <f>_xlfn.NORM.DIST(LN($D220), LN(L220), EXP(Parameters!$B$7), 0)</f>
        <v>#NUM!</v>
      </c>
      <c r="Q220" s="4" t="e">
        <f t="shared" si="31"/>
        <v>#NUM!</v>
      </c>
      <c r="R220" s="4" t="e">
        <f t="shared" si="32"/>
        <v>#NUM!</v>
      </c>
      <c r="S220" s="2" t="str">
        <f>IF(C220&gt;=Parameters!$B$10,D220-EXP(Parameters!$B$2+Parameters!$B$4*LN($C220)), "")</f>
        <v/>
      </c>
    </row>
    <row r="221" spans="6:19" x14ac:dyDescent="0.35">
      <c r="F221" s="2" t="str">
        <f t="shared" si="25"/>
        <v/>
      </c>
      <c r="G221" s="2" t="str">
        <f t="shared" si="26"/>
        <v/>
      </c>
      <c r="H221" s="2" t="str">
        <f t="shared" si="27"/>
        <v/>
      </c>
      <c r="I221" s="2" t="str">
        <f t="shared" si="28"/>
        <v xml:space="preserve"> </v>
      </c>
      <c r="J221" s="4">
        <f>1/(1+EXP(-Parameters!$B$8-Parameters!$B$9*C221))</f>
        <v>4.5002779483917348E-5</v>
      </c>
      <c r="K221" s="18" t="e">
        <f>EXP(Parameters!$B$3+Parameters!$B$5*LN($C221))</f>
        <v>#NUM!</v>
      </c>
      <c r="L221" s="18" t="e">
        <f>EXP(Parameters!$B$2+Parameters!$B$4*LN($C221))</f>
        <v>#NUM!</v>
      </c>
      <c r="M221" s="18" t="e">
        <f t="shared" si="29"/>
        <v>#NUM!</v>
      </c>
      <c r="N221" s="2" t="e">
        <f t="shared" si="30"/>
        <v>#NUM!</v>
      </c>
      <c r="O221" s="19" t="e">
        <f>_xlfn.NORM.DIST(LN($D221), LN(K221), EXP(Parameters!$B$6), 0)</f>
        <v>#NUM!</v>
      </c>
      <c r="P221" s="19" t="e">
        <f>_xlfn.NORM.DIST(LN($D221), LN(L221), EXP(Parameters!$B$7), 0)</f>
        <v>#NUM!</v>
      </c>
      <c r="Q221" s="4" t="e">
        <f t="shared" si="31"/>
        <v>#NUM!</v>
      </c>
      <c r="R221" s="4" t="e">
        <f t="shared" si="32"/>
        <v>#NUM!</v>
      </c>
      <c r="S221" s="2" t="str">
        <f>IF(C221&gt;=Parameters!$B$10,D221-EXP(Parameters!$B$2+Parameters!$B$4*LN($C221)), "")</f>
        <v/>
      </c>
    </row>
    <row r="222" spans="6:19" x14ac:dyDescent="0.35">
      <c r="F222" s="2" t="str">
        <f t="shared" si="25"/>
        <v/>
      </c>
      <c r="G222" s="2" t="str">
        <f t="shared" si="26"/>
        <v/>
      </c>
      <c r="H222" s="2" t="str">
        <f t="shared" si="27"/>
        <v/>
      </c>
      <c r="I222" s="2" t="str">
        <f t="shared" si="28"/>
        <v xml:space="preserve"> </v>
      </c>
      <c r="J222" s="4">
        <f>1/(1+EXP(-Parameters!$B$8-Parameters!$B$9*C222))</f>
        <v>4.5002779483917348E-5</v>
      </c>
      <c r="K222" s="18" t="e">
        <f>EXP(Parameters!$B$3+Parameters!$B$5*LN($C222))</f>
        <v>#NUM!</v>
      </c>
      <c r="L222" s="18" t="e">
        <f>EXP(Parameters!$B$2+Parameters!$B$4*LN($C222))</f>
        <v>#NUM!</v>
      </c>
      <c r="M222" s="18" t="e">
        <f t="shared" si="29"/>
        <v>#NUM!</v>
      </c>
      <c r="N222" s="2" t="e">
        <f t="shared" si="30"/>
        <v>#NUM!</v>
      </c>
      <c r="O222" s="19" t="e">
        <f>_xlfn.NORM.DIST(LN($D222), LN(K222), EXP(Parameters!$B$6), 0)</f>
        <v>#NUM!</v>
      </c>
      <c r="P222" s="19" t="e">
        <f>_xlfn.NORM.DIST(LN($D222), LN(L222), EXP(Parameters!$B$7), 0)</f>
        <v>#NUM!</v>
      </c>
      <c r="Q222" s="4" t="e">
        <f t="shared" si="31"/>
        <v>#NUM!</v>
      </c>
      <c r="R222" s="4" t="e">
        <f t="shared" si="32"/>
        <v>#NUM!</v>
      </c>
      <c r="S222" s="2" t="str">
        <f>IF(C222&gt;=Parameters!$B$10,D222-EXP(Parameters!$B$2+Parameters!$B$4*LN($C222)), "")</f>
        <v/>
      </c>
    </row>
    <row r="223" spans="6:19" x14ac:dyDescent="0.35">
      <c r="F223" s="2" t="str">
        <f t="shared" si="25"/>
        <v/>
      </c>
      <c r="G223" s="2" t="str">
        <f t="shared" si="26"/>
        <v/>
      </c>
      <c r="H223" s="2" t="str">
        <f t="shared" si="27"/>
        <v/>
      </c>
      <c r="I223" s="2" t="str">
        <f t="shared" si="28"/>
        <v xml:space="preserve"> </v>
      </c>
      <c r="J223" s="4">
        <f>1/(1+EXP(-Parameters!$B$8-Parameters!$B$9*C223))</f>
        <v>4.5002779483917348E-5</v>
      </c>
      <c r="K223" s="18" t="e">
        <f>EXP(Parameters!$B$3+Parameters!$B$5*LN($C223))</f>
        <v>#NUM!</v>
      </c>
      <c r="L223" s="18" t="e">
        <f>EXP(Parameters!$B$2+Parameters!$B$4*LN($C223))</f>
        <v>#NUM!</v>
      </c>
      <c r="M223" s="18" t="e">
        <f t="shared" si="29"/>
        <v>#NUM!</v>
      </c>
      <c r="N223" s="2" t="e">
        <f t="shared" si="30"/>
        <v>#NUM!</v>
      </c>
      <c r="O223" s="19" t="e">
        <f>_xlfn.NORM.DIST(LN($D223), LN(K223), EXP(Parameters!$B$6), 0)</f>
        <v>#NUM!</v>
      </c>
      <c r="P223" s="19" t="e">
        <f>_xlfn.NORM.DIST(LN($D223), LN(L223), EXP(Parameters!$B$7), 0)</f>
        <v>#NUM!</v>
      </c>
      <c r="Q223" s="4" t="e">
        <f t="shared" si="31"/>
        <v>#NUM!</v>
      </c>
      <c r="R223" s="4" t="e">
        <f t="shared" si="32"/>
        <v>#NUM!</v>
      </c>
      <c r="S223" s="2" t="str">
        <f>IF(C223&gt;=Parameters!$B$10,D223-EXP(Parameters!$B$2+Parameters!$B$4*LN($C223)), "")</f>
        <v/>
      </c>
    </row>
    <row r="224" spans="6:19" x14ac:dyDescent="0.35">
      <c r="F224" s="2" t="str">
        <f t="shared" si="25"/>
        <v/>
      </c>
      <c r="G224" s="2" t="str">
        <f t="shared" si="26"/>
        <v/>
      </c>
      <c r="H224" s="2" t="str">
        <f t="shared" si="27"/>
        <v/>
      </c>
      <c r="I224" s="2" t="str">
        <f t="shared" si="28"/>
        <v xml:space="preserve"> </v>
      </c>
      <c r="J224" s="4">
        <f>1/(1+EXP(-Parameters!$B$8-Parameters!$B$9*C224))</f>
        <v>4.5002779483917348E-5</v>
      </c>
      <c r="K224" s="18" t="e">
        <f>EXP(Parameters!$B$3+Parameters!$B$5*LN($C224))</f>
        <v>#NUM!</v>
      </c>
      <c r="L224" s="18" t="e">
        <f>EXP(Parameters!$B$2+Parameters!$B$4*LN($C224))</f>
        <v>#NUM!</v>
      </c>
      <c r="M224" s="18" t="e">
        <f t="shared" si="29"/>
        <v>#NUM!</v>
      </c>
      <c r="N224" s="2" t="e">
        <f t="shared" si="30"/>
        <v>#NUM!</v>
      </c>
      <c r="O224" s="19" t="e">
        <f>_xlfn.NORM.DIST(LN($D224), LN(K224), EXP(Parameters!$B$6), 0)</f>
        <v>#NUM!</v>
      </c>
      <c r="P224" s="19" t="e">
        <f>_xlfn.NORM.DIST(LN($D224), LN(L224), EXP(Parameters!$B$7), 0)</f>
        <v>#NUM!</v>
      </c>
      <c r="Q224" s="4" t="e">
        <f t="shared" si="31"/>
        <v>#NUM!</v>
      </c>
      <c r="R224" s="4" t="e">
        <f t="shared" si="32"/>
        <v>#NUM!</v>
      </c>
      <c r="S224" s="2" t="str">
        <f>IF(C224&gt;=Parameters!$B$10,D224-EXP(Parameters!$B$2+Parameters!$B$4*LN($C224)), "")</f>
        <v/>
      </c>
    </row>
    <row r="225" spans="6:19" x14ac:dyDescent="0.35">
      <c r="F225" s="2" t="str">
        <f t="shared" si="25"/>
        <v/>
      </c>
      <c r="G225" s="2" t="str">
        <f t="shared" si="26"/>
        <v/>
      </c>
      <c r="H225" s="2" t="str">
        <f t="shared" si="27"/>
        <v/>
      </c>
      <c r="I225" s="2" t="str">
        <f t="shared" si="28"/>
        <v xml:space="preserve"> </v>
      </c>
      <c r="J225" s="4">
        <f>1/(1+EXP(-Parameters!$B$8-Parameters!$B$9*C225))</f>
        <v>4.5002779483917348E-5</v>
      </c>
      <c r="K225" s="18" t="e">
        <f>EXP(Parameters!$B$3+Parameters!$B$5*LN($C225))</f>
        <v>#NUM!</v>
      </c>
      <c r="L225" s="18" t="e">
        <f>EXP(Parameters!$B$2+Parameters!$B$4*LN($C225))</f>
        <v>#NUM!</v>
      </c>
      <c r="M225" s="18" t="e">
        <f t="shared" si="29"/>
        <v>#NUM!</v>
      </c>
      <c r="N225" s="2" t="e">
        <f t="shared" si="30"/>
        <v>#NUM!</v>
      </c>
      <c r="O225" s="19" t="e">
        <f>_xlfn.NORM.DIST(LN($D225), LN(K225), EXP(Parameters!$B$6), 0)</f>
        <v>#NUM!</v>
      </c>
      <c r="P225" s="19" t="e">
        <f>_xlfn.NORM.DIST(LN($D225), LN(L225), EXP(Parameters!$B$7), 0)</f>
        <v>#NUM!</v>
      </c>
      <c r="Q225" s="4" t="e">
        <f t="shared" si="31"/>
        <v>#NUM!</v>
      </c>
      <c r="R225" s="4" t="e">
        <f t="shared" si="32"/>
        <v>#NUM!</v>
      </c>
      <c r="S225" s="2" t="str">
        <f>IF(C225&gt;=Parameters!$B$10,D225-EXP(Parameters!$B$2+Parameters!$B$4*LN($C225)), "")</f>
        <v/>
      </c>
    </row>
    <row r="226" spans="6:19" x14ac:dyDescent="0.35">
      <c r="F226" s="2" t="str">
        <f t="shared" si="25"/>
        <v/>
      </c>
      <c r="G226" s="2" t="str">
        <f t="shared" si="26"/>
        <v/>
      </c>
      <c r="H226" s="2" t="str">
        <f t="shared" si="27"/>
        <v/>
      </c>
      <c r="I226" s="2" t="str">
        <f t="shared" si="28"/>
        <v xml:space="preserve"> </v>
      </c>
      <c r="J226" s="4">
        <f>1/(1+EXP(-Parameters!$B$8-Parameters!$B$9*C226))</f>
        <v>4.5002779483917348E-5</v>
      </c>
      <c r="K226" s="18" t="e">
        <f>EXP(Parameters!$B$3+Parameters!$B$5*LN($C226))</f>
        <v>#NUM!</v>
      </c>
      <c r="L226" s="18" t="e">
        <f>EXP(Parameters!$B$2+Parameters!$B$4*LN($C226))</f>
        <v>#NUM!</v>
      </c>
      <c r="M226" s="18" t="e">
        <f t="shared" si="29"/>
        <v>#NUM!</v>
      </c>
      <c r="N226" s="2" t="e">
        <f t="shared" si="30"/>
        <v>#NUM!</v>
      </c>
      <c r="O226" s="19" t="e">
        <f>_xlfn.NORM.DIST(LN($D226), LN(K226), EXP(Parameters!$B$6), 0)</f>
        <v>#NUM!</v>
      </c>
      <c r="P226" s="19" t="e">
        <f>_xlfn.NORM.DIST(LN($D226), LN(L226), EXP(Parameters!$B$7), 0)</f>
        <v>#NUM!</v>
      </c>
      <c r="Q226" s="4" t="e">
        <f t="shared" si="31"/>
        <v>#NUM!</v>
      </c>
      <c r="R226" s="4" t="e">
        <f t="shared" si="32"/>
        <v>#NUM!</v>
      </c>
      <c r="S226" s="2" t="str">
        <f>IF(C226&gt;=Parameters!$B$10,D226-EXP(Parameters!$B$2+Parameters!$B$4*LN($C226)), "")</f>
        <v/>
      </c>
    </row>
    <row r="227" spans="6:19" x14ac:dyDescent="0.35">
      <c r="F227" s="2" t="str">
        <f t="shared" si="25"/>
        <v/>
      </c>
      <c r="G227" s="2" t="str">
        <f t="shared" si="26"/>
        <v/>
      </c>
      <c r="H227" s="2" t="str">
        <f t="shared" si="27"/>
        <v/>
      </c>
      <c r="I227" s="2" t="str">
        <f t="shared" si="28"/>
        <v xml:space="preserve"> </v>
      </c>
      <c r="J227" s="4">
        <f>1/(1+EXP(-Parameters!$B$8-Parameters!$B$9*C227))</f>
        <v>4.5002779483917348E-5</v>
      </c>
      <c r="K227" s="18" t="e">
        <f>EXP(Parameters!$B$3+Parameters!$B$5*LN($C227))</f>
        <v>#NUM!</v>
      </c>
      <c r="L227" s="18" t="e">
        <f>EXP(Parameters!$B$2+Parameters!$B$4*LN($C227))</f>
        <v>#NUM!</v>
      </c>
      <c r="M227" s="18" t="e">
        <f t="shared" si="29"/>
        <v>#NUM!</v>
      </c>
      <c r="N227" s="2" t="e">
        <f t="shared" si="30"/>
        <v>#NUM!</v>
      </c>
      <c r="O227" s="19" t="e">
        <f>_xlfn.NORM.DIST(LN($D227), LN(K227), EXP(Parameters!$B$6), 0)</f>
        <v>#NUM!</v>
      </c>
      <c r="P227" s="19" t="e">
        <f>_xlfn.NORM.DIST(LN($D227), LN(L227), EXP(Parameters!$B$7), 0)</f>
        <v>#NUM!</v>
      </c>
      <c r="Q227" s="4" t="e">
        <f t="shared" si="31"/>
        <v>#NUM!</v>
      </c>
      <c r="R227" s="4" t="e">
        <f t="shared" si="32"/>
        <v>#NUM!</v>
      </c>
      <c r="S227" s="2" t="str">
        <f>IF(C227&gt;=Parameters!$B$10,D227-EXP(Parameters!$B$2+Parameters!$B$4*LN($C227)), "")</f>
        <v/>
      </c>
    </row>
    <row r="228" spans="6:19" x14ac:dyDescent="0.35">
      <c r="F228" s="2" t="str">
        <f t="shared" si="25"/>
        <v/>
      </c>
      <c r="G228" s="2" t="str">
        <f t="shared" si="26"/>
        <v/>
      </c>
      <c r="H228" s="2" t="str">
        <f t="shared" si="27"/>
        <v/>
      </c>
      <c r="I228" s="2" t="str">
        <f t="shared" si="28"/>
        <v xml:space="preserve"> </v>
      </c>
      <c r="J228" s="4">
        <f>1/(1+EXP(-Parameters!$B$8-Parameters!$B$9*C228))</f>
        <v>4.5002779483917348E-5</v>
      </c>
      <c r="K228" s="18" t="e">
        <f>EXP(Parameters!$B$3+Parameters!$B$5*LN($C228))</f>
        <v>#NUM!</v>
      </c>
      <c r="L228" s="18" t="e">
        <f>EXP(Parameters!$B$2+Parameters!$B$4*LN($C228))</f>
        <v>#NUM!</v>
      </c>
      <c r="M228" s="18" t="e">
        <f t="shared" si="29"/>
        <v>#NUM!</v>
      </c>
      <c r="N228" s="2" t="e">
        <f t="shared" si="30"/>
        <v>#NUM!</v>
      </c>
      <c r="O228" s="19" t="e">
        <f>_xlfn.NORM.DIST(LN($D228), LN(K228), EXP(Parameters!$B$6), 0)</f>
        <v>#NUM!</v>
      </c>
      <c r="P228" s="19" t="e">
        <f>_xlfn.NORM.DIST(LN($D228), LN(L228), EXP(Parameters!$B$7), 0)</f>
        <v>#NUM!</v>
      </c>
      <c r="Q228" s="4" t="e">
        <f t="shared" si="31"/>
        <v>#NUM!</v>
      </c>
      <c r="R228" s="4" t="e">
        <f t="shared" si="32"/>
        <v>#NUM!</v>
      </c>
      <c r="S228" s="2" t="str">
        <f>IF(C228&gt;=Parameters!$B$10,D228-EXP(Parameters!$B$2+Parameters!$B$4*LN($C228)), "")</f>
        <v/>
      </c>
    </row>
    <row r="229" spans="6:19" x14ac:dyDescent="0.35">
      <c r="F229" s="2" t="str">
        <f t="shared" si="25"/>
        <v/>
      </c>
      <c r="G229" s="2" t="str">
        <f t="shared" si="26"/>
        <v/>
      </c>
      <c r="H229" s="2" t="str">
        <f t="shared" si="27"/>
        <v/>
      </c>
      <c r="I229" s="2" t="str">
        <f t="shared" si="28"/>
        <v xml:space="preserve"> </v>
      </c>
      <c r="J229" s="4">
        <f>1/(1+EXP(-Parameters!$B$8-Parameters!$B$9*C229))</f>
        <v>4.5002779483917348E-5</v>
      </c>
      <c r="K229" s="18" t="e">
        <f>EXP(Parameters!$B$3+Parameters!$B$5*LN($C229))</f>
        <v>#NUM!</v>
      </c>
      <c r="L229" s="18" t="e">
        <f>EXP(Parameters!$B$2+Parameters!$B$4*LN($C229))</f>
        <v>#NUM!</v>
      </c>
      <c r="M229" s="18" t="e">
        <f t="shared" si="29"/>
        <v>#NUM!</v>
      </c>
      <c r="N229" s="2" t="e">
        <f t="shared" si="30"/>
        <v>#NUM!</v>
      </c>
      <c r="O229" s="19" t="e">
        <f>_xlfn.NORM.DIST(LN($D229), LN(K229), EXP(Parameters!$B$6), 0)</f>
        <v>#NUM!</v>
      </c>
      <c r="P229" s="19" t="e">
        <f>_xlfn.NORM.DIST(LN($D229), LN(L229), EXP(Parameters!$B$7), 0)</f>
        <v>#NUM!</v>
      </c>
      <c r="Q229" s="4" t="e">
        <f t="shared" si="31"/>
        <v>#NUM!</v>
      </c>
      <c r="R229" s="4" t="e">
        <f t="shared" si="32"/>
        <v>#NUM!</v>
      </c>
      <c r="S229" s="2" t="str">
        <f>IF(C229&gt;=Parameters!$B$10,D229-EXP(Parameters!$B$2+Parameters!$B$4*LN($C229)), "")</f>
        <v/>
      </c>
    </row>
    <row r="230" spans="6:19" x14ac:dyDescent="0.35">
      <c r="F230" s="2" t="str">
        <f t="shared" si="25"/>
        <v/>
      </c>
      <c r="G230" s="2" t="str">
        <f t="shared" si="26"/>
        <v/>
      </c>
      <c r="H230" s="2" t="str">
        <f t="shared" si="27"/>
        <v/>
      </c>
      <c r="I230" s="2" t="str">
        <f t="shared" si="28"/>
        <v xml:space="preserve"> </v>
      </c>
      <c r="J230" s="4">
        <f>1/(1+EXP(-Parameters!$B$8-Parameters!$B$9*C230))</f>
        <v>4.5002779483917348E-5</v>
      </c>
      <c r="K230" s="18" t="e">
        <f>EXP(Parameters!$B$3+Parameters!$B$5*LN($C230))</f>
        <v>#NUM!</v>
      </c>
      <c r="L230" s="18" t="e">
        <f>EXP(Parameters!$B$2+Parameters!$B$4*LN($C230))</f>
        <v>#NUM!</v>
      </c>
      <c r="M230" s="18" t="e">
        <f t="shared" si="29"/>
        <v>#NUM!</v>
      </c>
      <c r="N230" s="2" t="e">
        <f t="shared" si="30"/>
        <v>#NUM!</v>
      </c>
      <c r="O230" s="19" t="e">
        <f>_xlfn.NORM.DIST(LN($D230), LN(K230), EXP(Parameters!$B$6), 0)</f>
        <v>#NUM!</v>
      </c>
      <c r="P230" s="19" t="e">
        <f>_xlfn.NORM.DIST(LN($D230), LN(L230), EXP(Parameters!$B$7), 0)</f>
        <v>#NUM!</v>
      </c>
      <c r="Q230" s="4" t="e">
        <f t="shared" si="31"/>
        <v>#NUM!</v>
      </c>
      <c r="R230" s="4" t="e">
        <f t="shared" si="32"/>
        <v>#NUM!</v>
      </c>
      <c r="S230" s="2" t="str">
        <f>IF(C230&gt;=Parameters!$B$10,D230-EXP(Parameters!$B$2+Parameters!$B$4*LN($C230)), "")</f>
        <v/>
      </c>
    </row>
    <row r="231" spans="6:19" x14ac:dyDescent="0.35">
      <c r="F231" s="2" t="str">
        <f t="shared" si="25"/>
        <v/>
      </c>
      <c r="G231" s="2" t="str">
        <f t="shared" si="26"/>
        <v/>
      </c>
      <c r="H231" s="2" t="str">
        <f t="shared" si="27"/>
        <v/>
      </c>
      <c r="I231" s="2" t="str">
        <f t="shared" si="28"/>
        <v xml:space="preserve"> </v>
      </c>
      <c r="J231" s="4">
        <f>1/(1+EXP(-Parameters!$B$8-Parameters!$B$9*C231))</f>
        <v>4.5002779483917348E-5</v>
      </c>
      <c r="K231" s="18" t="e">
        <f>EXP(Parameters!$B$3+Parameters!$B$5*LN($C231))</f>
        <v>#NUM!</v>
      </c>
      <c r="L231" s="18" t="e">
        <f>EXP(Parameters!$B$2+Parameters!$B$4*LN($C231))</f>
        <v>#NUM!</v>
      </c>
      <c r="M231" s="18" t="e">
        <f t="shared" si="29"/>
        <v>#NUM!</v>
      </c>
      <c r="N231" s="2" t="e">
        <f t="shared" si="30"/>
        <v>#NUM!</v>
      </c>
      <c r="O231" s="19" t="e">
        <f>_xlfn.NORM.DIST(LN($D231), LN(K231), EXP(Parameters!$B$6), 0)</f>
        <v>#NUM!</v>
      </c>
      <c r="P231" s="19" t="e">
        <f>_xlfn.NORM.DIST(LN($D231), LN(L231), EXP(Parameters!$B$7), 0)</f>
        <v>#NUM!</v>
      </c>
      <c r="Q231" s="4" t="e">
        <f t="shared" si="31"/>
        <v>#NUM!</v>
      </c>
      <c r="R231" s="4" t="e">
        <f t="shared" si="32"/>
        <v>#NUM!</v>
      </c>
      <c r="S231" s="2" t="str">
        <f>IF(C231&gt;=Parameters!$B$10,D231-EXP(Parameters!$B$2+Parameters!$B$4*LN($C231)), "")</f>
        <v/>
      </c>
    </row>
    <row r="232" spans="6:19" x14ac:dyDescent="0.35">
      <c r="F232" s="2" t="str">
        <f t="shared" si="25"/>
        <v/>
      </c>
      <c r="G232" s="2" t="str">
        <f t="shared" si="26"/>
        <v/>
      </c>
      <c r="H232" s="2" t="str">
        <f t="shared" si="27"/>
        <v/>
      </c>
      <c r="I232" s="2" t="str">
        <f t="shared" si="28"/>
        <v xml:space="preserve"> </v>
      </c>
      <c r="J232" s="4">
        <f>1/(1+EXP(-Parameters!$B$8-Parameters!$B$9*C232))</f>
        <v>4.5002779483917348E-5</v>
      </c>
      <c r="K232" s="18" t="e">
        <f>EXP(Parameters!$B$3+Parameters!$B$5*LN($C232))</f>
        <v>#NUM!</v>
      </c>
      <c r="L232" s="18" t="e">
        <f>EXP(Parameters!$B$2+Parameters!$B$4*LN($C232))</f>
        <v>#NUM!</v>
      </c>
      <c r="M232" s="18" t="e">
        <f t="shared" si="29"/>
        <v>#NUM!</v>
      </c>
      <c r="N232" s="2" t="e">
        <f t="shared" si="30"/>
        <v>#NUM!</v>
      </c>
      <c r="O232" s="19" t="e">
        <f>_xlfn.NORM.DIST(LN($D232), LN(K232), EXP(Parameters!$B$6), 0)</f>
        <v>#NUM!</v>
      </c>
      <c r="P232" s="19" t="e">
        <f>_xlfn.NORM.DIST(LN($D232), LN(L232), EXP(Parameters!$B$7), 0)</f>
        <v>#NUM!</v>
      </c>
      <c r="Q232" s="4" t="e">
        <f t="shared" si="31"/>
        <v>#NUM!</v>
      </c>
      <c r="R232" s="4" t="e">
        <f t="shared" si="32"/>
        <v>#NUM!</v>
      </c>
      <c r="S232" s="2" t="str">
        <f>IF(C232&gt;=Parameters!$B$10,D232-EXP(Parameters!$B$2+Parameters!$B$4*LN($C232)), "")</f>
        <v/>
      </c>
    </row>
    <row r="233" spans="6:19" x14ac:dyDescent="0.35">
      <c r="F233" s="2" t="str">
        <f t="shared" si="25"/>
        <v/>
      </c>
      <c r="G233" s="2" t="str">
        <f t="shared" si="26"/>
        <v/>
      </c>
      <c r="H233" s="2" t="str">
        <f t="shared" si="27"/>
        <v/>
      </c>
      <c r="I233" s="2" t="str">
        <f t="shared" si="28"/>
        <v xml:space="preserve"> </v>
      </c>
      <c r="J233" s="4">
        <f>1/(1+EXP(-Parameters!$B$8-Parameters!$B$9*C233))</f>
        <v>4.5002779483917348E-5</v>
      </c>
      <c r="K233" s="18" t="e">
        <f>EXP(Parameters!$B$3+Parameters!$B$5*LN($C233))</f>
        <v>#NUM!</v>
      </c>
      <c r="L233" s="18" t="e">
        <f>EXP(Parameters!$B$2+Parameters!$B$4*LN($C233))</f>
        <v>#NUM!</v>
      </c>
      <c r="M233" s="18" t="e">
        <f t="shared" si="29"/>
        <v>#NUM!</v>
      </c>
      <c r="N233" s="2" t="e">
        <f t="shared" si="30"/>
        <v>#NUM!</v>
      </c>
      <c r="O233" s="19" t="e">
        <f>_xlfn.NORM.DIST(LN($D233), LN(K233), EXP(Parameters!$B$6), 0)</f>
        <v>#NUM!</v>
      </c>
      <c r="P233" s="19" t="e">
        <f>_xlfn.NORM.DIST(LN($D233), LN(L233), EXP(Parameters!$B$7), 0)</f>
        <v>#NUM!</v>
      </c>
      <c r="Q233" s="4" t="e">
        <f t="shared" si="31"/>
        <v>#NUM!</v>
      </c>
      <c r="R233" s="4" t="e">
        <f t="shared" si="32"/>
        <v>#NUM!</v>
      </c>
      <c r="S233" s="2" t="str">
        <f>IF(C233&gt;=Parameters!$B$10,D233-EXP(Parameters!$B$2+Parameters!$B$4*LN($C233)), "")</f>
        <v/>
      </c>
    </row>
    <row r="234" spans="6:19" x14ac:dyDescent="0.35">
      <c r="F234" s="2" t="str">
        <f t="shared" si="25"/>
        <v/>
      </c>
      <c r="G234" s="2" t="str">
        <f t="shared" si="26"/>
        <v/>
      </c>
      <c r="H234" s="2" t="str">
        <f t="shared" si="27"/>
        <v/>
      </c>
      <c r="I234" s="2" t="str">
        <f t="shared" si="28"/>
        <v xml:space="preserve"> </v>
      </c>
      <c r="J234" s="4">
        <f>1/(1+EXP(-Parameters!$B$8-Parameters!$B$9*C234))</f>
        <v>4.5002779483917348E-5</v>
      </c>
      <c r="K234" s="18" t="e">
        <f>EXP(Parameters!$B$3+Parameters!$B$5*LN($C234))</f>
        <v>#NUM!</v>
      </c>
      <c r="L234" s="18" t="e">
        <f>EXP(Parameters!$B$2+Parameters!$B$4*LN($C234))</f>
        <v>#NUM!</v>
      </c>
      <c r="M234" s="18" t="e">
        <f t="shared" si="29"/>
        <v>#NUM!</v>
      </c>
      <c r="N234" s="2" t="e">
        <f t="shared" si="30"/>
        <v>#NUM!</v>
      </c>
      <c r="O234" s="19" t="e">
        <f>_xlfn.NORM.DIST(LN($D234), LN(K234), EXP(Parameters!$B$6), 0)</f>
        <v>#NUM!</v>
      </c>
      <c r="P234" s="19" t="e">
        <f>_xlfn.NORM.DIST(LN($D234), LN(L234), EXP(Parameters!$B$7), 0)</f>
        <v>#NUM!</v>
      </c>
      <c r="Q234" s="4" t="e">
        <f t="shared" si="31"/>
        <v>#NUM!</v>
      </c>
      <c r="R234" s="4" t="e">
        <f t="shared" si="32"/>
        <v>#NUM!</v>
      </c>
      <c r="S234" s="2" t="str">
        <f>IF(C234&gt;=Parameters!$B$10,D234-EXP(Parameters!$B$2+Parameters!$B$4*LN($C234)), "")</f>
        <v/>
      </c>
    </row>
    <row r="235" spans="6:19" x14ac:dyDescent="0.35">
      <c r="F235" s="2" t="str">
        <f t="shared" si="25"/>
        <v/>
      </c>
      <c r="G235" s="2" t="str">
        <f t="shared" si="26"/>
        <v/>
      </c>
      <c r="H235" s="2" t="str">
        <f t="shared" si="27"/>
        <v/>
      </c>
      <c r="I235" s="2" t="str">
        <f t="shared" si="28"/>
        <v xml:space="preserve"> </v>
      </c>
      <c r="J235" s="4">
        <f>1/(1+EXP(-Parameters!$B$8-Parameters!$B$9*C235))</f>
        <v>4.5002779483917348E-5</v>
      </c>
      <c r="K235" s="18" t="e">
        <f>EXP(Parameters!$B$3+Parameters!$B$5*LN($C235))</f>
        <v>#NUM!</v>
      </c>
      <c r="L235" s="18" t="e">
        <f>EXP(Parameters!$B$2+Parameters!$B$4*LN($C235))</f>
        <v>#NUM!</v>
      </c>
      <c r="M235" s="18" t="e">
        <f t="shared" si="29"/>
        <v>#NUM!</v>
      </c>
      <c r="N235" s="2" t="e">
        <f t="shared" si="30"/>
        <v>#NUM!</v>
      </c>
      <c r="O235" s="19" t="e">
        <f>_xlfn.NORM.DIST(LN($D235), LN(K235), EXP(Parameters!$B$6), 0)</f>
        <v>#NUM!</v>
      </c>
      <c r="P235" s="19" t="e">
        <f>_xlfn.NORM.DIST(LN($D235), LN(L235), EXP(Parameters!$B$7), 0)</f>
        <v>#NUM!</v>
      </c>
      <c r="Q235" s="4" t="e">
        <f t="shared" si="31"/>
        <v>#NUM!</v>
      </c>
      <c r="R235" s="4" t="e">
        <f t="shared" si="32"/>
        <v>#NUM!</v>
      </c>
      <c r="S235" s="2" t="str">
        <f>IF(C235&gt;=Parameters!$B$10,D235-EXP(Parameters!$B$2+Parameters!$B$4*LN($C235)), "")</f>
        <v/>
      </c>
    </row>
    <row r="236" spans="6:19" x14ac:dyDescent="0.35">
      <c r="F236" s="2" t="str">
        <f t="shared" si="25"/>
        <v/>
      </c>
      <c r="G236" s="2" t="str">
        <f t="shared" si="26"/>
        <v/>
      </c>
      <c r="H236" s="2" t="str">
        <f t="shared" si="27"/>
        <v/>
      </c>
      <c r="I236" s="2" t="str">
        <f t="shared" si="28"/>
        <v xml:space="preserve"> </v>
      </c>
      <c r="J236" s="4">
        <f>1/(1+EXP(-Parameters!$B$8-Parameters!$B$9*C236))</f>
        <v>4.5002779483917348E-5</v>
      </c>
      <c r="K236" s="18" t="e">
        <f>EXP(Parameters!$B$3+Parameters!$B$5*LN($C236))</f>
        <v>#NUM!</v>
      </c>
      <c r="L236" s="18" t="e">
        <f>EXP(Parameters!$B$2+Parameters!$B$4*LN($C236))</f>
        <v>#NUM!</v>
      </c>
      <c r="M236" s="18" t="e">
        <f t="shared" si="29"/>
        <v>#NUM!</v>
      </c>
      <c r="N236" s="2" t="e">
        <f t="shared" si="30"/>
        <v>#NUM!</v>
      </c>
      <c r="O236" s="19" t="e">
        <f>_xlfn.NORM.DIST(LN($D236), LN(K236), EXP(Parameters!$B$6), 0)</f>
        <v>#NUM!</v>
      </c>
      <c r="P236" s="19" t="e">
        <f>_xlfn.NORM.DIST(LN($D236), LN(L236), EXP(Parameters!$B$7), 0)</f>
        <v>#NUM!</v>
      </c>
      <c r="Q236" s="4" t="e">
        <f t="shared" si="31"/>
        <v>#NUM!</v>
      </c>
      <c r="R236" s="4" t="e">
        <f t="shared" si="32"/>
        <v>#NUM!</v>
      </c>
      <c r="S236" s="2" t="str">
        <f>IF(C236&gt;=Parameters!$B$10,D236-EXP(Parameters!$B$2+Parameters!$B$4*LN($C236)), "")</f>
        <v/>
      </c>
    </row>
    <row r="237" spans="6:19" x14ac:dyDescent="0.35">
      <c r="F237" s="2" t="str">
        <f t="shared" si="25"/>
        <v/>
      </c>
      <c r="G237" s="2" t="str">
        <f t="shared" si="26"/>
        <v/>
      </c>
      <c r="H237" s="2" t="str">
        <f t="shared" si="27"/>
        <v/>
      </c>
      <c r="I237" s="2" t="str">
        <f t="shared" si="28"/>
        <v xml:space="preserve"> </v>
      </c>
      <c r="J237" s="4">
        <f>1/(1+EXP(-Parameters!$B$8-Parameters!$B$9*C237))</f>
        <v>4.5002779483917348E-5</v>
      </c>
      <c r="K237" s="18" t="e">
        <f>EXP(Parameters!$B$3+Parameters!$B$5*LN($C237))</f>
        <v>#NUM!</v>
      </c>
      <c r="L237" s="18" t="e">
        <f>EXP(Parameters!$B$2+Parameters!$B$4*LN($C237))</f>
        <v>#NUM!</v>
      </c>
      <c r="M237" s="18" t="e">
        <f t="shared" si="29"/>
        <v>#NUM!</v>
      </c>
      <c r="N237" s="2" t="e">
        <f t="shared" si="30"/>
        <v>#NUM!</v>
      </c>
      <c r="O237" s="19" t="e">
        <f>_xlfn.NORM.DIST(LN($D237), LN(K237), EXP(Parameters!$B$6), 0)</f>
        <v>#NUM!</v>
      </c>
      <c r="P237" s="19" t="e">
        <f>_xlfn.NORM.DIST(LN($D237), LN(L237), EXP(Parameters!$B$7), 0)</f>
        <v>#NUM!</v>
      </c>
      <c r="Q237" s="4" t="e">
        <f t="shared" si="31"/>
        <v>#NUM!</v>
      </c>
      <c r="R237" s="4" t="e">
        <f t="shared" si="32"/>
        <v>#NUM!</v>
      </c>
      <c r="S237" s="2" t="str">
        <f>IF(C237&gt;=Parameters!$B$10,D237-EXP(Parameters!$B$2+Parameters!$B$4*LN($C237)), "")</f>
        <v/>
      </c>
    </row>
    <row r="238" spans="6:19" x14ac:dyDescent="0.35">
      <c r="F238" s="2" t="str">
        <f t="shared" si="25"/>
        <v/>
      </c>
      <c r="G238" s="2" t="str">
        <f t="shared" si="26"/>
        <v/>
      </c>
      <c r="H238" s="2" t="str">
        <f t="shared" si="27"/>
        <v/>
      </c>
      <c r="I238" s="2" t="str">
        <f t="shared" si="28"/>
        <v xml:space="preserve"> </v>
      </c>
      <c r="J238" s="4">
        <f>1/(1+EXP(-Parameters!$B$8-Parameters!$B$9*C238))</f>
        <v>4.5002779483917348E-5</v>
      </c>
      <c r="K238" s="18" t="e">
        <f>EXP(Parameters!$B$3+Parameters!$B$5*LN($C238))</f>
        <v>#NUM!</v>
      </c>
      <c r="L238" s="18" t="e">
        <f>EXP(Parameters!$B$2+Parameters!$B$4*LN($C238))</f>
        <v>#NUM!</v>
      </c>
      <c r="M238" s="18" t="e">
        <f t="shared" si="29"/>
        <v>#NUM!</v>
      </c>
      <c r="N238" s="2" t="e">
        <f t="shared" si="30"/>
        <v>#NUM!</v>
      </c>
      <c r="O238" s="19" t="e">
        <f>_xlfn.NORM.DIST(LN($D238), LN(K238), EXP(Parameters!$B$6), 0)</f>
        <v>#NUM!</v>
      </c>
      <c r="P238" s="19" t="e">
        <f>_xlfn.NORM.DIST(LN($D238), LN(L238), EXP(Parameters!$B$7), 0)</f>
        <v>#NUM!</v>
      </c>
      <c r="Q238" s="4" t="e">
        <f t="shared" si="31"/>
        <v>#NUM!</v>
      </c>
      <c r="R238" s="4" t="e">
        <f t="shared" si="32"/>
        <v>#NUM!</v>
      </c>
      <c r="S238" s="2" t="str">
        <f>IF(C238&gt;=Parameters!$B$10,D238-EXP(Parameters!$B$2+Parameters!$B$4*LN($C238)), "")</f>
        <v/>
      </c>
    </row>
    <row r="239" spans="6:19" x14ac:dyDescent="0.35">
      <c r="F239" s="2" t="str">
        <f t="shared" si="25"/>
        <v/>
      </c>
      <c r="G239" s="2" t="str">
        <f t="shared" si="26"/>
        <v/>
      </c>
      <c r="H239" s="2" t="str">
        <f t="shared" si="27"/>
        <v/>
      </c>
      <c r="I239" s="2" t="str">
        <f t="shared" si="28"/>
        <v xml:space="preserve"> </v>
      </c>
      <c r="J239" s="4">
        <f>1/(1+EXP(-Parameters!$B$8-Parameters!$B$9*C239))</f>
        <v>4.5002779483917348E-5</v>
      </c>
      <c r="K239" s="18" t="e">
        <f>EXP(Parameters!$B$3+Parameters!$B$5*LN($C239))</f>
        <v>#NUM!</v>
      </c>
      <c r="L239" s="18" t="e">
        <f>EXP(Parameters!$B$2+Parameters!$B$4*LN($C239))</f>
        <v>#NUM!</v>
      </c>
      <c r="M239" s="18" t="e">
        <f t="shared" si="29"/>
        <v>#NUM!</v>
      </c>
      <c r="N239" s="2" t="e">
        <f t="shared" si="30"/>
        <v>#NUM!</v>
      </c>
      <c r="O239" s="19" t="e">
        <f>_xlfn.NORM.DIST(LN($D239), LN(K239), EXP(Parameters!$B$6), 0)</f>
        <v>#NUM!</v>
      </c>
      <c r="P239" s="19" t="e">
        <f>_xlfn.NORM.DIST(LN($D239), LN(L239), EXP(Parameters!$B$7), 0)</f>
        <v>#NUM!</v>
      </c>
      <c r="Q239" s="4" t="e">
        <f t="shared" si="31"/>
        <v>#NUM!</v>
      </c>
      <c r="R239" s="4" t="e">
        <f t="shared" si="32"/>
        <v>#NUM!</v>
      </c>
      <c r="S239" s="2" t="str">
        <f>IF(C239&gt;=Parameters!$B$10,D239-EXP(Parameters!$B$2+Parameters!$B$4*LN($C239)), "")</f>
        <v/>
      </c>
    </row>
    <row r="240" spans="6:19" x14ac:dyDescent="0.35">
      <c r="F240" s="2" t="str">
        <f t="shared" si="25"/>
        <v/>
      </c>
      <c r="G240" s="2" t="str">
        <f t="shared" si="26"/>
        <v/>
      </c>
      <c r="H240" s="2" t="str">
        <f t="shared" si="27"/>
        <v/>
      </c>
      <c r="I240" s="2" t="str">
        <f t="shared" si="28"/>
        <v xml:space="preserve"> </v>
      </c>
      <c r="J240" s="4">
        <f>1/(1+EXP(-Parameters!$B$8-Parameters!$B$9*C240))</f>
        <v>4.5002779483917348E-5</v>
      </c>
      <c r="K240" s="18" t="e">
        <f>EXP(Parameters!$B$3+Parameters!$B$5*LN($C240))</f>
        <v>#NUM!</v>
      </c>
      <c r="L240" s="18" t="e">
        <f>EXP(Parameters!$B$2+Parameters!$B$4*LN($C240))</f>
        <v>#NUM!</v>
      </c>
      <c r="M240" s="18" t="e">
        <f t="shared" si="29"/>
        <v>#NUM!</v>
      </c>
      <c r="N240" s="2" t="e">
        <f t="shared" si="30"/>
        <v>#NUM!</v>
      </c>
      <c r="O240" s="19" t="e">
        <f>_xlfn.NORM.DIST(LN($D240), LN(K240), EXP(Parameters!$B$6), 0)</f>
        <v>#NUM!</v>
      </c>
      <c r="P240" s="19" t="e">
        <f>_xlfn.NORM.DIST(LN($D240), LN(L240), EXP(Parameters!$B$7), 0)</f>
        <v>#NUM!</v>
      </c>
      <c r="Q240" s="4" t="e">
        <f t="shared" si="31"/>
        <v>#NUM!</v>
      </c>
      <c r="R240" s="4" t="e">
        <f t="shared" si="32"/>
        <v>#NUM!</v>
      </c>
      <c r="S240" s="2" t="str">
        <f>IF(C240&gt;=Parameters!$B$10,D240-EXP(Parameters!$B$2+Parameters!$B$4*LN($C240)), "")</f>
        <v/>
      </c>
    </row>
    <row r="241" spans="6:19" x14ac:dyDescent="0.35">
      <c r="F241" s="2" t="str">
        <f t="shared" si="25"/>
        <v/>
      </c>
      <c r="G241" s="2" t="str">
        <f t="shared" si="26"/>
        <v/>
      </c>
      <c r="H241" s="2" t="str">
        <f t="shared" si="27"/>
        <v/>
      </c>
      <c r="I241" s="2" t="str">
        <f t="shared" si="28"/>
        <v xml:space="preserve"> </v>
      </c>
      <c r="J241" s="4">
        <f>1/(1+EXP(-Parameters!$B$8-Parameters!$B$9*C241))</f>
        <v>4.5002779483917348E-5</v>
      </c>
      <c r="K241" s="18" t="e">
        <f>EXP(Parameters!$B$3+Parameters!$B$5*LN($C241))</f>
        <v>#NUM!</v>
      </c>
      <c r="L241" s="18" t="e">
        <f>EXP(Parameters!$B$2+Parameters!$B$4*LN($C241))</f>
        <v>#NUM!</v>
      </c>
      <c r="M241" s="18" t="e">
        <f t="shared" si="29"/>
        <v>#NUM!</v>
      </c>
      <c r="N241" s="2" t="e">
        <f t="shared" si="30"/>
        <v>#NUM!</v>
      </c>
      <c r="O241" s="19" t="e">
        <f>_xlfn.NORM.DIST(LN($D241), LN(K241), EXP(Parameters!$B$6), 0)</f>
        <v>#NUM!</v>
      </c>
      <c r="P241" s="19" t="e">
        <f>_xlfn.NORM.DIST(LN($D241), LN(L241), EXP(Parameters!$B$7), 0)</f>
        <v>#NUM!</v>
      </c>
      <c r="Q241" s="4" t="e">
        <f t="shared" si="31"/>
        <v>#NUM!</v>
      </c>
      <c r="R241" s="4" t="e">
        <f t="shared" si="32"/>
        <v>#NUM!</v>
      </c>
      <c r="S241" s="2" t="str">
        <f>IF(C241&gt;=Parameters!$B$10,D241-EXP(Parameters!$B$2+Parameters!$B$4*LN($C241)), "")</f>
        <v/>
      </c>
    </row>
    <row r="242" spans="6:19" x14ac:dyDescent="0.35">
      <c r="F242" s="2" t="str">
        <f t="shared" si="25"/>
        <v/>
      </c>
      <c r="G242" s="2" t="str">
        <f t="shared" si="26"/>
        <v/>
      </c>
      <c r="H242" s="2" t="str">
        <f t="shared" si="27"/>
        <v/>
      </c>
      <c r="I242" s="2" t="str">
        <f t="shared" si="28"/>
        <v xml:space="preserve"> </v>
      </c>
      <c r="J242" s="4">
        <f>1/(1+EXP(-Parameters!$B$8-Parameters!$B$9*C242))</f>
        <v>4.5002779483917348E-5</v>
      </c>
      <c r="K242" s="18" t="e">
        <f>EXP(Parameters!$B$3+Parameters!$B$5*LN($C242))</f>
        <v>#NUM!</v>
      </c>
      <c r="L242" s="18" t="e">
        <f>EXP(Parameters!$B$2+Parameters!$B$4*LN($C242))</f>
        <v>#NUM!</v>
      </c>
      <c r="M242" s="18" t="e">
        <f t="shared" si="29"/>
        <v>#NUM!</v>
      </c>
      <c r="N242" s="2" t="e">
        <f t="shared" si="30"/>
        <v>#NUM!</v>
      </c>
      <c r="O242" s="19" t="e">
        <f>_xlfn.NORM.DIST(LN($D242), LN(K242), EXP(Parameters!$B$6), 0)</f>
        <v>#NUM!</v>
      </c>
      <c r="P242" s="19" t="e">
        <f>_xlfn.NORM.DIST(LN($D242), LN(L242), EXP(Parameters!$B$7), 0)</f>
        <v>#NUM!</v>
      </c>
      <c r="Q242" s="4" t="e">
        <f t="shared" si="31"/>
        <v>#NUM!</v>
      </c>
      <c r="R242" s="4" t="e">
        <f t="shared" si="32"/>
        <v>#NUM!</v>
      </c>
      <c r="S242" s="2" t="str">
        <f>IF(C242&gt;=Parameters!$B$10,D242-EXP(Parameters!$B$2+Parameters!$B$4*LN($C242)), "")</f>
        <v/>
      </c>
    </row>
    <row r="243" spans="6:19" x14ac:dyDescent="0.35">
      <c r="F243" s="2" t="str">
        <f t="shared" si="25"/>
        <v/>
      </c>
      <c r="G243" s="2" t="str">
        <f t="shared" si="26"/>
        <v/>
      </c>
      <c r="H243" s="2" t="str">
        <f t="shared" si="27"/>
        <v/>
      </c>
      <c r="I243" s="2" t="str">
        <f t="shared" si="28"/>
        <v xml:space="preserve"> </v>
      </c>
      <c r="J243" s="4">
        <f>1/(1+EXP(-Parameters!$B$8-Parameters!$B$9*C243))</f>
        <v>4.5002779483917348E-5</v>
      </c>
      <c r="K243" s="18" t="e">
        <f>EXP(Parameters!$B$3+Parameters!$B$5*LN($C243))</f>
        <v>#NUM!</v>
      </c>
      <c r="L243" s="18" t="e">
        <f>EXP(Parameters!$B$2+Parameters!$B$4*LN($C243))</f>
        <v>#NUM!</v>
      </c>
      <c r="M243" s="18" t="e">
        <f t="shared" si="29"/>
        <v>#NUM!</v>
      </c>
      <c r="N243" s="2" t="e">
        <f t="shared" si="30"/>
        <v>#NUM!</v>
      </c>
      <c r="O243" s="19" t="e">
        <f>_xlfn.NORM.DIST(LN($D243), LN(K243), EXP(Parameters!$B$6), 0)</f>
        <v>#NUM!</v>
      </c>
      <c r="P243" s="19" t="e">
        <f>_xlfn.NORM.DIST(LN($D243), LN(L243), EXP(Parameters!$B$7), 0)</f>
        <v>#NUM!</v>
      </c>
      <c r="Q243" s="4" t="e">
        <f t="shared" si="31"/>
        <v>#NUM!</v>
      </c>
      <c r="R243" s="4" t="e">
        <f t="shared" si="32"/>
        <v>#NUM!</v>
      </c>
      <c r="S243" s="2" t="str">
        <f>IF(C243&gt;=Parameters!$B$10,D243-EXP(Parameters!$B$2+Parameters!$B$4*LN($C243)), "")</f>
        <v/>
      </c>
    </row>
    <row r="244" spans="6:19" x14ac:dyDescent="0.35">
      <c r="F244" s="2" t="str">
        <f t="shared" si="25"/>
        <v/>
      </c>
      <c r="G244" s="2" t="str">
        <f t="shared" si="26"/>
        <v/>
      </c>
      <c r="H244" s="2" t="str">
        <f t="shared" si="27"/>
        <v/>
      </c>
      <c r="I244" s="2" t="str">
        <f t="shared" si="28"/>
        <v xml:space="preserve"> </v>
      </c>
      <c r="J244" s="4">
        <f>1/(1+EXP(-Parameters!$B$8-Parameters!$B$9*C244))</f>
        <v>4.5002779483917348E-5</v>
      </c>
      <c r="K244" s="18" t="e">
        <f>EXP(Parameters!$B$3+Parameters!$B$5*LN($C244))</f>
        <v>#NUM!</v>
      </c>
      <c r="L244" s="18" t="e">
        <f>EXP(Parameters!$B$2+Parameters!$B$4*LN($C244))</f>
        <v>#NUM!</v>
      </c>
      <c r="M244" s="18" t="e">
        <f t="shared" si="29"/>
        <v>#NUM!</v>
      </c>
      <c r="N244" s="2" t="e">
        <f t="shared" si="30"/>
        <v>#NUM!</v>
      </c>
      <c r="O244" s="19" t="e">
        <f>_xlfn.NORM.DIST(LN($D244), LN(K244), EXP(Parameters!$B$6), 0)</f>
        <v>#NUM!</v>
      </c>
      <c r="P244" s="19" t="e">
        <f>_xlfn.NORM.DIST(LN($D244), LN(L244), EXP(Parameters!$B$7), 0)</f>
        <v>#NUM!</v>
      </c>
      <c r="Q244" s="4" t="e">
        <f t="shared" si="31"/>
        <v>#NUM!</v>
      </c>
      <c r="R244" s="4" t="e">
        <f t="shared" si="32"/>
        <v>#NUM!</v>
      </c>
      <c r="S244" s="2" t="str">
        <f>IF(C244&gt;=Parameters!$B$10,D244-EXP(Parameters!$B$2+Parameters!$B$4*LN($C244)), "")</f>
        <v/>
      </c>
    </row>
    <row r="245" spans="6:19" x14ac:dyDescent="0.35">
      <c r="F245" s="2" t="str">
        <f t="shared" si="25"/>
        <v/>
      </c>
      <c r="G245" s="2" t="str">
        <f t="shared" si="26"/>
        <v/>
      </c>
      <c r="H245" s="2" t="str">
        <f t="shared" si="27"/>
        <v/>
      </c>
      <c r="I245" s="2" t="str">
        <f t="shared" si="28"/>
        <v xml:space="preserve"> </v>
      </c>
      <c r="J245" s="4">
        <f>1/(1+EXP(-Parameters!$B$8-Parameters!$B$9*C245))</f>
        <v>4.5002779483917348E-5</v>
      </c>
      <c r="K245" s="18" t="e">
        <f>EXP(Parameters!$B$3+Parameters!$B$5*LN($C245))</f>
        <v>#NUM!</v>
      </c>
      <c r="L245" s="18" t="e">
        <f>EXP(Parameters!$B$2+Parameters!$B$4*LN($C245))</f>
        <v>#NUM!</v>
      </c>
      <c r="M245" s="18" t="e">
        <f t="shared" si="29"/>
        <v>#NUM!</v>
      </c>
      <c r="N245" s="2" t="e">
        <f t="shared" si="30"/>
        <v>#NUM!</v>
      </c>
      <c r="O245" s="19" t="e">
        <f>_xlfn.NORM.DIST(LN($D245), LN(K245), EXP(Parameters!$B$6), 0)</f>
        <v>#NUM!</v>
      </c>
      <c r="P245" s="19" t="e">
        <f>_xlfn.NORM.DIST(LN($D245), LN(L245), EXP(Parameters!$B$7), 0)</f>
        <v>#NUM!</v>
      </c>
      <c r="Q245" s="4" t="e">
        <f t="shared" si="31"/>
        <v>#NUM!</v>
      </c>
      <c r="R245" s="4" t="e">
        <f t="shared" si="32"/>
        <v>#NUM!</v>
      </c>
      <c r="S245" s="2" t="str">
        <f>IF(C245&gt;=Parameters!$B$10,D245-EXP(Parameters!$B$2+Parameters!$B$4*LN($C245)), "")</f>
        <v/>
      </c>
    </row>
    <row r="246" spans="6:19" x14ac:dyDescent="0.35">
      <c r="F246" s="2" t="str">
        <f t="shared" si="25"/>
        <v/>
      </c>
      <c r="G246" s="2" t="str">
        <f t="shared" si="26"/>
        <v/>
      </c>
      <c r="H246" s="2" t="str">
        <f t="shared" si="27"/>
        <v/>
      </c>
      <c r="I246" s="2" t="str">
        <f t="shared" si="28"/>
        <v xml:space="preserve"> </v>
      </c>
      <c r="J246" s="4">
        <f>1/(1+EXP(-Parameters!$B$8-Parameters!$B$9*C246))</f>
        <v>4.5002779483917348E-5</v>
      </c>
      <c r="K246" s="18" t="e">
        <f>EXP(Parameters!$B$3+Parameters!$B$5*LN($C246))</f>
        <v>#NUM!</v>
      </c>
      <c r="L246" s="18" t="e">
        <f>EXP(Parameters!$B$2+Parameters!$B$4*LN($C246))</f>
        <v>#NUM!</v>
      </c>
      <c r="M246" s="18" t="e">
        <f t="shared" si="29"/>
        <v>#NUM!</v>
      </c>
      <c r="N246" s="2" t="e">
        <f t="shared" si="30"/>
        <v>#NUM!</v>
      </c>
      <c r="O246" s="19" t="e">
        <f>_xlfn.NORM.DIST(LN($D246), LN(K246), EXP(Parameters!$B$6), 0)</f>
        <v>#NUM!</v>
      </c>
      <c r="P246" s="19" t="e">
        <f>_xlfn.NORM.DIST(LN($D246), LN(L246), EXP(Parameters!$B$7), 0)</f>
        <v>#NUM!</v>
      </c>
      <c r="Q246" s="4" t="e">
        <f t="shared" si="31"/>
        <v>#NUM!</v>
      </c>
      <c r="R246" s="4" t="e">
        <f t="shared" si="32"/>
        <v>#NUM!</v>
      </c>
      <c r="S246" s="2" t="str">
        <f>IF(C246&gt;=Parameters!$B$10,D246-EXP(Parameters!$B$2+Parameters!$B$4*LN($C246)), "")</f>
        <v/>
      </c>
    </row>
    <row r="247" spans="6:19" x14ac:dyDescent="0.35">
      <c r="F247" s="2" t="str">
        <f t="shared" si="25"/>
        <v/>
      </c>
      <c r="G247" s="2" t="str">
        <f t="shared" si="26"/>
        <v/>
      </c>
      <c r="H247" s="2" t="str">
        <f t="shared" si="27"/>
        <v/>
      </c>
      <c r="I247" s="2" t="str">
        <f t="shared" si="28"/>
        <v xml:space="preserve"> </v>
      </c>
      <c r="J247" s="4">
        <f>1/(1+EXP(-Parameters!$B$8-Parameters!$B$9*C247))</f>
        <v>4.5002779483917348E-5</v>
      </c>
      <c r="K247" s="18" t="e">
        <f>EXP(Parameters!$B$3+Parameters!$B$5*LN($C247))</f>
        <v>#NUM!</v>
      </c>
      <c r="L247" s="18" t="e">
        <f>EXP(Parameters!$B$2+Parameters!$B$4*LN($C247))</f>
        <v>#NUM!</v>
      </c>
      <c r="M247" s="18" t="e">
        <f t="shared" si="29"/>
        <v>#NUM!</v>
      </c>
      <c r="N247" s="2" t="e">
        <f t="shared" si="30"/>
        <v>#NUM!</v>
      </c>
      <c r="O247" s="19" t="e">
        <f>_xlfn.NORM.DIST(LN($D247), LN(K247), EXP(Parameters!$B$6), 0)</f>
        <v>#NUM!</v>
      </c>
      <c r="P247" s="19" t="e">
        <f>_xlfn.NORM.DIST(LN($D247), LN(L247), EXP(Parameters!$B$7), 0)</f>
        <v>#NUM!</v>
      </c>
      <c r="Q247" s="4" t="e">
        <f t="shared" si="31"/>
        <v>#NUM!</v>
      </c>
      <c r="R247" s="4" t="e">
        <f t="shared" si="32"/>
        <v>#NUM!</v>
      </c>
      <c r="S247" s="2" t="str">
        <f>IF(C247&gt;=Parameters!$B$10,D247-EXP(Parameters!$B$2+Parameters!$B$4*LN($C247)), "")</f>
        <v/>
      </c>
    </row>
    <row r="248" spans="6:19" x14ac:dyDescent="0.35">
      <c r="F248" s="2" t="str">
        <f t="shared" si="25"/>
        <v/>
      </c>
      <c r="G248" s="2" t="str">
        <f t="shared" si="26"/>
        <v/>
      </c>
      <c r="H248" s="2" t="str">
        <f t="shared" si="27"/>
        <v/>
      </c>
      <c r="I248" s="2" t="str">
        <f t="shared" si="28"/>
        <v xml:space="preserve"> </v>
      </c>
      <c r="J248" s="4">
        <f>1/(1+EXP(-Parameters!$B$8-Parameters!$B$9*C248))</f>
        <v>4.5002779483917348E-5</v>
      </c>
      <c r="K248" s="18" t="e">
        <f>EXP(Parameters!$B$3+Parameters!$B$5*LN($C248))</f>
        <v>#NUM!</v>
      </c>
      <c r="L248" s="18" t="e">
        <f>EXP(Parameters!$B$2+Parameters!$B$4*LN($C248))</f>
        <v>#NUM!</v>
      </c>
      <c r="M248" s="18" t="e">
        <f t="shared" si="29"/>
        <v>#NUM!</v>
      </c>
      <c r="N248" s="2" t="e">
        <f t="shared" si="30"/>
        <v>#NUM!</v>
      </c>
      <c r="O248" s="19" t="e">
        <f>_xlfn.NORM.DIST(LN($D248), LN(K248), EXP(Parameters!$B$6), 0)</f>
        <v>#NUM!</v>
      </c>
      <c r="P248" s="19" t="e">
        <f>_xlfn.NORM.DIST(LN($D248), LN(L248), EXP(Parameters!$B$7), 0)</f>
        <v>#NUM!</v>
      </c>
      <c r="Q248" s="4" t="e">
        <f t="shared" si="31"/>
        <v>#NUM!</v>
      </c>
      <c r="R248" s="4" t="e">
        <f t="shared" si="32"/>
        <v>#NUM!</v>
      </c>
      <c r="S248" s="2" t="str">
        <f>IF(C248&gt;=Parameters!$B$10,D248-EXP(Parameters!$B$2+Parameters!$B$4*LN($C248)), "")</f>
        <v/>
      </c>
    </row>
    <row r="249" spans="6:19" x14ac:dyDescent="0.35">
      <c r="F249" s="2" t="str">
        <f t="shared" si="25"/>
        <v/>
      </c>
      <c r="G249" s="2" t="str">
        <f t="shared" si="26"/>
        <v/>
      </c>
      <c r="H249" s="2" t="str">
        <f t="shared" si="27"/>
        <v/>
      </c>
      <c r="I249" s="2" t="str">
        <f t="shared" si="28"/>
        <v xml:space="preserve"> </v>
      </c>
      <c r="J249" s="4">
        <f>1/(1+EXP(-Parameters!$B$8-Parameters!$B$9*C249))</f>
        <v>4.5002779483917348E-5</v>
      </c>
      <c r="K249" s="18" t="e">
        <f>EXP(Parameters!$B$3+Parameters!$B$5*LN($C249))</f>
        <v>#NUM!</v>
      </c>
      <c r="L249" s="18" t="e">
        <f>EXP(Parameters!$B$2+Parameters!$B$4*LN($C249))</f>
        <v>#NUM!</v>
      </c>
      <c r="M249" s="18" t="e">
        <f t="shared" si="29"/>
        <v>#NUM!</v>
      </c>
      <c r="N249" s="2" t="e">
        <f t="shared" si="30"/>
        <v>#NUM!</v>
      </c>
      <c r="O249" s="19" t="e">
        <f>_xlfn.NORM.DIST(LN($D249), LN(K249), EXP(Parameters!$B$6), 0)</f>
        <v>#NUM!</v>
      </c>
      <c r="P249" s="19" t="e">
        <f>_xlfn.NORM.DIST(LN($D249), LN(L249), EXP(Parameters!$B$7), 0)</f>
        <v>#NUM!</v>
      </c>
      <c r="Q249" s="4" t="e">
        <f t="shared" si="31"/>
        <v>#NUM!</v>
      </c>
      <c r="R249" s="4" t="e">
        <f t="shared" si="32"/>
        <v>#NUM!</v>
      </c>
      <c r="S249" s="2" t="str">
        <f>IF(C249&gt;=Parameters!$B$10,D249-EXP(Parameters!$B$2+Parameters!$B$4*LN($C249)), "")</f>
        <v/>
      </c>
    </row>
    <row r="250" spans="6:19" x14ac:dyDescent="0.35">
      <c r="F250" s="2" t="str">
        <f t="shared" si="25"/>
        <v/>
      </c>
      <c r="G250" s="2" t="str">
        <f t="shared" si="26"/>
        <v/>
      </c>
      <c r="H250" s="2" t="str">
        <f t="shared" si="27"/>
        <v/>
      </c>
      <c r="I250" s="2" t="str">
        <f t="shared" si="28"/>
        <v xml:space="preserve"> </v>
      </c>
      <c r="J250" s="4">
        <f>1/(1+EXP(-Parameters!$B$8-Parameters!$B$9*C250))</f>
        <v>4.5002779483917348E-5</v>
      </c>
      <c r="K250" s="18" t="e">
        <f>EXP(Parameters!$B$3+Parameters!$B$5*LN($C250))</f>
        <v>#NUM!</v>
      </c>
      <c r="L250" s="18" t="e">
        <f>EXP(Parameters!$B$2+Parameters!$B$4*LN($C250))</f>
        <v>#NUM!</v>
      </c>
      <c r="M250" s="18" t="e">
        <f t="shared" si="29"/>
        <v>#NUM!</v>
      </c>
      <c r="N250" s="2" t="e">
        <f t="shared" si="30"/>
        <v>#NUM!</v>
      </c>
      <c r="O250" s="19" t="e">
        <f>_xlfn.NORM.DIST(LN($D250), LN(K250), EXP(Parameters!$B$6), 0)</f>
        <v>#NUM!</v>
      </c>
      <c r="P250" s="19" t="e">
        <f>_xlfn.NORM.DIST(LN($D250), LN(L250), EXP(Parameters!$B$7), 0)</f>
        <v>#NUM!</v>
      </c>
      <c r="Q250" s="4" t="e">
        <f t="shared" si="31"/>
        <v>#NUM!</v>
      </c>
      <c r="R250" s="4" t="e">
        <f t="shared" si="32"/>
        <v>#NUM!</v>
      </c>
      <c r="S250" s="2" t="str">
        <f>IF(C250&gt;=Parameters!$B$10,D250-EXP(Parameters!$B$2+Parameters!$B$4*LN($C250)), "")</f>
        <v/>
      </c>
    </row>
    <row r="251" spans="6:19" x14ac:dyDescent="0.35">
      <c r="F251" s="2" t="str">
        <f t="shared" si="25"/>
        <v/>
      </c>
      <c r="G251" s="2" t="str">
        <f t="shared" si="26"/>
        <v/>
      </c>
      <c r="H251" s="2" t="str">
        <f t="shared" si="27"/>
        <v/>
      </c>
      <c r="I251" s="2" t="str">
        <f t="shared" si="28"/>
        <v xml:space="preserve"> </v>
      </c>
      <c r="J251" s="4">
        <f>1/(1+EXP(-Parameters!$B$8-Parameters!$B$9*C251))</f>
        <v>4.5002779483917348E-5</v>
      </c>
      <c r="K251" s="18" t="e">
        <f>EXP(Parameters!$B$3+Parameters!$B$5*LN($C251))</f>
        <v>#NUM!</v>
      </c>
      <c r="L251" s="18" t="e">
        <f>EXP(Parameters!$B$2+Parameters!$B$4*LN($C251))</f>
        <v>#NUM!</v>
      </c>
      <c r="M251" s="18" t="e">
        <f t="shared" si="29"/>
        <v>#NUM!</v>
      </c>
      <c r="N251" s="2" t="e">
        <f t="shared" si="30"/>
        <v>#NUM!</v>
      </c>
      <c r="O251" s="19" t="e">
        <f>_xlfn.NORM.DIST(LN($D251), LN(K251), EXP(Parameters!$B$6), 0)</f>
        <v>#NUM!</v>
      </c>
      <c r="P251" s="19" t="e">
        <f>_xlfn.NORM.DIST(LN($D251), LN(L251), EXP(Parameters!$B$7), 0)</f>
        <v>#NUM!</v>
      </c>
      <c r="Q251" s="4" t="e">
        <f t="shared" si="31"/>
        <v>#NUM!</v>
      </c>
      <c r="R251" s="4" t="e">
        <f t="shared" si="32"/>
        <v>#NUM!</v>
      </c>
      <c r="S251" s="2" t="str">
        <f>IF(C251&gt;=Parameters!$B$10,D251-EXP(Parameters!$B$2+Parameters!$B$4*LN($C251)), "")</f>
        <v/>
      </c>
    </row>
    <row r="252" spans="6:19" x14ac:dyDescent="0.35">
      <c r="F252" s="2" t="str">
        <f t="shared" si="25"/>
        <v/>
      </c>
      <c r="G252" s="2" t="str">
        <f t="shared" si="26"/>
        <v/>
      </c>
      <c r="H252" s="2" t="str">
        <f t="shared" si="27"/>
        <v/>
      </c>
      <c r="I252" s="2" t="str">
        <f t="shared" si="28"/>
        <v xml:space="preserve"> </v>
      </c>
      <c r="J252" s="4">
        <f>1/(1+EXP(-Parameters!$B$8-Parameters!$B$9*C252))</f>
        <v>4.5002779483917348E-5</v>
      </c>
      <c r="K252" s="18" t="e">
        <f>EXP(Parameters!$B$3+Parameters!$B$5*LN($C252))</f>
        <v>#NUM!</v>
      </c>
      <c r="L252" s="18" t="e">
        <f>EXP(Parameters!$B$2+Parameters!$B$4*LN($C252))</f>
        <v>#NUM!</v>
      </c>
      <c r="M252" s="18" t="e">
        <f t="shared" si="29"/>
        <v>#NUM!</v>
      </c>
      <c r="N252" s="2" t="e">
        <f t="shared" si="30"/>
        <v>#NUM!</v>
      </c>
      <c r="O252" s="19" t="e">
        <f>_xlfn.NORM.DIST(LN($D252), LN(K252), EXP(Parameters!$B$6), 0)</f>
        <v>#NUM!</v>
      </c>
      <c r="P252" s="19" t="e">
        <f>_xlfn.NORM.DIST(LN($D252), LN(L252), EXP(Parameters!$B$7), 0)</f>
        <v>#NUM!</v>
      </c>
      <c r="Q252" s="4" t="e">
        <f t="shared" si="31"/>
        <v>#NUM!</v>
      </c>
      <c r="R252" s="4" t="e">
        <f t="shared" si="32"/>
        <v>#NUM!</v>
      </c>
      <c r="S252" s="2" t="str">
        <f>IF(C252&gt;=Parameters!$B$10,D252-EXP(Parameters!$B$2+Parameters!$B$4*LN($C252)), "")</f>
        <v/>
      </c>
    </row>
    <row r="253" spans="6:19" x14ac:dyDescent="0.35">
      <c r="F253" s="2" t="str">
        <f t="shared" si="25"/>
        <v/>
      </c>
      <c r="G253" s="2" t="str">
        <f t="shared" si="26"/>
        <v/>
      </c>
      <c r="H253" s="2" t="str">
        <f t="shared" si="27"/>
        <v/>
      </c>
      <c r="I253" s="2" t="str">
        <f t="shared" si="28"/>
        <v xml:space="preserve"> </v>
      </c>
      <c r="J253" s="4">
        <f>1/(1+EXP(-Parameters!$B$8-Parameters!$B$9*C253))</f>
        <v>4.5002779483917348E-5</v>
      </c>
      <c r="K253" s="18" t="e">
        <f>EXP(Parameters!$B$3+Parameters!$B$5*LN($C253))</f>
        <v>#NUM!</v>
      </c>
      <c r="L253" s="18" t="e">
        <f>EXP(Parameters!$B$2+Parameters!$B$4*LN($C253))</f>
        <v>#NUM!</v>
      </c>
      <c r="M253" s="18" t="e">
        <f t="shared" si="29"/>
        <v>#NUM!</v>
      </c>
      <c r="N253" s="2" t="e">
        <f t="shared" si="30"/>
        <v>#NUM!</v>
      </c>
      <c r="O253" s="19" t="e">
        <f>_xlfn.NORM.DIST(LN($D253), LN(K253), EXP(Parameters!$B$6), 0)</f>
        <v>#NUM!</v>
      </c>
      <c r="P253" s="19" t="e">
        <f>_xlfn.NORM.DIST(LN($D253), LN(L253), EXP(Parameters!$B$7), 0)</f>
        <v>#NUM!</v>
      </c>
      <c r="Q253" s="4" t="e">
        <f t="shared" si="31"/>
        <v>#NUM!</v>
      </c>
      <c r="R253" s="4" t="e">
        <f t="shared" si="32"/>
        <v>#NUM!</v>
      </c>
      <c r="S253" s="2" t="str">
        <f>IF(C253&gt;=Parameters!$B$10,D253-EXP(Parameters!$B$2+Parameters!$B$4*LN($C253)), "")</f>
        <v/>
      </c>
    </row>
    <row r="254" spans="6:19" x14ac:dyDescent="0.35">
      <c r="F254" s="2" t="str">
        <f t="shared" si="25"/>
        <v/>
      </c>
      <c r="G254" s="2" t="str">
        <f t="shared" si="26"/>
        <v/>
      </c>
      <c r="H254" s="2" t="str">
        <f t="shared" si="27"/>
        <v/>
      </c>
      <c r="I254" s="2" t="str">
        <f t="shared" si="28"/>
        <v xml:space="preserve"> </v>
      </c>
      <c r="J254" s="4">
        <f>1/(1+EXP(-Parameters!$B$8-Parameters!$B$9*C254))</f>
        <v>4.5002779483917348E-5</v>
      </c>
      <c r="K254" s="18" t="e">
        <f>EXP(Parameters!$B$3+Parameters!$B$5*LN($C254))</f>
        <v>#NUM!</v>
      </c>
      <c r="L254" s="18" t="e">
        <f>EXP(Parameters!$B$2+Parameters!$B$4*LN($C254))</f>
        <v>#NUM!</v>
      </c>
      <c r="M254" s="18" t="e">
        <f t="shared" si="29"/>
        <v>#NUM!</v>
      </c>
      <c r="N254" s="2" t="e">
        <f t="shared" si="30"/>
        <v>#NUM!</v>
      </c>
      <c r="O254" s="19" t="e">
        <f>_xlfn.NORM.DIST(LN($D254), LN(K254), EXP(Parameters!$B$6), 0)</f>
        <v>#NUM!</v>
      </c>
      <c r="P254" s="19" t="e">
        <f>_xlfn.NORM.DIST(LN($D254), LN(L254), EXP(Parameters!$B$7), 0)</f>
        <v>#NUM!</v>
      </c>
      <c r="Q254" s="4" t="e">
        <f t="shared" si="31"/>
        <v>#NUM!</v>
      </c>
      <c r="R254" s="4" t="e">
        <f t="shared" si="32"/>
        <v>#NUM!</v>
      </c>
      <c r="S254" s="2" t="str">
        <f>IF(C254&gt;=Parameters!$B$10,D254-EXP(Parameters!$B$2+Parameters!$B$4*LN($C254)), "")</f>
        <v/>
      </c>
    </row>
    <row r="255" spans="6:19" x14ac:dyDescent="0.35">
      <c r="F255" s="2" t="str">
        <f t="shared" si="25"/>
        <v/>
      </c>
      <c r="G255" s="2" t="str">
        <f t="shared" si="26"/>
        <v/>
      </c>
      <c r="H255" s="2" t="str">
        <f t="shared" si="27"/>
        <v/>
      </c>
      <c r="I255" s="2" t="str">
        <f t="shared" si="28"/>
        <v xml:space="preserve"> </v>
      </c>
      <c r="J255" s="4">
        <f>1/(1+EXP(-Parameters!$B$8-Parameters!$B$9*C255))</f>
        <v>4.5002779483917348E-5</v>
      </c>
      <c r="K255" s="18" t="e">
        <f>EXP(Parameters!$B$3+Parameters!$B$5*LN($C255))</f>
        <v>#NUM!</v>
      </c>
      <c r="L255" s="18" t="e">
        <f>EXP(Parameters!$B$2+Parameters!$B$4*LN($C255))</f>
        <v>#NUM!</v>
      </c>
      <c r="M255" s="18" t="e">
        <f t="shared" si="29"/>
        <v>#NUM!</v>
      </c>
      <c r="N255" s="2" t="e">
        <f t="shared" si="30"/>
        <v>#NUM!</v>
      </c>
      <c r="O255" s="19" t="e">
        <f>_xlfn.NORM.DIST(LN($D255), LN(K255), EXP(Parameters!$B$6), 0)</f>
        <v>#NUM!</v>
      </c>
      <c r="P255" s="19" t="e">
        <f>_xlfn.NORM.DIST(LN($D255), LN(L255), EXP(Parameters!$B$7), 0)</f>
        <v>#NUM!</v>
      </c>
      <c r="Q255" s="4" t="e">
        <f t="shared" si="31"/>
        <v>#NUM!</v>
      </c>
      <c r="R255" s="4" t="e">
        <f t="shared" si="32"/>
        <v>#NUM!</v>
      </c>
      <c r="S255" s="2" t="str">
        <f>IF(C255&gt;=Parameters!$B$10,D255-EXP(Parameters!$B$2+Parameters!$B$4*LN($C255)), "")</f>
        <v/>
      </c>
    </row>
    <row r="256" spans="6:19" x14ac:dyDescent="0.35">
      <c r="F256" s="2" t="str">
        <f t="shared" si="25"/>
        <v/>
      </c>
      <c r="G256" s="2" t="str">
        <f t="shared" si="26"/>
        <v/>
      </c>
      <c r="H256" s="2" t="str">
        <f t="shared" si="27"/>
        <v/>
      </c>
      <c r="I256" s="2" t="str">
        <f t="shared" si="28"/>
        <v xml:space="preserve"> </v>
      </c>
      <c r="J256" s="4">
        <f>1/(1+EXP(-Parameters!$B$8-Parameters!$B$9*C256))</f>
        <v>4.5002779483917348E-5</v>
      </c>
      <c r="K256" s="18" t="e">
        <f>EXP(Parameters!$B$3+Parameters!$B$5*LN($C256))</f>
        <v>#NUM!</v>
      </c>
      <c r="L256" s="18" t="e">
        <f>EXP(Parameters!$B$2+Parameters!$B$4*LN($C256))</f>
        <v>#NUM!</v>
      </c>
      <c r="M256" s="18" t="e">
        <f t="shared" si="29"/>
        <v>#NUM!</v>
      </c>
      <c r="N256" s="2" t="e">
        <f t="shared" si="30"/>
        <v>#NUM!</v>
      </c>
      <c r="O256" s="19" t="e">
        <f>_xlfn.NORM.DIST(LN($D256), LN(K256), EXP(Parameters!$B$6), 0)</f>
        <v>#NUM!</v>
      </c>
      <c r="P256" s="19" t="e">
        <f>_xlfn.NORM.DIST(LN($D256), LN(L256), EXP(Parameters!$B$7), 0)</f>
        <v>#NUM!</v>
      </c>
      <c r="Q256" s="4" t="e">
        <f t="shared" si="31"/>
        <v>#NUM!</v>
      </c>
      <c r="R256" s="4" t="e">
        <f t="shared" si="32"/>
        <v>#NUM!</v>
      </c>
      <c r="S256" s="2" t="str">
        <f>IF(C256&gt;=Parameters!$B$10,D256-EXP(Parameters!$B$2+Parameters!$B$4*LN($C256)), "")</f>
        <v/>
      </c>
    </row>
    <row r="257" spans="6:19" x14ac:dyDescent="0.35">
      <c r="F257" s="2" t="str">
        <f t="shared" si="25"/>
        <v/>
      </c>
      <c r="G257" s="2" t="str">
        <f t="shared" si="26"/>
        <v/>
      </c>
      <c r="H257" s="2" t="str">
        <f t="shared" si="27"/>
        <v/>
      </c>
      <c r="I257" s="2" t="str">
        <f t="shared" si="28"/>
        <v xml:space="preserve"> </v>
      </c>
      <c r="J257" s="4">
        <f>1/(1+EXP(-Parameters!$B$8-Parameters!$B$9*C257))</f>
        <v>4.5002779483917348E-5</v>
      </c>
      <c r="K257" s="18" t="e">
        <f>EXP(Parameters!$B$3+Parameters!$B$5*LN($C257))</f>
        <v>#NUM!</v>
      </c>
      <c r="L257" s="18" t="e">
        <f>EXP(Parameters!$B$2+Parameters!$B$4*LN($C257))</f>
        <v>#NUM!</v>
      </c>
      <c r="M257" s="18" t="e">
        <f t="shared" si="29"/>
        <v>#NUM!</v>
      </c>
      <c r="N257" s="2" t="e">
        <f t="shared" si="30"/>
        <v>#NUM!</v>
      </c>
      <c r="O257" s="19" t="e">
        <f>_xlfn.NORM.DIST(LN($D257), LN(K257), EXP(Parameters!$B$6), 0)</f>
        <v>#NUM!</v>
      </c>
      <c r="P257" s="19" t="e">
        <f>_xlfn.NORM.DIST(LN($D257), LN(L257), EXP(Parameters!$B$7), 0)</f>
        <v>#NUM!</v>
      </c>
      <c r="Q257" s="4" t="e">
        <f t="shared" si="31"/>
        <v>#NUM!</v>
      </c>
      <c r="R257" s="4" t="e">
        <f t="shared" si="32"/>
        <v>#NUM!</v>
      </c>
      <c r="S257" s="2" t="str">
        <f>IF(C257&gt;=Parameters!$B$10,D257-EXP(Parameters!$B$2+Parameters!$B$4*LN($C257)), "")</f>
        <v/>
      </c>
    </row>
    <row r="258" spans="6:19" x14ac:dyDescent="0.35">
      <c r="F258" s="2" t="str">
        <f t="shared" si="25"/>
        <v/>
      </c>
      <c r="G258" s="2" t="str">
        <f t="shared" si="26"/>
        <v/>
      </c>
      <c r="H258" s="2" t="str">
        <f t="shared" si="27"/>
        <v/>
      </c>
      <c r="I258" s="2" t="str">
        <f t="shared" si="28"/>
        <v xml:space="preserve"> </v>
      </c>
      <c r="J258" s="4">
        <f>1/(1+EXP(-Parameters!$B$8-Parameters!$B$9*C258))</f>
        <v>4.5002779483917348E-5</v>
      </c>
      <c r="K258" s="18" t="e">
        <f>EXP(Parameters!$B$3+Parameters!$B$5*LN($C258))</f>
        <v>#NUM!</v>
      </c>
      <c r="L258" s="18" t="e">
        <f>EXP(Parameters!$B$2+Parameters!$B$4*LN($C258))</f>
        <v>#NUM!</v>
      </c>
      <c r="M258" s="18" t="e">
        <f t="shared" si="29"/>
        <v>#NUM!</v>
      </c>
      <c r="N258" s="2" t="e">
        <f t="shared" si="30"/>
        <v>#NUM!</v>
      </c>
      <c r="O258" s="19" t="e">
        <f>_xlfn.NORM.DIST(LN($D258), LN(K258), EXP(Parameters!$B$6), 0)</f>
        <v>#NUM!</v>
      </c>
      <c r="P258" s="19" t="e">
        <f>_xlfn.NORM.DIST(LN($D258), LN(L258), EXP(Parameters!$B$7), 0)</f>
        <v>#NUM!</v>
      </c>
      <c r="Q258" s="4" t="e">
        <f t="shared" si="31"/>
        <v>#NUM!</v>
      </c>
      <c r="R258" s="4" t="e">
        <f t="shared" si="32"/>
        <v>#NUM!</v>
      </c>
      <c r="S258" s="2" t="str">
        <f>IF(C258&gt;=Parameters!$B$10,D258-EXP(Parameters!$B$2+Parameters!$B$4*LN($C258)), "")</f>
        <v/>
      </c>
    </row>
    <row r="259" spans="6:19" x14ac:dyDescent="0.35">
      <c r="F259" s="2" t="str">
        <f t="shared" ref="F259:F322" si="33">RIGHT(C259,1)</f>
        <v/>
      </c>
      <c r="G259" s="2" t="str">
        <f t="shared" ref="G259:G322" si="34">RIGHT(D259,1)</f>
        <v/>
      </c>
      <c r="H259" s="2" t="str">
        <f t="shared" ref="H259:H322" si="35">RIGHT(E259,1)</f>
        <v/>
      </c>
      <c r="I259" s="2" t="str">
        <f t="shared" ref="I259:I322" si="36">C259&amp; " " &amp;D259</f>
        <v xml:space="preserve"> </v>
      </c>
      <c r="J259" s="4">
        <f>1/(1+EXP(-Parameters!$B$8-Parameters!$B$9*C259))</f>
        <v>4.5002779483917348E-5</v>
      </c>
      <c r="K259" s="18" t="e">
        <f>EXP(Parameters!$B$3+Parameters!$B$5*LN($C259))</f>
        <v>#NUM!</v>
      </c>
      <c r="L259" s="18" t="e">
        <f>EXP(Parameters!$B$2+Parameters!$B$4*LN($C259))</f>
        <v>#NUM!</v>
      </c>
      <c r="M259" s="18" t="e">
        <f t="shared" ref="M259:M322" si="37" xml:space="preserve"> EXP((-1 - (-0.4481224) *LN(C259)) /  0.3490391)</f>
        <v>#NUM!</v>
      </c>
      <c r="N259" s="2" t="e">
        <f t="shared" ref="N259:N322" si="38">IF(D259&gt;=M259, "mature", "immature")</f>
        <v>#NUM!</v>
      </c>
      <c r="O259" s="19" t="e">
        <f>_xlfn.NORM.DIST(LN($D259), LN(K259), EXP(Parameters!$B$6), 0)</f>
        <v>#NUM!</v>
      </c>
      <c r="P259" s="19" t="e">
        <f>_xlfn.NORM.DIST(LN($D259), LN(L259), EXP(Parameters!$B$7), 0)</f>
        <v>#NUM!</v>
      </c>
      <c r="Q259" s="4" t="e">
        <f t="shared" ref="Q259:Q322" si="39">(1-J259)*O259+J259*P259</f>
        <v>#NUM!</v>
      </c>
      <c r="R259" s="4" t="e">
        <f t="shared" ref="R259:R322" si="40">LN(Q259)</f>
        <v>#NUM!</v>
      </c>
      <c r="S259" s="2" t="str">
        <f>IF(C259&gt;=Parameters!$B$10,D259-EXP(Parameters!$B$2+Parameters!$B$4*LN($C259)), "")</f>
        <v/>
      </c>
    </row>
    <row r="260" spans="6:19" x14ac:dyDescent="0.35">
      <c r="F260" s="2" t="str">
        <f t="shared" si="33"/>
        <v/>
      </c>
      <c r="G260" s="2" t="str">
        <f t="shared" si="34"/>
        <v/>
      </c>
      <c r="H260" s="2" t="str">
        <f t="shared" si="35"/>
        <v/>
      </c>
      <c r="I260" s="2" t="str">
        <f t="shared" si="36"/>
        <v xml:space="preserve"> </v>
      </c>
      <c r="J260" s="4">
        <f>1/(1+EXP(-Parameters!$B$8-Parameters!$B$9*C260))</f>
        <v>4.5002779483917348E-5</v>
      </c>
      <c r="K260" s="18" t="e">
        <f>EXP(Parameters!$B$3+Parameters!$B$5*LN($C260))</f>
        <v>#NUM!</v>
      </c>
      <c r="L260" s="18" t="e">
        <f>EXP(Parameters!$B$2+Parameters!$B$4*LN($C260))</f>
        <v>#NUM!</v>
      </c>
      <c r="M260" s="18" t="e">
        <f t="shared" si="37"/>
        <v>#NUM!</v>
      </c>
      <c r="N260" s="2" t="e">
        <f t="shared" si="38"/>
        <v>#NUM!</v>
      </c>
      <c r="O260" s="19" t="e">
        <f>_xlfn.NORM.DIST(LN($D260), LN(K260), EXP(Parameters!$B$6), 0)</f>
        <v>#NUM!</v>
      </c>
      <c r="P260" s="19" t="e">
        <f>_xlfn.NORM.DIST(LN($D260), LN(L260), EXP(Parameters!$B$7), 0)</f>
        <v>#NUM!</v>
      </c>
      <c r="Q260" s="4" t="e">
        <f t="shared" si="39"/>
        <v>#NUM!</v>
      </c>
      <c r="R260" s="4" t="e">
        <f t="shared" si="40"/>
        <v>#NUM!</v>
      </c>
      <c r="S260" s="2" t="str">
        <f>IF(C260&gt;=Parameters!$B$10,D260-EXP(Parameters!$B$2+Parameters!$B$4*LN($C260)), "")</f>
        <v/>
      </c>
    </row>
    <row r="261" spans="6:19" x14ac:dyDescent="0.35">
      <c r="F261" s="2" t="str">
        <f t="shared" si="33"/>
        <v/>
      </c>
      <c r="G261" s="2" t="str">
        <f t="shared" si="34"/>
        <v/>
      </c>
      <c r="H261" s="2" t="str">
        <f t="shared" si="35"/>
        <v/>
      </c>
      <c r="I261" s="2" t="str">
        <f t="shared" si="36"/>
        <v xml:space="preserve"> </v>
      </c>
      <c r="J261" s="4">
        <f>1/(1+EXP(-Parameters!$B$8-Parameters!$B$9*C261))</f>
        <v>4.5002779483917348E-5</v>
      </c>
      <c r="K261" s="18" t="e">
        <f>EXP(Parameters!$B$3+Parameters!$B$5*LN($C261))</f>
        <v>#NUM!</v>
      </c>
      <c r="L261" s="18" t="e">
        <f>EXP(Parameters!$B$2+Parameters!$B$4*LN($C261))</f>
        <v>#NUM!</v>
      </c>
      <c r="M261" s="18" t="e">
        <f t="shared" si="37"/>
        <v>#NUM!</v>
      </c>
      <c r="N261" s="2" t="e">
        <f t="shared" si="38"/>
        <v>#NUM!</v>
      </c>
      <c r="O261" s="19" t="e">
        <f>_xlfn.NORM.DIST(LN($D261), LN(K261), EXP(Parameters!$B$6), 0)</f>
        <v>#NUM!</v>
      </c>
      <c r="P261" s="19" t="e">
        <f>_xlfn.NORM.DIST(LN($D261), LN(L261), EXP(Parameters!$B$7), 0)</f>
        <v>#NUM!</v>
      </c>
      <c r="Q261" s="4" t="e">
        <f t="shared" si="39"/>
        <v>#NUM!</v>
      </c>
      <c r="R261" s="4" t="e">
        <f t="shared" si="40"/>
        <v>#NUM!</v>
      </c>
      <c r="S261" s="2" t="str">
        <f>IF(C261&gt;=Parameters!$B$10,D261-EXP(Parameters!$B$2+Parameters!$B$4*LN($C261)), "")</f>
        <v/>
      </c>
    </row>
    <row r="262" spans="6:19" x14ac:dyDescent="0.35">
      <c r="F262" s="2" t="str">
        <f t="shared" si="33"/>
        <v/>
      </c>
      <c r="G262" s="2" t="str">
        <f t="shared" si="34"/>
        <v/>
      </c>
      <c r="H262" s="2" t="str">
        <f t="shared" si="35"/>
        <v/>
      </c>
      <c r="I262" s="2" t="str">
        <f t="shared" si="36"/>
        <v xml:space="preserve"> </v>
      </c>
      <c r="J262" s="4">
        <f>1/(1+EXP(-Parameters!$B$8-Parameters!$B$9*C262))</f>
        <v>4.5002779483917348E-5</v>
      </c>
      <c r="K262" s="18" t="e">
        <f>EXP(Parameters!$B$3+Parameters!$B$5*LN($C262))</f>
        <v>#NUM!</v>
      </c>
      <c r="L262" s="18" t="e">
        <f>EXP(Parameters!$B$2+Parameters!$B$4*LN($C262))</f>
        <v>#NUM!</v>
      </c>
      <c r="M262" s="18" t="e">
        <f t="shared" si="37"/>
        <v>#NUM!</v>
      </c>
      <c r="N262" s="2" t="e">
        <f t="shared" si="38"/>
        <v>#NUM!</v>
      </c>
      <c r="O262" s="19" t="e">
        <f>_xlfn.NORM.DIST(LN($D262), LN(K262), EXP(Parameters!$B$6), 0)</f>
        <v>#NUM!</v>
      </c>
      <c r="P262" s="19" t="e">
        <f>_xlfn.NORM.DIST(LN($D262), LN(L262), EXP(Parameters!$B$7), 0)</f>
        <v>#NUM!</v>
      </c>
      <c r="Q262" s="4" t="e">
        <f t="shared" si="39"/>
        <v>#NUM!</v>
      </c>
      <c r="R262" s="4" t="e">
        <f t="shared" si="40"/>
        <v>#NUM!</v>
      </c>
      <c r="S262" s="2" t="str">
        <f>IF(C262&gt;=Parameters!$B$10,D262-EXP(Parameters!$B$2+Parameters!$B$4*LN($C262)), "")</f>
        <v/>
      </c>
    </row>
    <row r="263" spans="6:19" x14ac:dyDescent="0.35">
      <c r="F263" s="2" t="str">
        <f t="shared" si="33"/>
        <v/>
      </c>
      <c r="G263" s="2" t="str">
        <f t="shared" si="34"/>
        <v/>
      </c>
      <c r="H263" s="2" t="str">
        <f t="shared" si="35"/>
        <v/>
      </c>
      <c r="I263" s="2" t="str">
        <f t="shared" si="36"/>
        <v xml:space="preserve"> </v>
      </c>
      <c r="J263" s="4">
        <f>1/(1+EXP(-Parameters!$B$8-Parameters!$B$9*C263))</f>
        <v>4.5002779483917348E-5</v>
      </c>
      <c r="K263" s="18" t="e">
        <f>EXP(Parameters!$B$3+Parameters!$B$5*LN($C263))</f>
        <v>#NUM!</v>
      </c>
      <c r="L263" s="18" t="e">
        <f>EXP(Parameters!$B$2+Parameters!$B$4*LN($C263))</f>
        <v>#NUM!</v>
      </c>
      <c r="M263" s="18" t="e">
        <f t="shared" si="37"/>
        <v>#NUM!</v>
      </c>
      <c r="N263" s="2" t="e">
        <f t="shared" si="38"/>
        <v>#NUM!</v>
      </c>
      <c r="O263" s="19" t="e">
        <f>_xlfn.NORM.DIST(LN($D263), LN(K263), EXP(Parameters!$B$6), 0)</f>
        <v>#NUM!</v>
      </c>
      <c r="P263" s="19" t="e">
        <f>_xlfn.NORM.DIST(LN($D263), LN(L263), EXP(Parameters!$B$7), 0)</f>
        <v>#NUM!</v>
      </c>
      <c r="Q263" s="4" t="e">
        <f t="shared" si="39"/>
        <v>#NUM!</v>
      </c>
      <c r="R263" s="4" t="e">
        <f t="shared" si="40"/>
        <v>#NUM!</v>
      </c>
      <c r="S263" s="2" t="str">
        <f>IF(C263&gt;=Parameters!$B$10,D263-EXP(Parameters!$B$2+Parameters!$B$4*LN($C263)), "")</f>
        <v/>
      </c>
    </row>
    <row r="264" spans="6:19" x14ac:dyDescent="0.35">
      <c r="F264" s="2" t="str">
        <f t="shared" si="33"/>
        <v/>
      </c>
      <c r="G264" s="2" t="str">
        <f t="shared" si="34"/>
        <v/>
      </c>
      <c r="H264" s="2" t="str">
        <f t="shared" si="35"/>
        <v/>
      </c>
      <c r="I264" s="2" t="str">
        <f t="shared" si="36"/>
        <v xml:space="preserve"> </v>
      </c>
      <c r="J264" s="4">
        <f>1/(1+EXP(-Parameters!$B$8-Parameters!$B$9*C264))</f>
        <v>4.5002779483917348E-5</v>
      </c>
      <c r="K264" s="18" t="e">
        <f>EXP(Parameters!$B$3+Parameters!$B$5*LN($C264))</f>
        <v>#NUM!</v>
      </c>
      <c r="L264" s="18" t="e">
        <f>EXP(Parameters!$B$2+Parameters!$B$4*LN($C264))</f>
        <v>#NUM!</v>
      </c>
      <c r="M264" s="18" t="e">
        <f t="shared" si="37"/>
        <v>#NUM!</v>
      </c>
      <c r="N264" s="2" t="e">
        <f t="shared" si="38"/>
        <v>#NUM!</v>
      </c>
      <c r="O264" s="19" t="e">
        <f>_xlfn.NORM.DIST(LN($D264), LN(K264), EXP(Parameters!$B$6), 0)</f>
        <v>#NUM!</v>
      </c>
      <c r="P264" s="19" t="e">
        <f>_xlfn.NORM.DIST(LN($D264), LN(L264), EXP(Parameters!$B$7), 0)</f>
        <v>#NUM!</v>
      </c>
      <c r="Q264" s="4" t="e">
        <f t="shared" si="39"/>
        <v>#NUM!</v>
      </c>
      <c r="R264" s="4" t="e">
        <f t="shared" si="40"/>
        <v>#NUM!</v>
      </c>
      <c r="S264" s="2" t="str">
        <f>IF(C264&gt;=Parameters!$B$10,D264-EXP(Parameters!$B$2+Parameters!$B$4*LN($C264)), "")</f>
        <v/>
      </c>
    </row>
    <row r="265" spans="6:19" x14ac:dyDescent="0.35">
      <c r="F265" s="2" t="str">
        <f t="shared" si="33"/>
        <v/>
      </c>
      <c r="G265" s="2" t="str">
        <f t="shared" si="34"/>
        <v/>
      </c>
      <c r="H265" s="2" t="str">
        <f t="shared" si="35"/>
        <v/>
      </c>
      <c r="I265" s="2" t="str">
        <f t="shared" si="36"/>
        <v xml:space="preserve"> </v>
      </c>
      <c r="J265" s="4">
        <f>1/(1+EXP(-Parameters!$B$8-Parameters!$B$9*C265))</f>
        <v>4.5002779483917348E-5</v>
      </c>
      <c r="K265" s="18" t="e">
        <f>EXP(Parameters!$B$3+Parameters!$B$5*LN($C265))</f>
        <v>#NUM!</v>
      </c>
      <c r="L265" s="18" t="e">
        <f>EXP(Parameters!$B$2+Parameters!$B$4*LN($C265))</f>
        <v>#NUM!</v>
      </c>
      <c r="M265" s="18" t="e">
        <f t="shared" si="37"/>
        <v>#NUM!</v>
      </c>
      <c r="N265" s="2" t="e">
        <f t="shared" si="38"/>
        <v>#NUM!</v>
      </c>
      <c r="O265" s="19" t="e">
        <f>_xlfn.NORM.DIST(LN($D265), LN(K265), EXP(Parameters!$B$6), 0)</f>
        <v>#NUM!</v>
      </c>
      <c r="P265" s="19" t="e">
        <f>_xlfn.NORM.DIST(LN($D265), LN(L265), EXP(Parameters!$B$7), 0)</f>
        <v>#NUM!</v>
      </c>
      <c r="Q265" s="4" t="e">
        <f t="shared" si="39"/>
        <v>#NUM!</v>
      </c>
      <c r="R265" s="4" t="e">
        <f t="shared" si="40"/>
        <v>#NUM!</v>
      </c>
      <c r="S265" s="2" t="str">
        <f>IF(C265&gt;=Parameters!$B$10,D265-EXP(Parameters!$B$2+Parameters!$B$4*LN($C265)), "")</f>
        <v/>
      </c>
    </row>
    <row r="266" spans="6:19" x14ac:dyDescent="0.35">
      <c r="F266" s="2" t="str">
        <f t="shared" si="33"/>
        <v/>
      </c>
      <c r="G266" s="2" t="str">
        <f t="shared" si="34"/>
        <v/>
      </c>
      <c r="H266" s="2" t="str">
        <f t="shared" si="35"/>
        <v/>
      </c>
      <c r="I266" s="2" t="str">
        <f t="shared" si="36"/>
        <v xml:space="preserve"> </v>
      </c>
      <c r="J266" s="4">
        <f>1/(1+EXP(-Parameters!$B$8-Parameters!$B$9*C266))</f>
        <v>4.5002779483917348E-5</v>
      </c>
      <c r="K266" s="18" t="e">
        <f>EXP(Parameters!$B$3+Parameters!$B$5*LN($C266))</f>
        <v>#NUM!</v>
      </c>
      <c r="L266" s="18" t="e">
        <f>EXP(Parameters!$B$2+Parameters!$B$4*LN($C266))</f>
        <v>#NUM!</v>
      </c>
      <c r="M266" s="18" t="e">
        <f t="shared" si="37"/>
        <v>#NUM!</v>
      </c>
      <c r="N266" s="2" t="e">
        <f t="shared" si="38"/>
        <v>#NUM!</v>
      </c>
      <c r="O266" s="19" t="e">
        <f>_xlfn.NORM.DIST(LN($D266), LN(K266), EXP(Parameters!$B$6), 0)</f>
        <v>#NUM!</v>
      </c>
      <c r="P266" s="19" t="e">
        <f>_xlfn.NORM.DIST(LN($D266), LN(L266), EXP(Parameters!$B$7), 0)</f>
        <v>#NUM!</v>
      </c>
      <c r="Q266" s="4" t="e">
        <f t="shared" si="39"/>
        <v>#NUM!</v>
      </c>
      <c r="R266" s="4" t="e">
        <f t="shared" si="40"/>
        <v>#NUM!</v>
      </c>
      <c r="S266" s="2" t="str">
        <f>IF(C266&gt;=Parameters!$B$10,D266-EXP(Parameters!$B$2+Parameters!$B$4*LN($C266)), "")</f>
        <v/>
      </c>
    </row>
    <row r="267" spans="6:19" x14ac:dyDescent="0.35">
      <c r="F267" s="2" t="str">
        <f t="shared" si="33"/>
        <v/>
      </c>
      <c r="G267" s="2" t="str">
        <f t="shared" si="34"/>
        <v/>
      </c>
      <c r="H267" s="2" t="str">
        <f t="shared" si="35"/>
        <v/>
      </c>
      <c r="I267" s="2" t="str">
        <f t="shared" si="36"/>
        <v xml:space="preserve"> </v>
      </c>
      <c r="J267" s="4">
        <f>1/(1+EXP(-Parameters!$B$8-Parameters!$B$9*C267))</f>
        <v>4.5002779483917348E-5</v>
      </c>
      <c r="K267" s="18" t="e">
        <f>EXP(Parameters!$B$3+Parameters!$B$5*LN($C267))</f>
        <v>#NUM!</v>
      </c>
      <c r="L267" s="18" t="e">
        <f>EXP(Parameters!$B$2+Parameters!$B$4*LN($C267))</f>
        <v>#NUM!</v>
      </c>
      <c r="M267" s="18" t="e">
        <f t="shared" si="37"/>
        <v>#NUM!</v>
      </c>
      <c r="N267" s="2" t="e">
        <f t="shared" si="38"/>
        <v>#NUM!</v>
      </c>
      <c r="O267" s="19" t="e">
        <f>_xlfn.NORM.DIST(LN($D267), LN(K267), EXP(Parameters!$B$6), 0)</f>
        <v>#NUM!</v>
      </c>
      <c r="P267" s="19" t="e">
        <f>_xlfn.NORM.DIST(LN($D267), LN(L267), EXP(Parameters!$B$7), 0)</f>
        <v>#NUM!</v>
      </c>
      <c r="Q267" s="4" t="e">
        <f t="shared" si="39"/>
        <v>#NUM!</v>
      </c>
      <c r="R267" s="4" t="e">
        <f t="shared" si="40"/>
        <v>#NUM!</v>
      </c>
      <c r="S267" s="2" t="str">
        <f>IF(C267&gt;=Parameters!$B$10,D267-EXP(Parameters!$B$2+Parameters!$B$4*LN($C267)), "")</f>
        <v/>
      </c>
    </row>
    <row r="268" spans="6:19" x14ac:dyDescent="0.35">
      <c r="F268" s="2" t="str">
        <f t="shared" si="33"/>
        <v/>
      </c>
      <c r="G268" s="2" t="str">
        <f t="shared" si="34"/>
        <v/>
      </c>
      <c r="H268" s="2" t="str">
        <f t="shared" si="35"/>
        <v/>
      </c>
      <c r="I268" s="2" t="str">
        <f t="shared" si="36"/>
        <v xml:space="preserve"> </v>
      </c>
      <c r="J268" s="4">
        <f>1/(1+EXP(-Parameters!$B$8-Parameters!$B$9*C268))</f>
        <v>4.5002779483917348E-5</v>
      </c>
      <c r="K268" s="18" t="e">
        <f>EXP(Parameters!$B$3+Parameters!$B$5*LN($C268))</f>
        <v>#NUM!</v>
      </c>
      <c r="L268" s="18" t="e">
        <f>EXP(Parameters!$B$2+Parameters!$B$4*LN($C268))</f>
        <v>#NUM!</v>
      </c>
      <c r="M268" s="18" t="e">
        <f t="shared" si="37"/>
        <v>#NUM!</v>
      </c>
      <c r="N268" s="2" t="e">
        <f t="shared" si="38"/>
        <v>#NUM!</v>
      </c>
      <c r="O268" s="19" t="e">
        <f>_xlfn.NORM.DIST(LN($D268), LN(K268), EXP(Parameters!$B$6), 0)</f>
        <v>#NUM!</v>
      </c>
      <c r="P268" s="19" t="e">
        <f>_xlfn.NORM.DIST(LN($D268), LN(L268), EXP(Parameters!$B$7), 0)</f>
        <v>#NUM!</v>
      </c>
      <c r="Q268" s="4" t="e">
        <f t="shared" si="39"/>
        <v>#NUM!</v>
      </c>
      <c r="R268" s="4" t="e">
        <f t="shared" si="40"/>
        <v>#NUM!</v>
      </c>
      <c r="S268" s="2" t="str">
        <f>IF(C268&gt;=Parameters!$B$10,D268-EXP(Parameters!$B$2+Parameters!$B$4*LN($C268)), "")</f>
        <v/>
      </c>
    </row>
    <row r="269" spans="6:19" x14ac:dyDescent="0.35">
      <c r="F269" s="2" t="str">
        <f t="shared" si="33"/>
        <v/>
      </c>
      <c r="G269" s="2" t="str">
        <f t="shared" si="34"/>
        <v/>
      </c>
      <c r="H269" s="2" t="str">
        <f t="shared" si="35"/>
        <v/>
      </c>
      <c r="I269" s="2" t="str">
        <f t="shared" si="36"/>
        <v xml:space="preserve"> </v>
      </c>
      <c r="J269" s="4">
        <f>1/(1+EXP(-Parameters!$B$8-Parameters!$B$9*C269))</f>
        <v>4.5002779483917348E-5</v>
      </c>
      <c r="K269" s="18" t="e">
        <f>EXP(Parameters!$B$3+Parameters!$B$5*LN($C269))</f>
        <v>#NUM!</v>
      </c>
      <c r="L269" s="18" t="e">
        <f>EXP(Parameters!$B$2+Parameters!$B$4*LN($C269))</f>
        <v>#NUM!</v>
      </c>
      <c r="M269" s="18" t="e">
        <f t="shared" si="37"/>
        <v>#NUM!</v>
      </c>
      <c r="N269" s="2" t="e">
        <f t="shared" si="38"/>
        <v>#NUM!</v>
      </c>
      <c r="O269" s="19" t="e">
        <f>_xlfn.NORM.DIST(LN($D269), LN(K269), EXP(Parameters!$B$6), 0)</f>
        <v>#NUM!</v>
      </c>
      <c r="P269" s="19" t="e">
        <f>_xlfn.NORM.DIST(LN($D269), LN(L269), EXP(Parameters!$B$7), 0)</f>
        <v>#NUM!</v>
      </c>
      <c r="Q269" s="4" t="e">
        <f t="shared" si="39"/>
        <v>#NUM!</v>
      </c>
      <c r="R269" s="4" t="e">
        <f t="shared" si="40"/>
        <v>#NUM!</v>
      </c>
      <c r="S269" s="2" t="str">
        <f>IF(C269&gt;=Parameters!$B$10,D269-EXP(Parameters!$B$2+Parameters!$B$4*LN($C269)), "")</f>
        <v/>
      </c>
    </row>
    <row r="270" spans="6:19" x14ac:dyDescent="0.35">
      <c r="F270" s="2" t="str">
        <f t="shared" si="33"/>
        <v/>
      </c>
      <c r="G270" s="2" t="str">
        <f t="shared" si="34"/>
        <v/>
      </c>
      <c r="H270" s="2" t="str">
        <f t="shared" si="35"/>
        <v/>
      </c>
      <c r="I270" s="2" t="str">
        <f t="shared" si="36"/>
        <v xml:space="preserve"> </v>
      </c>
      <c r="J270" s="4">
        <f>1/(1+EXP(-Parameters!$B$8-Parameters!$B$9*C270))</f>
        <v>4.5002779483917348E-5</v>
      </c>
      <c r="K270" s="18" t="e">
        <f>EXP(Parameters!$B$3+Parameters!$B$5*LN($C270))</f>
        <v>#NUM!</v>
      </c>
      <c r="L270" s="18" t="e">
        <f>EXP(Parameters!$B$2+Parameters!$B$4*LN($C270))</f>
        <v>#NUM!</v>
      </c>
      <c r="M270" s="18" t="e">
        <f t="shared" si="37"/>
        <v>#NUM!</v>
      </c>
      <c r="N270" s="2" t="e">
        <f t="shared" si="38"/>
        <v>#NUM!</v>
      </c>
      <c r="O270" s="19" t="e">
        <f>_xlfn.NORM.DIST(LN($D270), LN(K270), EXP(Parameters!$B$6), 0)</f>
        <v>#NUM!</v>
      </c>
      <c r="P270" s="19" t="e">
        <f>_xlfn.NORM.DIST(LN($D270), LN(L270), EXP(Parameters!$B$7), 0)</f>
        <v>#NUM!</v>
      </c>
      <c r="Q270" s="4" t="e">
        <f t="shared" si="39"/>
        <v>#NUM!</v>
      </c>
      <c r="R270" s="4" t="e">
        <f t="shared" si="40"/>
        <v>#NUM!</v>
      </c>
      <c r="S270" s="2" t="str">
        <f>IF(C270&gt;=Parameters!$B$10,D270-EXP(Parameters!$B$2+Parameters!$B$4*LN($C270)), "")</f>
        <v/>
      </c>
    </row>
    <row r="271" spans="6:19" x14ac:dyDescent="0.35">
      <c r="F271" s="2" t="str">
        <f t="shared" si="33"/>
        <v/>
      </c>
      <c r="G271" s="2" t="str">
        <f t="shared" si="34"/>
        <v/>
      </c>
      <c r="H271" s="2" t="str">
        <f t="shared" si="35"/>
        <v/>
      </c>
      <c r="I271" s="2" t="str">
        <f t="shared" si="36"/>
        <v xml:space="preserve"> </v>
      </c>
      <c r="J271" s="4">
        <f>1/(1+EXP(-Parameters!$B$8-Parameters!$B$9*C271))</f>
        <v>4.5002779483917348E-5</v>
      </c>
      <c r="K271" s="18" t="e">
        <f>EXP(Parameters!$B$3+Parameters!$B$5*LN($C271))</f>
        <v>#NUM!</v>
      </c>
      <c r="L271" s="18" t="e">
        <f>EXP(Parameters!$B$2+Parameters!$B$4*LN($C271))</f>
        <v>#NUM!</v>
      </c>
      <c r="M271" s="18" t="e">
        <f t="shared" si="37"/>
        <v>#NUM!</v>
      </c>
      <c r="N271" s="2" t="e">
        <f t="shared" si="38"/>
        <v>#NUM!</v>
      </c>
      <c r="O271" s="19" t="e">
        <f>_xlfn.NORM.DIST(LN($D271), LN(K271), EXP(Parameters!$B$6), 0)</f>
        <v>#NUM!</v>
      </c>
      <c r="P271" s="19" t="e">
        <f>_xlfn.NORM.DIST(LN($D271), LN(L271), EXP(Parameters!$B$7), 0)</f>
        <v>#NUM!</v>
      </c>
      <c r="Q271" s="4" t="e">
        <f t="shared" si="39"/>
        <v>#NUM!</v>
      </c>
      <c r="R271" s="4" t="e">
        <f t="shared" si="40"/>
        <v>#NUM!</v>
      </c>
      <c r="S271" s="2" t="str">
        <f>IF(C271&gt;=Parameters!$B$10,D271-EXP(Parameters!$B$2+Parameters!$B$4*LN($C271)), "")</f>
        <v/>
      </c>
    </row>
    <row r="272" spans="6:19" x14ac:dyDescent="0.35">
      <c r="F272" s="2" t="str">
        <f t="shared" si="33"/>
        <v/>
      </c>
      <c r="G272" s="2" t="str">
        <f t="shared" si="34"/>
        <v/>
      </c>
      <c r="H272" s="2" t="str">
        <f t="shared" si="35"/>
        <v/>
      </c>
      <c r="I272" s="2" t="str">
        <f t="shared" si="36"/>
        <v xml:space="preserve"> </v>
      </c>
      <c r="J272" s="4">
        <f>1/(1+EXP(-Parameters!$B$8-Parameters!$B$9*C272))</f>
        <v>4.5002779483917348E-5</v>
      </c>
      <c r="K272" s="18" t="e">
        <f>EXP(Parameters!$B$3+Parameters!$B$5*LN($C272))</f>
        <v>#NUM!</v>
      </c>
      <c r="L272" s="18" t="e">
        <f>EXP(Parameters!$B$2+Parameters!$B$4*LN($C272))</f>
        <v>#NUM!</v>
      </c>
      <c r="M272" s="18" t="e">
        <f t="shared" si="37"/>
        <v>#NUM!</v>
      </c>
      <c r="N272" s="2" t="e">
        <f t="shared" si="38"/>
        <v>#NUM!</v>
      </c>
      <c r="O272" s="19" t="e">
        <f>_xlfn.NORM.DIST(LN($D272), LN(K272), EXP(Parameters!$B$6), 0)</f>
        <v>#NUM!</v>
      </c>
      <c r="P272" s="19" t="e">
        <f>_xlfn.NORM.DIST(LN($D272), LN(L272), EXP(Parameters!$B$7), 0)</f>
        <v>#NUM!</v>
      </c>
      <c r="Q272" s="4" t="e">
        <f t="shared" si="39"/>
        <v>#NUM!</v>
      </c>
      <c r="R272" s="4" t="e">
        <f t="shared" si="40"/>
        <v>#NUM!</v>
      </c>
      <c r="S272" s="2" t="str">
        <f>IF(C272&gt;=Parameters!$B$10,D272-EXP(Parameters!$B$2+Parameters!$B$4*LN($C272)), "")</f>
        <v/>
      </c>
    </row>
    <row r="273" spans="6:19" x14ac:dyDescent="0.35">
      <c r="F273" s="2" t="str">
        <f t="shared" si="33"/>
        <v/>
      </c>
      <c r="G273" s="2" t="str">
        <f t="shared" si="34"/>
        <v/>
      </c>
      <c r="H273" s="2" t="str">
        <f t="shared" si="35"/>
        <v/>
      </c>
      <c r="I273" s="2" t="str">
        <f t="shared" si="36"/>
        <v xml:space="preserve"> </v>
      </c>
      <c r="J273" s="4">
        <f>1/(1+EXP(-Parameters!$B$8-Parameters!$B$9*C273))</f>
        <v>4.5002779483917348E-5</v>
      </c>
      <c r="K273" s="18" t="e">
        <f>EXP(Parameters!$B$3+Parameters!$B$5*LN($C273))</f>
        <v>#NUM!</v>
      </c>
      <c r="L273" s="18" t="e">
        <f>EXP(Parameters!$B$2+Parameters!$B$4*LN($C273))</f>
        <v>#NUM!</v>
      </c>
      <c r="M273" s="18" t="e">
        <f t="shared" si="37"/>
        <v>#NUM!</v>
      </c>
      <c r="N273" s="2" t="e">
        <f t="shared" si="38"/>
        <v>#NUM!</v>
      </c>
      <c r="O273" s="19" t="e">
        <f>_xlfn.NORM.DIST(LN($D273), LN(K273), EXP(Parameters!$B$6), 0)</f>
        <v>#NUM!</v>
      </c>
      <c r="P273" s="19" t="e">
        <f>_xlfn.NORM.DIST(LN($D273), LN(L273), EXP(Parameters!$B$7), 0)</f>
        <v>#NUM!</v>
      </c>
      <c r="Q273" s="4" t="e">
        <f t="shared" si="39"/>
        <v>#NUM!</v>
      </c>
      <c r="R273" s="4" t="e">
        <f t="shared" si="40"/>
        <v>#NUM!</v>
      </c>
      <c r="S273" s="2" t="str">
        <f>IF(C273&gt;=Parameters!$B$10,D273-EXP(Parameters!$B$2+Parameters!$B$4*LN($C273)), "")</f>
        <v/>
      </c>
    </row>
    <row r="274" spans="6:19" x14ac:dyDescent="0.35">
      <c r="F274" s="2" t="str">
        <f t="shared" si="33"/>
        <v/>
      </c>
      <c r="G274" s="2" t="str">
        <f t="shared" si="34"/>
        <v/>
      </c>
      <c r="H274" s="2" t="str">
        <f t="shared" si="35"/>
        <v/>
      </c>
      <c r="I274" s="2" t="str">
        <f t="shared" si="36"/>
        <v xml:space="preserve"> </v>
      </c>
      <c r="J274" s="4">
        <f>1/(1+EXP(-Parameters!$B$8-Parameters!$B$9*C274))</f>
        <v>4.5002779483917348E-5</v>
      </c>
      <c r="K274" s="18" t="e">
        <f>EXP(Parameters!$B$3+Parameters!$B$5*LN($C274))</f>
        <v>#NUM!</v>
      </c>
      <c r="L274" s="18" t="e">
        <f>EXP(Parameters!$B$2+Parameters!$B$4*LN($C274))</f>
        <v>#NUM!</v>
      </c>
      <c r="M274" s="18" t="e">
        <f t="shared" si="37"/>
        <v>#NUM!</v>
      </c>
      <c r="N274" s="2" t="e">
        <f t="shared" si="38"/>
        <v>#NUM!</v>
      </c>
      <c r="O274" s="19" t="e">
        <f>_xlfn.NORM.DIST(LN($D274), LN(K274), EXP(Parameters!$B$6), 0)</f>
        <v>#NUM!</v>
      </c>
      <c r="P274" s="19" t="e">
        <f>_xlfn.NORM.DIST(LN($D274), LN(L274), EXP(Parameters!$B$7), 0)</f>
        <v>#NUM!</v>
      </c>
      <c r="Q274" s="4" t="e">
        <f t="shared" si="39"/>
        <v>#NUM!</v>
      </c>
      <c r="R274" s="4" t="e">
        <f t="shared" si="40"/>
        <v>#NUM!</v>
      </c>
      <c r="S274" s="2" t="str">
        <f>IF(C274&gt;=Parameters!$B$10,D274-EXP(Parameters!$B$2+Parameters!$B$4*LN($C274)), "")</f>
        <v/>
      </c>
    </row>
    <row r="275" spans="6:19" x14ac:dyDescent="0.35">
      <c r="F275" s="2" t="str">
        <f t="shared" si="33"/>
        <v/>
      </c>
      <c r="G275" s="2" t="str">
        <f t="shared" si="34"/>
        <v/>
      </c>
      <c r="H275" s="2" t="str">
        <f t="shared" si="35"/>
        <v/>
      </c>
      <c r="I275" s="2" t="str">
        <f t="shared" si="36"/>
        <v xml:space="preserve"> </v>
      </c>
      <c r="J275" s="4">
        <f>1/(1+EXP(-Parameters!$B$8-Parameters!$B$9*C275))</f>
        <v>4.5002779483917348E-5</v>
      </c>
      <c r="K275" s="18" t="e">
        <f>EXP(Parameters!$B$3+Parameters!$B$5*LN($C275))</f>
        <v>#NUM!</v>
      </c>
      <c r="L275" s="18" t="e">
        <f>EXP(Parameters!$B$2+Parameters!$B$4*LN($C275))</f>
        <v>#NUM!</v>
      </c>
      <c r="M275" s="18" t="e">
        <f t="shared" si="37"/>
        <v>#NUM!</v>
      </c>
      <c r="N275" s="2" t="e">
        <f t="shared" si="38"/>
        <v>#NUM!</v>
      </c>
      <c r="O275" s="19" t="e">
        <f>_xlfn.NORM.DIST(LN($D275), LN(K275), EXP(Parameters!$B$6), 0)</f>
        <v>#NUM!</v>
      </c>
      <c r="P275" s="19" t="e">
        <f>_xlfn.NORM.DIST(LN($D275), LN(L275), EXP(Parameters!$B$7), 0)</f>
        <v>#NUM!</v>
      </c>
      <c r="Q275" s="4" t="e">
        <f t="shared" si="39"/>
        <v>#NUM!</v>
      </c>
      <c r="R275" s="4" t="e">
        <f t="shared" si="40"/>
        <v>#NUM!</v>
      </c>
      <c r="S275" s="2" t="str">
        <f>IF(C275&gt;=Parameters!$B$10,D275-EXP(Parameters!$B$2+Parameters!$B$4*LN($C275)), "")</f>
        <v/>
      </c>
    </row>
    <row r="276" spans="6:19" x14ac:dyDescent="0.35">
      <c r="F276" s="2" t="str">
        <f t="shared" si="33"/>
        <v/>
      </c>
      <c r="G276" s="2" t="str">
        <f t="shared" si="34"/>
        <v/>
      </c>
      <c r="H276" s="2" t="str">
        <f t="shared" si="35"/>
        <v/>
      </c>
      <c r="I276" s="2" t="str">
        <f t="shared" si="36"/>
        <v xml:space="preserve"> </v>
      </c>
      <c r="J276" s="4">
        <f>1/(1+EXP(-Parameters!$B$8-Parameters!$B$9*C276))</f>
        <v>4.5002779483917348E-5</v>
      </c>
      <c r="K276" s="18" t="e">
        <f>EXP(Parameters!$B$3+Parameters!$B$5*LN($C276))</f>
        <v>#NUM!</v>
      </c>
      <c r="L276" s="18" t="e">
        <f>EXP(Parameters!$B$2+Parameters!$B$4*LN($C276))</f>
        <v>#NUM!</v>
      </c>
      <c r="M276" s="18" t="e">
        <f t="shared" si="37"/>
        <v>#NUM!</v>
      </c>
      <c r="N276" s="2" t="e">
        <f t="shared" si="38"/>
        <v>#NUM!</v>
      </c>
      <c r="O276" s="19" t="e">
        <f>_xlfn.NORM.DIST(LN($D276), LN(K276), EXP(Parameters!$B$6), 0)</f>
        <v>#NUM!</v>
      </c>
      <c r="P276" s="19" t="e">
        <f>_xlfn.NORM.DIST(LN($D276), LN(L276), EXP(Parameters!$B$7), 0)</f>
        <v>#NUM!</v>
      </c>
      <c r="Q276" s="4" t="e">
        <f t="shared" si="39"/>
        <v>#NUM!</v>
      </c>
      <c r="R276" s="4" t="e">
        <f t="shared" si="40"/>
        <v>#NUM!</v>
      </c>
      <c r="S276" s="2" t="str">
        <f>IF(C276&gt;=Parameters!$B$10,D276-EXP(Parameters!$B$2+Parameters!$B$4*LN($C276)), "")</f>
        <v/>
      </c>
    </row>
    <row r="277" spans="6:19" x14ac:dyDescent="0.35">
      <c r="F277" s="2" t="str">
        <f t="shared" si="33"/>
        <v/>
      </c>
      <c r="G277" s="2" t="str">
        <f t="shared" si="34"/>
        <v/>
      </c>
      <c r="H277" s="2" t="str">
        <f t="shared" si="35"/>
        <v/>
      </c>
      <c r="I277" s="2" t="str">
        <f t="shared" si="36"/>
        <v xml:space="preserve"> </v>
      </c>
      <c r="J277" s="4">
        <f>1/(1+EXP(-Parameters!$B$8-Parameters!$B$9*C277))</f>
        <v>4.5002779483917348E-5</v>
      </c>
      <c r="K277" s="18" t="e">
        <f>EXP(Parameters!$B$3+Parameters!$B$5*LN($C277))</f>
        <v>#NUM!</v>
      </c>
      <c r="L277" s="18" t="e">
        <f>EXP(Parameters!$B$2+Parameters!$B$4*LN($C277))</f>
        <v>#NUM!</v>
      </c>
      <c r="M277" s="18" t="e">
        <f t="shared" si="37"/>
        <v>#NUM!</v>
      </c>
      <c r="N277" s="2" t="e">
        <f t="shared" si="38"/>
        <v>#NUM!</v>
      </c>
      <c r="O277" s="19" t="e">
        <f>_xlfn.NORM.DIST(LN($D277), LN(K277), EXP(Parameters!$B$6), 0)</f>
        <v>#NUM!</v>
      </c>
      <c r="P277" s="19" t="e">
        <f>_xlfn.NORM.DIST(LN($D277), LN(L277), EXP(Parameters!$B$7), 0)</f>
        <v>#NUM!</v>
      </c>
      <c r="Q277" s="4" t="e">
        <f t="shared" si="39"/>
        <v>#NUM!</v>
      </c>
      <c r="R277" s="4" t="e">
        <f t="shared" si="40"/>
        <v>#NUM!</v>
      </c>
      <c r="S277" s="2" t="str">
        <f>IF(C277&gt;=Parameters!$B$10,D277-EXP(Parameters!$B$2+Parameters!$B$4*LN($C277)), "")</f>
        <v/>
      </c>
    </row>
    <row r="278" spans="6:19" x14ac:dyDescent="0.35">
      <c r="F278" s="2" t="str">
        <f t="shared" si="33"/>
        <v/>
      </c>
      <c r="G278" s="2" t="str">
        <f t="shared" si="34"/>
        <v/>
      </c>
      <c r="H278" s="2" t="str">
        <f t="shared" si="35"/>
        <v/>
      </c>
      <c r="I278" s="2" t="str">
        <f t="shared" si="36"/>
        <v xml:space="preserve"> </v>
      </c>
      <c r="J278" s="4">
        <f>1/(1+EXP(-Parameters!$B$8-Parameters!$B$9*C278))</f>
        <v>4.5002779483917348E-5</v>
      </c>
      <c r="K278" s="18" t="e">
        <f>EXP(Parameters!$B$3+Parameters!$B$5*LN($C278))</f>
        <v>#NUM!</v>
      </c>
      <c r="L278" s="18" t="e">
        <f>EXP(Parameters!$B$2+Parameters!$B$4*LN($C278))</f>
        <v>#NUM!</v>
      </c>
      <c r="M278" s="18" t="e">
        <f t="shared" si="37"/>
        <v>#NUM!</v>
      </c>
      <c r="N278" s="2" t="e">
        <f t="shared" si="38"/>
        <v>#NUM!</v>
      </c>
      <c r="O278" s="19" t="e">
        <f>_xlfn.NORM.DIST(LN($D278), LN(K278), EXP(Parameters!$B$6), 0)</f>
        <v>#NUM!</v>
      </c>
      <c r="P278" s="19" t="e">
        <f>_xlfn.NORM.DIST(LN($D278), LN(L278), EXP(Parameters!$B$7), 0)</f>
        <v>#NUM!</v>
      </c>
      <c r="Q278" s="4" t="e">
        <f t="shared" si="39"/>
        <v>#NUM!</v>
      </c>
      <c r="R278" s="4" t="e">
        <f t="shared" si="40"/>
        <v>#NUM!</v>
      </c>
      <c r="S278" s="2" t="str">
        <f>IF(C278&gt;=Parameters!$B$10,D278-EXP(Parameters!$B$2+Parameters!$B$4*LN($C278)), "")</f>
        <v/>
      </c>
    </row>
    <row r="279" spans="6:19" x14ac:dyDescent="0.35">
      <c r="F279" s="2" t="str">
        <f t="shared" si="33"/>
        <v/>
      </c>
      <c r="G279" s="2" t="str">
        <f t="shared" si="34"/>
        <v/>
      </c>
      <c r="H279" s="2" t="str">
        <f t="shared" si="35"/>
        <v/>
      </c>
      <c r="I279" s="2" t="str">
        <f t="shared" si="36"/>
        <v xml:space="preserve"> </v>
      </c>
      <c r="J279" s="4">
        <f>1/(1+EXP(-Parameters!$B$8-Parameters!$B$9*C279))</f>
        <v>4.5002779483917348E-5</v>
      </c>
      <c r="K279" s="18" t="e">
        <f>EXP(Parameters!$B$3+Parameters!$B$5*LN($C279))</f>
        <v>#NUM!</v>
      </c>
      <c r="L279" s="18" t="e">
        <f>EXP(Parameters!$B$2+Parameters!$B$4*LN($C279))</f>
        <v>#NUM!</v>
      </c>
      <c r="M279" s="18" t="e">
        <f t="shared" si="37"/>
        <v>#NUM!</v>
      </c>
      <c r="N279" s="2" t="e">
        <f t="shared" si="38"/>
        <v>#NUM!</v>
      </c>
      <c r="O279" s="19" t="e">
        <f>_xlfn.NORM.DIST(LN($D279), LN(K279), EXP(Parameters!$B$6), 0)</f>
        <v>#NUM!</v>
      </c>
      <c r="P279" s="19" t="e">
        <f>_xlfn.NORM.DIST(LN($D279), LN(L279), EXP(Parameters!$B$7), 0)</f>
        <v>#NUM!</v>
      </c>
      <c r="Q279" s="4" t="e">
        <f t="shared" si="39"/>
        <v>#NUM!</v>
      </c>
      <c r="R279" s="4" t="e">
        <f t="shared" si="40"/>
        <v>#NUM!</v>
      </c>
      <c r="S279" s="2" t="str">
        <f>IF(C279&gt;=Parameters!$B$10,D279-EXP(Parameters!$B$2+Parameters!$B$4*LN($C279)), "")</f>
        <v/>
      </c>
    </row>
    <row r="280" spans="6:19" x14ac:dyDescent="0.35">
      <c r="F280" s="2" t="str">
        <f t="shared" si="33"/>
        <v/>
      </c>
      <c r="G280" s="2" t="str">
        <f t="shared" si="34"/>
        <v/>
      </c>
      <c r="H280" s="2" t="str">
        <f t="shared" si="35"/>
        <v/>
      </c>
      <c r="I280" s="2" t="str">
        <f t="shared" si="36"/>
        <v xml:space="preserve"> </v>
      </c>
      <c r="J280" s="4">
        <f>1/(1+EXP(-Parameters!$B$8-Parameters!$B$9*C280))</f>
        <v>4.5002779483917348E-5</v>
      </c>
      <c r="K280" s="18" t="e">
        <f>EXP(Parameters!$B$3+Parameters!$B$5*LN($C280))</f>
        <v>#NUM!</v>
      </c>
      <c r="L280" s="18" t="e">
        <f>EXP(Parameters!$B$2+Parameters!$B$4*LN($C280))</f>
        <v>#NUM!</v>
      </c>
      <c r="M280" s="18" t="e">
        <f t="shared" si="37"/>
        <v>#NUM!</v>
      </c>
      <c r="N280" s="2" t="e">
        <f t="shared" si="38"/>
        <v>#NUM!</v>
      </c>
      <c r="O280" s="19" t="e">
        <f>_xlfn.NORM.DIST(LN($D280), LN(K280), EXP(Parameters!$B$6), 0)</f>
        <v>#NUM!</v>
      </c>
      <c r="P280" s="19" t="e">
        <f>_xlfn.NORM.DIST(LN($D280), LN(L280), EXP(Parameters!$B$7), 0)</f>
        <v>#NUM!</v>
      </c>
      <c r="Q280" s="4" t="e">
        <f t="shared" si="39"/>
        <v>#NUM!</v>
      </c>
      <c r="R280" s="4" t="e">
        <f t="shared" si="40"/>
        <v>#NUM!</v>
      </c>
      <c r="S280" s="2" t="str">
        <f>IF(C280&gt;=Parameters!$B$10,D280-EXP(Parameters!$B$2+Parameters!$B$4*LN($C280)), "")</f>
        <v/>
      </c>
    </row>
    <row r="281" spans="6:19" x14ac:dyDescent="0.35">
      <c r="F281" s="2" t="str">
        <f t="shared" si="33"/>
        <v/>
      </c>
      <c r="G281" s="2" t="str">
        <f t="shared" si="34"/>
        <v/>
      </c>
      <c r="H281" s="2" t="str">
        <f t="shared" si="35"/>
        <v/>
      </c>
      <c r="I281" s="2" t="str">
        <f t="shared" si="36"/>
        <v xml:space="preserve"> </v>
      </c>
      <c r="J281" s="4">
        <f>1/(1+EXP(-Parameters!$B$8-Parameters!$B$9*C281))</f>
        <v>4.5002779483917348E-5</v>
      </c>
      <c r="K281" s="18" t="e">
        <f>EXP(Parameters!$B$3+Parameters!$B$5*LN($C281))</f>
        <v>#NUM!</v>
      </c>
      <c r="L281" s="18" t="e">
        <f>EXP(Parameters!$B$2+Parameters!$B$4*LN($C281))</f>
        <v>#NUM!</v>
      </c>
      <c r="M281" s="18" t="e">
        <f t="shared" si="37"/>
        <v>#NUM!</v>
      </c>
      <c r="N281" s="2" t="e">
        <f t="shared" si="38"/>
        <v>#NUM!</v>
      </c>
      <c r="O281" s="19" t="e">
        <f>_xlfn.NORM.DIST(LN($D281), LN(K281), EXP(Parameters!$B$6), 0)</f>
        <v>#NUM!</v>
      </c>
      <c r="P281" s="19" t="e">
        <f>_xlfn.NORM.DIST(LN($D281), LN(L281), EXP(Parameters!$B$7), 0)</f>
        <v>#NUM!</v>
      </c>
      <c r="Q281" s="4" t="e">
        <f t="shared" si="39"/>
        <v>#NUM!</v>
      </c>
      <c r="R281" s="4" t="e">
        <f t="shared" si="40"/>
        <v>#NUM!</v>
      </c>
      <c r="S281" s="2" t="str">
        <f>IF(C281&gt;=Parameters!$B$10,D281-EXP(Parameters!$B$2+Parameters!$B$4*LN($C281)), "")</f>
        <v/>
      </c>
    </row>
    <row r="282" spans="6:19" x14ac:dyDescent="0.35">
      <c r="F282" s="2" t="str">
        <f t="shared" si="33"/>
        <v/>
      </c>
      <c r="G282" s="2" t="str">
        <f t="shared" si="34"/>
        <v/>
      </c>
      <c r="H282" s="2" t="str">
        <f t="shared" si="35"/>
        <v/>
      </c>
      <c r="I282" s="2" t="str">
        <f t="shared" si="36"/>
        <v xml:space="preserve"> </v>
      </c>
      <c r="J282" s="4">
        <f>1/(1+EXP(-Parameters!$B$8-Parameters!$B$9*C282))</f>
        <v>4.5002779483917348E-5</v>
      </c>
      <c r="K282" s="18" t="e">
        <f>EXP(Parameters!$B$3+Parameters!$B$5*LN($C282))</f>
        <v>#NUM!</v>
      </c>
      <c r="L282" s="18" t="e">
        <f>EXP(Parameters!$B$2+Parameters!$B$4*LN($C282))</f>
        <v>#NUM!</v>
      </c>
      <c r="M282" s="18" t="e">
        <f t="shared" si="37"/>
        <v>#NUM!</v>
      </c>
      <c r="N282" s="2" t="e">
        <f t="shared" si="38"/>
        <v>#NUM!</v>
      </c>
      <c r="O282" s="19" t="e">
        <f>_xlfn.NORM.DIST(LN($D282), LN(K282), EXP(Parameters!$B$6), 0)</f>
        <v>#NUM!</v>
      </c>
      <c r="P282" s="19" t="e">
        <f>_xlfn.NORM.DIST(LN($D282), LN(L282), EXP(Parameters!$B$7), 0)</f>
        <v>#NUM!</v>
      </c>
      <c r="Q282" s="4" t="e">
        <f t="shared" si="39"/>
        <v>#NUM!</v>
      </c>
      <c r="R282" s="4" t="e">
        <f t="shared" si="40"/>
        <v>#NUM!</v>
      </c>
      <c r="S282" s="2" t="str">
        <f>IF(C282&gt;=Parameters!$B$10,D282-EXP(Parameters!$B$2+Parameters!$B$4*LN($C282)), "")</f>
        <v/>
      </c>
    </row>
    <row r="283" spans="6:19" x14ac:dyDescent="0.35">
      <c r="F283" s="2" t="str">
        <f t="shared" si="33"/>
        <v/>
      </c>
      <c r="G283" s="2" t="str">
        <f t="shared" si="34"/>
        <v/>
      </c>
      <c r="H283" s="2" t="str">
        <f t="shared" si="35"/>
        <v/>
      </c>
      <c r="I283" s="2" t="str">
        <f t="shared" si="36"/>
        <v xml:space="preserve"> </v>
      </c>
      <c r="J283" s="4">
        <f>1/(1+EXP(-Parameters!$B$8-Parameters!$B$9*C283))</f>
        <v>4.5002779483917348E-5</v>
      </c>
      <c r="K283" s="18" t="e">
        <f>EXP(Parameters!$B$3+Parameters!$B$5*LN($C283))</f>
        <v>#NUM!</v>
      </c>
      <c r="L283" s="18" t="e">
        <f>EXP(Parameters!$B$2+Parameters!$B$4*LN($C283))</f>
        <v>#NUM!</v>
      </c>
      <c r="M283" s="18" t="e">
        <f t="shared" si="37"/>
        <v>#NUM!</v>
      </c>
      <c r="N283" s="2" t="e">
        <f t="shared" si="38"/>
        <v>#NUM!</v>
      </c>
      <c r="O283" s="19" t="e">
        <f>_xlfn.NORM.DIST(LN($D283), LN(K283), EXP(Parameters!$B$6), 0)</f>
        <v>#NUM!</v>
      </c>
      <c r="P283" s="19" t="e">
        <f>_xlfn.NORM.DIST(LN($D283), LN(L283), EXP(Parameters!$B$7), 0)</f>
        <v>#NUM!</v>
      </c>
      <c r="Q283" s="4" t="e">
        <f t="shared" si="39"/>
        <v>#NUM!</v>
      </c>
      <c r="R283" s="4" t="e">
        <f t="shared" si="40"/>
        <v>#NUM!</v>
      </c>
      <c r="S283" s="2" t="str">
        <f>IF(C283&gt;=Parameters!$B$10,D283-EXP(Parameters!$B$2+Parameters!$B$4*LN($C283)), "")</f>
        <v/>
      </c>
    </row>
    <row r="284" spans="6:19" x14ac:dyDescent="0.35">
      <c r="F284" s="2" t="str">
        <f t="shared" si="33"/>
        <v/>
      </c>
      <c r="G284" s="2" t="str">
        <f t="shared" si="34"/>
        <v/>
      </c>
      <c r="H284" s="2" t="str">
        <f t="shared" si="35"/>
        <v/>
      </c>
      <c r="I284" s="2" t="str">
        <f t="shared" si="36"/>
        <v xml:space="preserve"> </v>
      </c>
      <c r="J284" s="4">
        <f>1/(1+EXP(-Parameters!$B$8-Parameters!$B$9*C284))</f>
        <v>4.5002779483917348E-5</v>
      </c>
      <c r="K284" s="18" t="e">
        <f>EXP(Parameters!$B$3+Parameters!$B$5*LN($C284))</f>
        <v>#NUM!</v>
      </c>
      <c r="L284" s="18" t="e">
        <f>EXP(Parameters!$B$2+Parameters!$B$4*LN($C284))</f>
        <v>#NUM!</v>
      </c>
      <c r="M284" s="18" t="e">
        <f t="shared" si="37"/>
        <v>#NUM!</v>
      </c>
      <c r="N284" s="2" t="e">
        <f t="shared" si="38"/>
        <v>#NUM!</v>
      </c>
      <c r="O284" s="19" t="e">
        <f>_xlfn.NORM.DIST(LN($D284), LN(K284), EXP(Parameters!$B$6), 0)</f>
        <v>#NUM!</v>
      </c>
      <c r="P284" s="19" t="e">
        <f>_xlfn.NORM.DIST(LN($D284), LN(L284), EXP(Parameters!$B$7), 0)</f>
        <v>#NUM!</v>
      </c>
      <c r="Q284" s="4" t="e">
        <f t="shared" si="39"/>
        <v>#NUM!</v>
      </c>
      <c r="R284" s="4" t="e">
        <f t="shared" si="40"/>
        <v>#NUM!</v>
      </c>
      <c r="S284" s="2" t="str">
        <f>IF(C284&gt;=Parameters!$B$10,D284-EXP(Parameters!$B$2+Parameters!$B$4*LN($C284)), "")</f>
        <v/>
      </c>
    </row>
    <row r="285" spans="6:19" x14ac:dyDescent="0.35">
      <c r="F285" s="2" t="str">
        <f t="shared" si="33"/>
        <v/>
      </c>
      <c r="G285" s="2" t="str">
        <f t="shared" si="34"/>
        <v/>
      </c>
      <c r="H285" s="2" t="str">
        <f t="shared" si="35"/>
        <v/>
      </c>
      <c r="I285" s="2" t="str">
        <f t="shared" si="36"/>
        <v xml:space="preserve"> </v>
      </c>
      <c r="J285" s="4">
        <f>1/(1+EXP(-Parameters!$B$8-Parameters!$B$9*C285))</f>
        <v>4.5002779483917348E-5</v>
      </c>
      <c r="K285" s="18" t="e">
        <f>EXP(Parameters!$B$3+Parameters!$B$5*LN($C285))</f>
        <v>#NUM!</v>
      </c>
      <c r="L285" s="18" t="e">
        <f>EXP(Parameters!$B$2+Parameters!$B$4*LN($C285))</f>
        <v>#NUM!</v>
      </c>
      <c r="M285" s="18" t="e">
        <f t="shared" si="37"/>
        <v>#NUM!</v>
      </c>
      <c r="N285" s="2" t="e">
        <f t="shared" si="38"/>
        <v>#NUM!</v>
      </c>
      <c r="O285" s="19" t="e">
        <f>_xlfn.NORM.DIST(LN($D285), LN(K285), EXP(Parameters!$B$6), 0)</f>
        <v>#NUM!</v>
      </c>
      <c r="P285" s="19" t="e">
        <f>_xlfn.NORM.DIST(LN($D285), LN(L285), EXP(Parameters!$B$7), 0)</f>
        <v>#NUM!</v>
      </c>
      <c r="Q285" s="4" t="e">
        <f t="shared" si="39"/>
        <v>#NUM!</v>
      </c>
      <c r="R285" s="4" t="e">
        <f t="shared" si="40"/>
        <v>#NUM!</v>
      </c>
      <c r="S285" s="2" t="str">
        <f>IF(C285&gt;=Parameters!$B$10,D285-EXP(Parameters!$B$2+Parameters!$B$4*LN($C285)), "")</f>
        <v/>
      </c>
    </row>
    <row r="286" spans="6:19" x14ac:dyDescent="0.35">
      <c r="F286" s="2" t="str">
        <f t="shared" si="33"/>
        <v/>
      </c>
      <c r="G286" s="2" t="str">
        <f t="shared" si="34"/>
        <v/>
      </c>
      <c r="H286" s="2" t="str">
        <f t="shared" si="35"/>
        <v/>
      </c>
      <c r="I286" s="2" t="str">
        <f t="shared" si="36"/>
        <v xml:space="preserve"> </v>
      </c>
      <c r="J286" s="4">
        <f>1/(1+EXP(-Parameters!$B$8-Parameters!$B$9*C286))</f>
        <v>4.5002779483917348E-5</v>
      </c>
      <c r="K286" s="18" t="e">
        <f>EXP(Parameters!$B$3+Parameters!$B$5*LN($C286))</f>
        <v>#NUM!</v>
      </c>
      <c r="L286" s="18" t="e">
        <f>EXP(Parameters!$B$2+Parameters!$B$4*LN($C286))</f>
        <v>#NUM!</v>
      </c>
      <c r="M286" s="18" t="e">
        <f t="shared" si="37"/>
        <v>#NUM!</v>
      </c>
      <c r="N286" s="2" t="e">
        <f t="shared" si="38"/>
        <v>#NUM!</v>
      </c>
      <c r="O286" s="19" t="e">
        <f>_xlfn.NORM.DIST(LN($D286), LN(K286), EXP(Parameters!$B$6), 0)</f>
        <v>#NUM!</v>
      </c>
      <c r="P286" s="19" t="e">
        <f>_xlfn.NORM.DIST(LN($D286), LN(L286), EXP(Parameters!$B$7), 0)</f>
        <v>#NUM!</v>
      </c>
      <c r="Q286" s="4" t="e">
        <f t="shared" si="39"/>
        <v>#NUM!</v>
      </c>
      <c r="R286" s="4" t="e">
        <f t="shared" si="40"/>
        <v>#NUM!</v>
      </c>
      <c r="S286" s="2" t="str">
        <f>IF(C286&gt;=Parameters!$B$10,D286-EXP(Parameters!$B$2+Parameters!$B$4*LN($C286)), "")</f>
        <v/>
      </c>
    </row>
    <row r="287" spans="6:19" x14ac:dyDescent="0.35">
      <c r="F287" s="2" t="str">
        <f t="shared" si="33"/>
        <v/>
      </c>
      <c r="G287" s="2" t="str">
        <f t="shared" si="34"/>
        <v/>
      </c>
      <c r="H287" s="2" t="str">
        <f t="shared" si="35"/>
        <v/>
      </c>
      <c r="I287" s="2" t="str">
        <f t="shared" si="36"/>
        <v xml:space="preserve"> </v>
      </c>
      <c r="J287" s="4">
        <f>1/(1+EXP(-Parameters!$B$8-Parameters!$B$9*C287))</f>
        <v>4.5002779483917348E-5</v>
      </c>
      <c r="K287" s="18" t="e">
        <f>EXP(Parameters!$B$3+Parameters!$B$5*LN($C287))</f>
        <v>#NUM!</v>
      </c>
      <c r="L287" s="18" t="e">
        <f>EXP(Parameters!$B$2+Parameters!$B$4*LN($C287))</f>
        <v>#NUM!</v>
      </c>
      <c r="M287" s="18" t="e">
        <f t="shared" si="37"/>
        <v>#NUM!</v>
      </c>
      <c r="N287" s="2" t="e">
        <f t="shared" si="38"/>
        <v>#NUM!</v>
      </c>
      <c r="O287" s="19" t="e">
        <f>_xlfn.NORM.DIST(LN($D287), LN(K287), EXP(Parameters!$B$6), 0)</f>
        <v>#NUM!</v>
      </c>
      <c r="P287" s="19" t="e">
        <f>_xlfn.NORM.DIST(LN($D287), LN(L287), EXP(Parameters!$B$7), 0)</f>
        <v>#NUM!</v>
      </c>
      <c r="Q287" s="4" t="e">
        <f t="shared" si="39"/>
        <v>#NUM!</v>
      </c>
      <c r="R287" s="4" t="e">
        <f t="shared" si="40"/>
        <v>#NUM!</v>
      </c>
      <c r="S287" s="2" t="str">
        <f>IF(C287&gt;=Parameters!$B$10,D287-EXP(Parameters!$B$2+Parameters!$B$4*LN($C287)), "")</f>
        <v/>
      </c>
    </row>
    <row r="288" spans="6:19" x14ac:dyDescent="0.35">
      <c r="F288" s="2" t="str">
        <f t="shared" si="33"/>
        <v/>
      </c>
      <c r="G288" s="2" t="str">
        <f t="shared" si="34"/>
        <v/>
      </c>
      <c r="H288" s="2" t="str">
        <f t="shared" si="35"/>
        <v/>
      </c>
      <c r="I288" s="2" t="str">
        <f t="shared" si="36"/>
        <v xml:space="preserve"> </v>
      </c>
      <c r="J288" s="4">
        <f>1/(1+EXP(-Parameters!$B$8-Parameters!$B$9*C288))</f>
        <v>4.5002779483917348E-5</v>
      </c>
      <c r="K288" s="18" t="e">
        <f>EXP(Parameters!$B$3+Parameters!$B$5*LN($C288))</f>
        <v>#NUM!</v>
      </c>
      <c r="L288" s="18" t="e">
        <f>EXP(Parameters!$B$2+Parameters!$B$4*LN($C288))</f>
        <v>#NUM!</v>
      </c>
      <c r="M288" s="18" t="e">
        <f t="shared" si="37"/>
        <v>#NUM!</v>
      </c>
      <c r="N288" s="2" t="e">
        <f t="shared" si="38"/>
        <v>#NUM!</v>
      </c>
      <c r="O288" s="19" t="e">
        <f>_xlfn.NORM.DIST(LN($D288), LN(K288), EXP(Parameters!$B$6), 0)</f>
        <v>#NUM!</v>
      </c>
      <c r="P288" s="19" t="e">
        <f>_xlfn.NORM.DIST(LN($D288), LN(L288), EXP(Parameters!$B$7), 0)</f>
        <v>#NUM!</v>
      </c>
      <c r="Q288" s="4" t="e">
        <f t="shared" si="39"/>
        <v>#NUM!</v>
      </c>
      <c r="R288" s="4" t="e">
        <f t="shared" si="40"/>
        <v>#NUM!</v>
      </c>
      <c r="S288" s="2" t="str">
        <f>IF(C288&gt;=Parameters!$B$10,D288-EXP(Parameters!$B$2+Parameters!$B$4*LN($C288)), "")</f>
        <v/>
      </c>
    </row>
    <row r="289" spans="6:19" x14ac:dyDescent="0.35">
      <c r="F289" s="2" t="str">
        <f t="shared" si="33"/>
        <v/>
      </c>
      <c r="G289" s="2" t="str">
        <f t="shared" si="34"/>
        <v/>
      </c>
      <c r="H289" s="2" t="str">
        <f t="shared" si="35"/>
        <v/>
      </c>
      <c r="I289" s="2" t="str">
        <f t="shared" si="36"/>
        <v xml:space="preserve"> </v>
      </c>
      <c r="J289" s="4">
        <f>1/(1+EXP(-Parameters!$B$8-Parameters!$B$9*C289))</f>
        <v>4.5002779483917348E-5</v>
      </c>
      <c r="K289" s="18" t="e">
        <f>EXP(Parameters!$B$3+Parameters!$B$5*LN($C289))</f>
        <v>#NUM!</v>
      </c>
      <c r="L289" s="18" t="e">
        <f>EXP(Parameters!$B$2+Parameters!$B$4*LN($C289))</f>
        <v>#NUM!</v>
      </c>
      <c r="M289" s="18" t="e">
        <f t="shared" si="37"/>
        <v>#NUM!</v>
      </c>
      <c r="N289" s="2" t="e">
        <f t="shared" si="38"/>
        <v>#NUM!</v>
      </c>
      <c r="O289" s="19" t="e">
        <f>_xlfn.NORM.DIST(LN($D289), LN(K289), EXP(Parameters!$B$6), 0)</f>
        <v>#NUM!</v>
      </c>
      <c r="P289" s="19" t="e">
        <f>_xlfn.NORM.DIST(LN($D289), LN(L289), EXP(Parameters!$B$7), 0)</f>
        <v>#NUM!</v>
      </c>
      <c r="Q289" s="4" t="e">
        <f t="shared" si="39"/>
        <v>#NUM!</v>
      </c>
      <c r="R289" s="4" t="e">
        <f t="shared" si="40"/>
        <v>#NUM!</v>
      </c>
      <c r="S289" s="2" t="str">
        <f>IF(C289&gt;=Parameters!$B$10,D289-EXP(Parameters!$B$2+Parameters!$B$4*LN($C289)), "")</f>
        <v/>
      </c>
    </row>
    <row r="290" spans="6:19" x14ac:dyDescent="0.35">
      <c r="F290" s="2" t="str">
        <f t="shared" si="33"/>
        <v/>
      </c>
      <c r="G290" s="2" t="str">
        <f t="shared" si="34"/>
        <v/>
      </c>
      <c r="H290" s="2" t="str">
        <f t="shared" si="35"/>
        <v/>
      </c>
      <c r="I290" s="2" t="str">
        <f t="shared" si="36"/>
        <v xml:space="preserve"> </v>
      </c>
      <c r="J290" s="4">
        <f>1/(1+EXP(-Parameters!$B$8-Parameters!$B$9*C290))</f>
        <v>4.5002779483917348E-5</v>
      </c>
      <c r="K290" s="18" t="e">
        <f>EXP(Parameters!$B$3+Parameters!$B$5*LN($C290))</f>
        <v>#NUM!</v>
      </c>
      <c r="L290" s="18" t="e">
        <f>EXP(Parameters!$B$2+Parameters!$B$4*LN($C290))</f>
        <v>#NUM!</v>
      </c>
      <c r="M290" s="18" t="e">
        <f t="shared" si="37"/>
        <v>#NUM!</v>
      </c>
      <c r="N290" s="2" t="e">
        <f t="shared" si="38"/>
        <v>#NUM!</v>
      </c>
      <c r="O290" s="19" t="e">
        <f>_xlfn.NORM.DIST(LN($D290), LN(K290), EXP(Parameters!$B$6), 0)</f>
        <v>#NUM!</v>
      </c>
      <c r="P290" s="19" t="e">
        <f>_xlfn.NORM.DIST(LN($D290), LN(L290), EXP(Parameters!$B$7), 0)</f>
        <v>#NUM!</v>
      </c>
      <c r="Q290" s="4" t="e">
        <f t="shared" si="39"/>
        <v>#NUM!</v>
      </c>
      <c r="R290" s="4" t="e">
        <f t="shared" si="40"/>
        <v>#NUM!</v>
      </c>
      <c r="S290" s="2" t="str">
        <f>IF(C290&gt;=Parameters!$B$10,D290-EXP(Parameters!$B$2+Parameters!$B$4*LN($C290)), "")</f>
        <v/>
      </c>
    </row>
    <row r="291" spans="6:19" x14ac:dyDescent="0.35">
      <c r="F291" s="2" t="str">
        <f t="shared" si="33"/>
        <v/>
      </c>
      <c r="G291" s="2" t="str">
        <f t="shared" si="34"/>
        <v/>
      </c>
      <c r="H291" s="2" t="str">
        <f t="shared" si="35"/>
        <v/>
      </c>
      <c r="I291" s="2" t="str">
        <f t="shared" si="36"/>
        <v xml:space="preserve"> </v>
      </c>
      <c r="J291" s="4">
        <f>1/(1+EXP(-Parameters!$B$8-Parameters!$B$9*C291))</f>
        <v>4.5002779483917348E-5</v>
      </c>
      <c r="K291" s="18" t="e">
        <f>EXP(Parameters!$B$3+Parameters!$B$5*LN($C291))</f>
        <v>#NUM!</v>
      </c>
      <c r="L291" s="18" t="e">
        <f>EXP(Parameters!$B$2+Parameters!$B$4*LN($C291))</f>
        <v>#NUM!</v>
      </c>
      <c r="M291" s="18" t="e">
        <f t="shared" si="37"/>
        <v>#NUM!</v>
      </c>
      <c r="N291" s="2" t="e">
        <f t="shared" si="38"/>
        <v>#NUM!</v>
      </c>
      <c r="O291" s="19" t="e">
        <f>_xlfn.NORM.DIST(LN($D291), LN(K291), EXP(Parameters!$B$6), 0)</f>
        <v>#NUM!</v>
      </c>
      <c r="P291" s="19" t="e">
        <f>_xlfn.NORM.DIST(LN($D291), LN(L291), EXP(Parameters!$B$7), 0)</f>
        <v>#NUM!</v>
      </c>
      <c r="Q291" s="4" t="e">
        <f t="shared" si="39"/>
        <v>#NUM!</v>
      </c>
      <c r="R291" s="4" t="e">
        <f t="shared" si="40"/>
        <v>#NUM!</v>
      </c>
      <c r="S291" s="2" t="str">
        <f>IF(C291&gt;=Parameters!$B$10,D291-EXP(Parameters!$B$2+Parameters!$B$4*LN($C291)), "")</f>
        <v/>
      </c>
    </row>
    <row r="292" spans="6:19" x14ac:dyDescent="0.35">
      <c r="F292" s="2" t="str">
        <f t="shared" si="33"/>
        <v/>
      </c>
      <c r="G292" s="2" t="str">
        <f t="shared" si="34"/>
        <v/>
      </c>
      <c r="H292" s="2" t="str">
        <f t="shared" si="35"/>
        <v/>
      </c>
      <c r="I292" s="2" t="str">
        <f t="shared" si="36"/>
        <v xml:space="preserve"> </v>
      </c>
      <c r="J292" s="4">
        <f>1/(1+EXP(-Parameters!$B$8-Parameters!$B$9*C292))</f>
        <v>4.5002779483917348E-5</v>
      </c>
      <c r="K292" s="18" t="e">
        <f>EXP(Parameters!$B$3+Parameters!$B$5*LN($C292))</f>
        <v>#NUM!</v>
      </c>
      <c r="L292" s="18" t="e">
        <f>EXP(Parameters!$B$2+Parameters!$B$4*LN($C292))</f>
        <v>#NUM!</v>
      </c>
      <c r="M292" s="18" t="e">
        <f t="shared" si="37"/>
        <v>#NUM!</v>
      </c>
      <c r="N292" s="2" t="e">
        <f t="shared" si="38"/>
        <v>#NUM!</v>
      </c>
      <c r="O292" s="19" t="e">
        <f>_xlfn.NORM.DIST(LN($D292), LN(K292), EXP(Parameters!$B$6), 0)</f>
        <v>#NUM!</v>
      </c>
      <c r="P292" s="19" t="e">
        <f>_xlfn.NORM.DIST(LN($D292), LN(L292), EXP(Parameters!$B$7), 0)</f>
        <v>#NUM!</v>
      </c>
      <c r="Q292" s="4" t="e">
        <f t="shared" si="39"/>
        <v>#NUM!</v>
      </c>
      <c r="R292" s="4" t="e">
        <f t="shared" si="40"/>
        <v>#NUM!</v>
      </c>
      <c r="S292" s="2" t="str">
        <f>IF(C292&gt;=Parameters!$B$10,D292-EXP(Parameters!$B$2+Parameters!$B$4*LN($C292)), "")</f>
        <v/>
      </c>
    </row>
    <row r="293" spans="6:19" x14ac:dyDescent="0.35">
      <c r="F293" s="2" t="str">
        <f t="shared" si="33"/>
        <v/>
      </c>
      <c r="G293" s="2" t="str">
        <f t="shared" si="34"/>
        <v/>
      </c>
      <c r="H293" s="2" t="str">
        <f t="shared" si="35"/>
        <v/>
      </c>
      <c r="I293" s="2" t="str">
        <f t="shared" si="36"/>
        <v xml:space="preserve"> </v>
      </c>
      <c r="J293" s="4">
        <f>1/(1+EXP(-Parameters!$B$8-Parameters!$B$9*C293))</f>
        <v>4.5002779483917348E-5</v>
      </c>
      <c r="K293" s="18" t="e">
        <f>EXP(Parameters!$B$3+Parameters!$B$5*LN($C293))</f>
        <v>#NUM!</v>
      </c>
      <c r="L293" s="18" t="e">
        <f>EXP(Parameters!$B$2+Parameters!$B$4*LN($C293))</f>
        <v>#NUM!</v>
      </c>
      <c r="M293" s="18" t="e">
        <f t="shared" si="37"/>
        <v>#NUM!</v>
      </c>
      <c r="N293" s="2" t="e">
        <f t="shared" si="38"/>
        <v>#NUM!</v>
      </c>
      <c r="O293" s="19" t="e">
        <f>_xlfn.NORM.DIST(LN($D293), LN(K293), EXP(Parameters!$B$6), 0)</f>
        <v>#NUM!</v>
      </c>
      <c r="P293" s="19" t="e">
        <f>_xlfn.NORM.DIST(LN($D293), LN(L293), EXP(Parameters!$B$7), 0)</f>
        <v>#NUM!</v>
      </c>
      <c r="Q293" s="4" t="e">
        <f t="shared" si="39"/>
        <v>#NUM!</v>
      </c>
      <c r="R293" s="4" t="e">
        <f t="shared" si="40"/>
        <v>#NUM!</v>
      </c>
      <c r="S293" s="2" t="str">
        <f>IF(C293&gt;=Parameters!$B$10,D293-EXP(Parameters!$B$2+Parameters!$B$4*LN($C293)), "")</f>
        <v/>
      </c>
    </row>
    <row r="294" spans="6:19" x14ac:dyDescent="0.35">
      <c r="F294" s="2" t="str">
        <f t="shared" si="33"/>
        <v/>
      </c>
      <c r="G294" s="2" t="str">
        <f t="shared" si="34"/>
        <v/>
      </c>
      <c r="H294" s="2" t="str">
        <f t="shared" si="35"/>
        <v/>
      </c>
      <c r="I294" s="2" t="str">
        <f t="shared" si="36"/>
        <v xml:space="preserve"> </v>
      </c>
      <c r="J294" s="4">
        <f>1/(1+EXP(-Parameters!$B$8-Parameters!$B$9*C294))</f>
        <v>4.5002779483917348E-5</v>
      </c>
      <c r="K294" s="18" t="e">
        <f>EXP(Parameters!$B$3+Parameters!$B$5*LN($C294))</f>
        <v>#NUM!</v>
      </c>
      <c r="L294" s="18" t="e">
        <f>EXP(Parameters!$B$2+Parameters!$B$4*LN($C294))</f>
        <v>#NUM!</v>
      </c>
      <c r="M294" s="18" t="e">
        <f t="shared" si="37"/>
        <v>#NUM!</v>
      </c>
      <c r="N294" s="2" t="e">
        <f t="shared" si="38"/>
        <v>#NUM!</v>
      </c>
      <c r="O294" s="19" t="e">
        <f>_xlfn.NORM.DIST(LN($D294), LN(K294), EXP(Parameters!$B$6), 0)</f>
        <v>#NUM!</v>
      </c>
      <c r="P294" s="19" t="e">
        <f>_xlfn.NORM.DIST(LN($D294), LN(L294), EXP(Parameters!$B$7), 0)</f>
        <v>#NUM!</v>
      </c>
      <c r="Q294" s="4" t="e">
        <f t="shared" si="39"/>
        <v>#NUM!</v>
      </c>
      <c r="R294" s="4" t="e">
        <f t="shared" si="40"/>
        <v>#NUM!</v>
      </c>
      <c r="S294" s="2" t="str">
        <f>IF(C294&gt;=Parameters!$B$10,D294-EXP(Parameters!$B$2+Parameters!$B$4*LN($C294)), "")</f>
        <v/>
      </c>
    </row>
    <row r="295" spans="6:19" x14ac:dyDescent="0.35">
      <c r="F295" s="2" t="str">
        <f t="shared" si="33"/>
        <v/>
      </c>
      <c r="G295" s="2" t="str">
        <f t="shared" si="34"/>
        <v/>
      </c>
      <c r="H295" s="2" t="str">
        <f t="shared" si="35"/>
        <v/>
      </c>
      <c r="I295" s="2" t="str">
        <f t="shared" si="36"/>
        <v xml:space="preserve"> </v>
      </c>
      <c r="J295" s="4">
        <f>1/(1+EXP(-Parameters!$B$8-Parameters!$B$9*C295))</f>
        <v>4.5002779483917348E-5</v>
      </c>
      <c r="K295" s="18" t="e">
        <f>EXP(Parameters!$B$3+Parameters!$B$5*LN($C295))</f>
        <v>#NUM!</v>
      </c>
      <c r="L295" s="18" t="e">
        <f>EXP(Parameters!$B$2+Parameters!$B$4*LN($C295))</f>
        <v>#NUM!</v>
      </c>
      <c r="M295" s="18" t="e">
        <f t="shared" si="37"/>
        <v>#NUM!</v>
      </c>
      <c r="N295" s="2" t="e">
        <f t="shared" si="38"/>
        <v>#NUM!</v>
      </c>
      <c r="O295" s="19" t="e">
        <f>_xlfn.NORM.DIST(LN($D295), LN(K295), EXP(Parameters!$B$6), 0)</f>
        <v>#NUM!</v>
      </c>
      <c r="P295" s="19" t="e">
        <f>_xlfn.NORM.DIST(LN($D295), LN(L295), EXP(Parameters!$B$7), 0)</f>
        <v>#NUM!</v>
      </c>
      <c r="Q295" s="4" t="e">
        <f t="shared" si="39"/>
        <v>#NUM!</v>
      </c>
      <c r="R295" s="4" t="e">
        <f t="shared" si="40"/>
        <v>#NUM!</v>
      </c>
      <c r="S295" s="2" t="str">
        <f>IF(C295&gt;=Parameters!$B$10,D295-EXP(Parameters!$B$2+Parameters!$B$4*LN($C295)), "")</f>
        <v/>
      </c>
    </row>
    <row r="296" spans="6:19" x14ac:dyDescent="0.35">
      <c r="F296" s="2" t="str">
        <f t="shared" si="33"/>
        <v/>
      </c>
      <c r="G296" s="2" t="str">
        <f t="shared" si="34"/>
        <v/>
      </c>
      <c r="H296" s="2" t="str">
        <f t="shared" si="35"/>
        <v/>
      </c>
      <c r="I296" s="2" t="str">
        <f t="shared" si="36"/>
        <v xml:space="preserve"> </v>
      </c>
      <c r="J296" s="4">
        <f>1/(1+EXP(-Parameters!$B$8-Parameters!$B$9*C296))</f>
        <v>4.5002779483917348E-5</v>
      </c>
      <c r="K296" s="18" t="e">
        <f>EXP(Parameters!$B$3+Parameters!$B$5*LN($C296))</f>
        <v>#NUM!</v>
      </c>
      <c r="L296" s="18" t="e">
        <f>EXP(Parameters!$B$2+Parameters!$B$4*LN($C296))</f>
        <v>#NUM!</v>
      </c>
      <c r="M296" s="18" t="e">
        <f t="shared" si="37"/>
        <v>#NUM!</v>
      </c>
      <c r="N296" s="2" t="e">
        <f t="shared" si="38"/>
        <v>#NUM!</v>
      </c>
      <c r="O296" s="19" t="e">
        <f>_xlfn.NORM.DIST(LN($D296), LN(K296), EXP(Parameters!$B$6), 0)</f>
        <v>#NUM!</v>
      </c>
      <c r="P296" s="19" t="e">
        <f>_xlfn.NORM.DIST(LN($D296), LN(L296), EXP(Parameters!$B$7), 0)</f>
        <v>#NUM!</v>
      </c>
      <c r="Q296" s="4" t="e">
        <f t="shared" si="39"/>
        <v>#NUM!</v>
      </c>
      <c r="R296" s="4" t="e">
        <f t="shared" si="40"/>
        <v>#NUM!</v>
      </c>
      <c r="S296" s="2" t="str">
        <f>IF(C296&gt;=Parameters!$B$10,D296-EXP(Parameters!$B$2+Parameters!$B$4*LN($C296)), "")</f>
        <v/>
      </c>
    </row>
    <row r="297" spans="6:19" x14ac:dyDescent="0.35">
      <c r="F297" s="2" t="str">
        <f t="shared" si="33"/>
        <v/>
      </c>
      <c r="G297" s="2" t="str">
        <f t="shared" si="34"/>
        <v/>
      </c>
      <c r="H297" s="2" t="str">
        <f t="shared" si="35"/>
        <v/>
      </c>
      <c r="I297" s="2" t="str">
        <f t="shared" si="36"/>
        <v xml:space="preserve"> </v>
      </c>
      <c r="J297" s="4">
        <f>1/(1+EXP(-Parameters!$B$8-Parameters!$B$9*C297))</f>
        <v>4.5002779483917348E-5</v>
      </c>
      <c r="K297" s="18" t="e">
        <f>EXP(Parameters!$B$3+Parameters!$B$5*LN($C297))</f>
        <v>#NUM!</v>
      </c>
      <c r="L297" s="18" t="e">
        <f>EXP(Parameters!$B$2+Parameters!$B$4*LN($C297))</f>
        <v>#NUM!</v>
      </c>
      <c r="M297" s="18" t="e">
        <f t="shared" si="37"/>
        <v>#NUM!</v>
      </c>
      <c r="N297" s="2" t="e">
        <f t="shared" si="38"/>
        <v>#NUM!</v>
      </c>
      <c r="O297" s="19" t="e">
        <f>_xlfn.NORM.DIST(LN($D297), LN(K297), EXP(Parameters!$B$6), 0)</f>
        <v>#NUM!</v>
      </c>
      <c r="P297" s="19" t="e">
        <f>_xlfn.NORM.DIST(LN($D297), LN(L297), EXP(Parameters!$B$7), 0)</f>
        <v>#NUM!</v>
      </c>
      <c r="Q297" s="4" t="e">
        <f t="shared" si="39"/>
        <v>#NUM!</v>
      </c>
      <c r="R297" s="4" t="e">
        <f t="shared" si="40"/>
        <v>#NUM!</v>
      </c>
      <c r="S297" s="2" t="str">
        <f>IF(C297&gt;=Parameters!$B$10,D297-EXP(Parameters!$B$2+Parameters!$B$4*LN($C297)), "")</f>
        <v/>
      </c>
    </row>
    <row r="298" spans="6:19" x14ac:dyDescent="0.35">
      <c r="F298" s="2" t="str">
        <f t="shared" si="33"/>
        <v/>
      </c>
      <c r="G298" s="2" t="str">
        <f t="shared" si="34"/>
        <v/>
      </c>
      <c r="H298" s="2" t="str">
        <f t="shared" si="35"/>
        <v/>
      </c>
      <c r="I298" s="2" t="str">
        <f t="shared" si="36"/>
        <v xml:space="preserve"> </v>
      </c>
      <c r="J298" s="4">
        <f>1/(1+EXP(-Parameters!$B$8-Parameters!$B$9*C298))</f>
        <v>4.5002779483917348E-5</v>
      </c>
      <c r="K298" s="18" t="e">
        <f>EXP(Parameters!$B$3+Parameters!$B$5*LN($C298))</f>
        <v>#NUM!</v>
      </c>
      <c r="L298" s="18" t="e">
        <f>EXP(Parameters!$B$2+Parameters!$B$4*LN($C298))</f>
        <v>#NUM!</v>
      </c>
      <c r="M298" s="18" t="e">
        <f t="shared" si="37"/>
        <v>#NUM!</v>
      </c>
      <c r="N298" s="2" t="e">
        <f t="shared" si="38"/>
        <v>#NUM!</v>
      </c>
      <c r="O298" s="19" t="e">
        <f>_xlfn.NORM.DIST(LN($D298), LN(K298), EXP(Parameters!$B$6), 0)</f>
        <v>#NUM!</v>
      </c>
      <c r="P298" s="19" t="e">
        <f>_xlfn.NORM.DIST(LN($D298), LN(L298), EXP(Parameters!$B$7), 0)</f>
        <v>#NUM!</v>
      </c>
      <c r="Q298" s="4" t="e">
        <f t="shared" si="39"/>
        <v>#NUM!</v>
      </c>
      <c r="R298" s="4" t="e">
        <f t="shared" si="40"/>
        <v>#NUM!</v>
      </c>
      <c r="S298" s="2" t="str">
        <f>IF(C298&gt;=Parameters!$B$10,D298-EXP(Parameters!$B$2+Parameters!$B$4*LN($C298)), "")</f>
        <v/>
      </c>
    </row>
    <row r="299" spans="6:19" x14ac:dyDescent="0.35">
      <c r="F299" s="2" t="str">
        <f t="shared" si="33"/>
        <v/>
      </c>
      <c r="G299" s="2" t="str">
        <f t="shared" si="34"/>
        <v/>
      </c>
      <c r="H299" s="2" t="str">
        <f t="shared" si="35"/>
        <v/>
      </c>
      <c r="I299" s="2" t="str">
        <f t="shared" si="36"/>
        <v xml:space="preserve"> </v>
      </c>
      <c r="J299" s="4">
        <f>1/(1+EXP(-Parameters!$B$8-Parameters!$B$9*C299))</f>
        <v>4.5002779483917348E-5</v>
      </c>
      <c r="K299" s="18" t="e">
        <f>EXP(Parameters!$B$3+Parameters!$B$5*LN($C299))</f>
        <v>#NUM!</v>
      </c>
      <c r="L299" s="18" t="e">
        <f>EXP(Parameters!$B$2+Parameters!$B$4*LN($C299))</f>
        <v>#NUM!</v>
      </c>
      <c r="M299" s="18" t="e">
        <f t="shared" si="37"/>
        <v>#NUM!</v>
      </c>
      <c r="N299" s="2" t="e">
        <f t="shared" si="38"/>
        <v>#NUM!</v>
      </c>
      <c r="O299" s="19" t="e">
        <f>_xlfn.NORM.DIST(LN($D299), LN(K299), EXP(Parameters!$B$6), 0)</f>
        <v>#NUM!</v>
      </c>
      <c r="P299" s="19" t="e">
        <f>_xlfn.NORM.DIST(LN($D299), LN(L299), EXP(Parameters!$B$7), 0)</f>
        <v>#NUM!</v>
      </c>
      <c r="Q299" s="4" t="e">
        <f t="shared" si="39"/>
        <v>#NUM!</v>
      </c>
      <c r="R299" s="4" t="e">
        <f t="shared" si="40"/>
        <v>#NUM!</v>
      </c>
      <c r="S299" s="2" t="str">
        <f>IF(C299&gt;=Parameters!$B$10,D299-EXP(Parameters!$B$2+Parameters!$B$4*LN($C299)), "")</f>
        <v/>
      </c>
    </row>
    <row r="300" spans="6:19" x14ac:dyDescent="0.35">
      <c r="F300" s="2" t="str">
        <f t="shared" si="33"/>
        <v/>
      </c>
      <c r="G300" s="2" t="str">
        <f t="shared" si="34"/>
        <v/>
      </c>
      <c r="H300" s="2" t="str">
        <f t="shared" si="35"/>
        <v/>
      </c>
      <c r="I300" s="2" t="str">
        <f t="shared" si="36"/>
        <v xml:space="preserve"> </v>
      </c>
      <c r="J300" s="4">
        <f>1/(1+EXP(-Parameters!$B$8-Parameters!$B$9*C300))</f>
        <v>4.5002779483917348E-5</v>
      </c>
      <c r="K300" s="18" t="e">
        <f>EXP(Parameters!$B$3+Parameters!$B$5*LN($C300))</f>
        <v>#NUM!</v>
      </c>
      <c r="L300" s="18" t="e">
        <f>EXP(Parameters!$B$2+Parameters!$B$4*LN($C300))</f>
        <v>#NUM!</v>
      </c>
      <c r="M300" s="18" t="e">
        <f t="shared" si="37"/>
        <v>#NUM!</v>
      </c>
      <c r="N300" s="2" t="e">
        <f t="shared" si="38"/>
        <v>#NUM!</v>
      </c>
      <c r="O300" s="19" t="e">
        <f>_xlfn.NORM.DIST(LN($D300), LN(K300), EXP(Parameters!$B$6), 0)</f>
        <v>#NUM!</v>
      </c>
      <c r="P300" s="19" t="e">
        <f>_xlfn.NORM.DIST(LN($D300), LN(L300), EXP(Parameters!$B$7), 0)</f>
        <v>#NUM!</v>
      </c>
      <c r="Q300" s="4" t="e">
        <f t="shared" si="39"/>
        <v>#NUM!</v>
      </c>
      <c r="R300" s="4" t="e">
        <f t="shared" si="40"/>
        <v>#NUM!</v>
      </c>
      <c r="S300" s="2" t="str">
        <f>IF(C300&gt;=Parameters!$B$10,D300-EXP(Parameters!$B$2+Parameters!$B$4*LN($C300)), "")</f>
        <v/>
      </c>
    </row>
    <row r="301" spans="6:19" x14ac:dyDescent="0.35">
      <c r="F301" s="2" t="str">
        <f t="shared" si="33"/>
        <v/>
      </c>
      <c r="G301" s="2" t="str">
        <f t="shared" si="34"/>
        <v/>
      </c>
      <c r="H301" s="2" t="str">
        <f t="shared" si="35"/>
        <v/>
      </c>
      <c r="I301" s="2" t="str">
        <f t="shared" si="36"/>
        <v xml:space="preserve"> </v>
      </c>
      <c r="J301" s="4">
        <f>1/(1+EXP(-Parameters!$B$8-Parameters!$B$9*C301))</f>
        <v>4.5002779483917348E-5</v>
      </c>
      <c r="K301" s="18" t="e">
        <f>EXP(Parameters!$B$3+Parameters!$B$5*LN($C301))</f>
        <v>#NUM!</v>
      </c>
      <c r="L301" s="18" t="e">
        <f>EXP(Parameters!$B$2+Parameters!$B$4*LN($C301))</f>
        <v>#NUM!</v>
      </c>
      <c r="M301" s="18" t="e">
        <f t="shared" si="37"/>
        <v>#NUM!</v>
      </c>
      <c r="N301" s="2" t="e">
        <f t="shared" si="38"/>
        <v>#NUM!</v>
      </c>
      <c r="O301" s="19" t="e">
        <f>_xlfn.NORM.DIST(LN($D301), LN(K301), EXP(Parameters!$B$6), 0)</f>
        <v>#NUM!</v>
      </c>
      <c r="P301" s="19" t="e">
        <f>_xlfn.NORM.DIST(LN($D301), LN(L301), EXP(Parameters!$B$7), 0)</f>
        <v>#NUM!</v>
      </c>
      <c r="Q301" s="4" t="e">
        <f t="shared" si="39"/>
        <v>#NUM!</v>
      </c>
      <c r="R301" s="4" t="e">
        <f t="shared" si="40"/>
        <v>#NUM!</v>
      </c>
      <c r="S301" s="2" t="str">
        <f>IF(C301&gt;=Parameters!$B$10,D301-EXP(Parameters!$B$2+Parameters!$B$4*LN($C301)), "")</f>
        <v/>
      </c>
    </row>
    <row r="302" spans="6:19" x14ac:dyDescent="0.35">
      <c r="F302" s="2" t="str">
        <f t="shared" si="33"/>
        <v/>
      </c>
      <c r="G302" s="2" t="str">
        <f t="shared" si="34"/>
        <v/>
      </c>
      <c r="H302" s="2" t="str">
        <f t="shared" si="35"/>
        <v/>
      </c>
      <c r="I302" s="2" t="str">
        <f t="shared" si="36"/>
        <v xml:space="preserve"> </v>
      </c>
      <c r="J302" s="4">
        <f>1/(1+EXP(-Parameters!$B$8-Parameters!$B$9*C302))</f>
        <v>4.5002779483917348E-5</v>
      </c>
      <c r="K302" s="18" t="e">
        <f>EXP(Parameters!$B$3+Parameters!$B$5*LN($C302))</f>
        <v>#NUM!</v>
      </c>
      <c r="L302" s="18" t="e">
        <f>EXP(Parameters!$B$2+Parameters!$B$4*LN($C302))</f>
        <v>#NUM!</v>
      </c>
      <c r="M302" s="18" t="e">
        <f t="shared" si="37"/>
        <v>#NUM!</v>
      </c>
      <c r="N302" s="2" t="e">
        <f t="shared" si="38"/>
        <v>#NUM!</v>
      </c>
      <c r="O302" s="19" t="e">
        <f>_xlfn.NORM.DIST(LN($D302), LN(K302), EXP(Parameters!$B$6), 0)</f>
        <v>#NUM!</v>
      </c>
      <c r="P302" s="19" t="e">
        <f>_xlfn.NORM.DIST(LN($D302), LN(L302), EXP(Parameters!$B$7), 0)</f>
        <v>#NUM!</v>
      </c>
      <c r="Q302" s="4" t="e">
        <f t="shared" si="39"/>
        <v>#NUM!</v>
      </c>
      <c r="R302" s="4" t="e">
        <f t="shared" si="40"/>
        <v>#NUM!</v>
      </c>
      <c r="S302" s="2" t="str">
        <f>IF(C302&gt;=Parameters!$B$10,D302-EXP(Parameters!$B$2+Parameters!$B$4*LN($C302)), "")</f>
        <v/>
      </c>
    </row>
    <row r="303" spans="6:19" x14ac:dyDescent="0.35">
      <c r="F303" s="2" t="str">
        <f t="shared" si="33"/>
        <v/>
      </c>
      <c r="G303" s="2" t="str">
        <f t="shared" si="34"/>
        <v/>
      </c>
      <c r="H303" s="2" t="str">
        <f t="shared" si="35"/>
        <v/>
      </c>
      <c r="I303" s="2" t="str">
        <f t="shared" si="36"/>
        <v xml:space="preserve"> </v>
      </c>
      <c r="J303" s="4">
        <f>1/(1+EXP(-Parameters!$B$8-Parameters!$B$9*C303))</f>
        <v>4.5002779483917348E-5</v>
      </c>
      <c r="K303" s="18" t="e">
        <f>EXP(Parameters!$B$3+Parameters!$B$5*LN($C303))</f>
        <v>#NUM!</v>
      </c>
      <c r="L303" s="18" t="e">
        <f>EXP(Parameters!$B$2+Parameters!$B$4*LN($C303))</f>
        <v>#NUM!</v>
      </c>
      <c r="M303" s="18" t="e">
        <f t="shared" si="37"/>
        <v>#NUM!</v>
      </c>
      <c r="N303" s="2" t="e">
        <f t="shared" si="38"/>
        <v>#NUM!</v>
      </c>
      <c r="O303" s="19" t="e">
        <f>_xlfn.NORM.DIST(LN($D303), LN(K303), EXP(Parameters!$B$6), 0)</f>
        <v>#NUM!</v>
      </c>
      <c r="P303" s="19" t="e">
        <f>_xlfn.NORM.DIST(LN($D303), LN(L303), EXP(Parameters!$B$7), 0)</f>
        <v>#NUM!</v>
      </c>
      <c r="Q303" s="4" t="e">
        <f t="shared" si="39"/>
        <v>#NUM!</v>
      </c>
      <c r="R303" s="4" t="e">
        <f t="shared" si="40"/>
        <v>#NUM!</v>
      </c>
      <c r="S303" s="2" t="str">
        <f>IF(C303&gt;=Parameters!$B$10,D303-EXP(Parameters!$B$2+Parameters!$B$4*LN($C303)), "")</f>
        <v/>
      </c>
    </row>
    <row r="304" spans="6:19" x14ac:dyDescent="0.35">
      <c r="F304" s="2" t="str">
        <f t="shared" si="33"/>
        <v/>
      </c>
      <c r="G304" s="2" t="str">
        <f t="shared" si="34"/>
        <v/>
      </c>
      <c r="H304" s="2" t="str">
        <f t="shared" si="35"/>
        <v/>
      </c>
      <c r="I304" s="2" t="str">
        <f t="shared" si="36"/>
        <v xml:space="preserve"> </v>
      </c>
      <c r="J304" s="4">
        <f>1/(1+EXP(-Parameters!$B$8-Parameters!$B$9*C304))</f>
        <v>4.5002779483917348E-5</v>
      </c>
      <c r="K304" s="18" t="e">
        <f>EXP(Parameters!$B$3+Parameters!$B$5*LN($C304))</f>
        <v>#NUM!</v>
      </c>
      <c r="L304" s="18" t="e">
        <f>EXP(Parameters!$B$2+Parameters!$B$4*LN($C304))</f>
        <v>#NUM!</v>
      </c>
      <c r="M304" s="18" t="e">
        <f t="shared" si="37"/>
        <v>#NUM!</v>
      </c>
      <c r="N304" s="2" t="e">
        <f t="shared" si="38"/>
        <v>#NUM!</v>
      </c>
      <c r="O304" s="19" t="e">
        <f>_xlfn.NORM.DIST(LN($D304), LN(K304), EXP(Parameters!$B$6), 0)</f>
        <v>#NUM!</v>
      </c>
      <c r="P304" s="19" t="e">
        <f>_xlfn.NORM.DIST(LN($D304), LN(L304), EXP(Parameters!$B$7), 0)</f>
        <v>#NUM!</v>
      </c>
      <c r="Q304" s="4" t="e">
        <f t="shared" si="39"/>
        <v>#NUM!</v>
      </c>
      <c r="R304" s="4" t="e">
        <f t="shared" si="40"/>
        <v>#NUM!</v>
      </c>
      <c r="S304" s="2" t="str">
        <f>IF(C304&gt;=Parameters!$B$10,D304-EXP(Parameters!$B$2+Parameters!$B$4*LN($C304)), "")</f>
        <v/>
      </c>
    </row>
    <row r="305" spans="6:19" x14ac:dyDescent="0.35">
      <c r="F305" s="2" t="str">
        <f t="shared" si="33"/>
        <v/>
      </c>
      <c r="G305" s="2" t="str">
        <f t="shared" si="34"/>
        <v/>
      </c>
      <c r="H305" s="2" t="str">
        <f t="shared" si="35"/>
        <v/>
      </c>
      <c r="I305" s="2" t="str">
        <f t="shared" si="36"/>
        <v xml:space="preserve"> </v>
      </c>
      <c r="J305" s="4">
        <f>1/(1+EXP(-Parameters!$B$8-Parameters!$B$9*C305))</f>
        <v>4.5002779483917348E-5</v>
      </c>
      <c r="K305" s="18" t="e">
        <f>EXP(Parameters!$B$3+Parameters!$B$5*LN($C305))</f>
        <v>#NUM!</v>
      </c>
      <c r="L305" s="18" t="e">
        <f>EXP(Parameters!$B$2+Parameters!$B$4*LN($C305))</f>
        <v>#NUM!</v>
      </c>
      <c r="M305" s="18" t="e">
        <f t="shared" si="37"/>
        <v>#NUM!</v>
      </c>
      <c r="N305" s="2" t="e">
        <f t="shared" si="38"/>
        <v>#NUM!</v>
      </c>
      <c r="O305" s="19" t="e">
        <f>_xlfn.NORM.DIST(LN($D305), LN(K305), EXP(Parameters!$B$6), 0)</f>
        <v>#NUM!</v>
      </c>
      <c r="P305" s="19" t="e">
        <f>_xlfn.NORM.DIST(LN($D305), LN(L305), EXP(Parameters!$B$7), 0)</f>
        <v>#NUM!</v>
      </c>
      <c r="Q305" s="4" t="e">
        <f t="shared" si="39"/>
        <v>#NUM!</v>
      </c>
      <c r="R305" s="4" t="e">
        <f t="shared" si="40"/>
        <v>#NUM!</v>
      </c>
      <c r="S305" s="2" t="str">
        <f>IF(C305&gt;=Parameters!$B$10,D305-EXP(Parameters!$B$2+Parameters!$B$4*LN($C305)), "")</f>
        <v/>
      </c>
    </row>
    <row r="306" spans="6:19" x14ac:dyDescent="0.35">
      <c r="F306" s="2" t="str">
        <f t="shared" si="33"/>
        <v/>
      </c>
      <c r="G306" s="2" t="str">
        <f t="shared" si="34"/>
        <v/>
      </c>
      <c r="H306" s="2" t="str">
        <f t="shared" si="35"/>
        <v/>
      </c>
      <c r="I306" s="2" t="str">
        <f t="shared" si="36"/>
        <v xml:space="preserve"> </v>
      </c>
      <c r="J306" s="4">
        <f>1/(1+EXP(-Parameters!$B$8-Parameters!$B$9*C306))</f>
        <v>4.5002779483917348E-5</v>
      </c>
      <c r="K306" s="18" t="e">
        <f>EXP(Parameters!$B$3+Parameters!$B$5*LN($C306))</f>
        <v>#NUM!</v>
      </c>
      <c r="L306" s="18" t="e">
        <f>EXP(Parameters!$B$2+Parameters!$B$4*LN($C306))</f>
        <v>#NUM!</v>
      </c>
      <c r="M306" s="18" t="e">
        <f t="shared" si="37"/>
        <v>#NUM!</v>
      </c>
      <c r="N306" s="2" t="e">
        <f t="shared" si="38"/>
        <v>#NUM!</v>
      </c>
      <c r="O306" s="19" t="e">
        <f>_xlfn.NORM.DIST(LN($D306), LN(K306), EXP(Parameters!$B$6), 0)</f>
        <v>#NUM!</v>
      </c>
      <c r="P306" s="19" t="e">
        <f>_xlfn.NORM.DIST(LN($D306), LN(L306), EXP(Parameters!$B$7), 0)</f>
        <v>#NUM!</v>
      </c>
      <c r="Q306" s="4" t="e">
        <f t="shared" si="39"/>
        <v>#NUM!</v>
      </c>
      <c r="R306" s="4" t="e">
        <f t="shared" si="40"/>
        <v>#NUM!</v>
      </c>
      <c r="S306" s="2" t="str">
        <f>IF(C306&gt;=Parameters!$B$10,D306-EXP(Parameters!$B$2+Parameters!$B$4*LN($C306)), "")</f>
        <v/>
      </c>
    </row>
    <row r="307" spans="6:19" x14ac:dyDescent="0.35">
      <c r="F307" s="2" t="str">
        <f t="shared" si="33"/>
        <v/>
      </c>
      <c r="G307" s="2" t="str">
        <f t="shared" si="34"/>
        <v/>
      </c>
      <c r="H307" s="2" t="str">
        <f t="shared" si="35"/>
        <v/>
      </c>
      <c r="I307" s="2" t="str">
        <f t="shared" si="36"/>
        <v xml:space="preserve"> </v>
      </c>
      <c r="J307" s="4">
        <f>1/(1+EXP(-Parameters!$B$8-Parameters!$B$9*C307))</f>
        <v>4.5002779483917348E-5</v>
      </c>
      <c r="K307" s="18" t="e">
        <f>EXP(Parameters!$B$3+Parameters!$B$5*LN($C307))</f>
        <v>#NUM!</v>
      </c>
      <c r="L307" s="18" t="e">
        <f>EXP(Parameters!$B$2+Parameters!$B$4*LN($C307))</f>
        <v>#NUM!</v>
      </c>
      <c r="M307" s="18" t="e">
        <f t="shared" si="37"/>
        <v>#NUM!</v>
      </c>
      <c r="N307" s="2" t="e">
        <f t="shared" si="38"/>
        <v>#NUM!</v>
      </c>
      <c r="O307" s="19" t="e">
        <f>_xlfn.NORM.DIST(LN($D307), LN(K307), EXP(Parameters!$B$6), 0)</f>
        <v>#NUM!</v>
      </c>
      <c r="P307" s="19" t="e">
        <f>_xlfn.NORM.DIST(LN($D307), LN(L307), EXP(Parameters!$B$7), 0)</f>
        <v>#NUM!</v>
      </c>
      <c r="Q307" s="4" t="e">
        <f t="shared" si="39"/>
        <v>#NUM!</v>
      </c>
      <c r="R307" s="4" t="e">
        <f t="shared" si="40"/>
        <v>#NUM!</v>
      </c>
      <c r="S307" s="2" t="str">
        <f>IF(C307&gt;=Parameters!$B$10,D307-EXP(Parameters!$B$2+Parameters!$B$4*LN($C307)), "")</f>
        <v/>
      </c>
    </row>
    <row r="308" spans="6:19" x14ac:dyDescent="0.35">
      <c r="F308" s="2" t="str">
        <f t="shared" si="33"/>
        <v/>
      </c>
      <c r="G308" s="2" t="str">
        <f t="shared" si="34"/>
        <v/>
      </c>
      <c r="H308" s="2" t="str">
        <f t="shared" si="35"/>
        <v/>
      </c>
      <c r="I308" s="2" t="str">
        <f t="shared" si="36"/>
        <v xml:space="preserve"> </v>
      </c>
      <c r="J308" s="4">
        <f>1/(1+EXP(-Parameters!$B$8-Parameters!$B$9*C308))</f>
        <v>4.5002779483917348E-5</v>
      </c>
      <c r="K308" s="18" t="e">
        <f>EXP(Parameters!$B$3+Parameters!$B$5*LN($C308))</f>
        <v>#NUM!</v>
      </c>
      <c r="L308" s="18" t="e">
        <f>EXP(Parameters!$B$2+Parameters!$B$4*LN($C308))</f>
        <v>#NUM!</v>
      </c>
      <c r="M308" s="18" t="e">
        <f t="shared" si="37"/>
        <v>#NUM!</v>
      </c>
      <c r="N308" s="2" t="e">
        <f t="shared" si="38"/>
        <v>#NUM!</v>
      </c>
      <c r="O308" s="19" t="e">
        <f>_xlfn.NORM.DIST(LN($D308), LN(K308), EXP(Parameters!$B$6), 0)</f>
        <v>#NUM!</v>
      </c>
      <c r="P308" s="19" t="e">
        <f>_xlfn.NORM.DIST(LN($D308), LN(L308), EXP(Parameters!$B$7), 0)</f>
        <v>#NUM!</v>
      </c>
      <c r="Q308" s="4" t="e">
        <f t="shared" si="39"/>
        <v>#NUM!</v>
      </c>
      <c r="R308" s="4" t="e">
        <f t="shared" si="40"/>
        <v>#NUM!</v>
      </c>
      <c r="S308" s="2" t="str">
        <f>IF(C308&gt;=Parameters!$B$10,D308-EXP(Parameters!$B$2+Parameters!$B$4*LN($C308)), "")</f>
        <v/>
      </c>
    </row>
    <row r="309" spans="6:19" x14ac:dyDescent="0.35">
      <c r="F309" s="2" t="str">
        <f t="shared" si="33"/>
        <v/>
      </c>
      <c r="G309" s="2" t="str">
        <f t="shared" si="34"/>
        <v/>
      </c>
      <c r="H309" s="2" t="str">
        <f t="shared" si="35"/>
        <v/>
      </c>
      <c r="I309" s="2" t="str">
        <f t="shared" si="36"/>
        <v xml:space="preserve"> </v>
      </c>
      <c r="J309" s="4">
        <f>1/(1+EXP(-Parameters!$B$8-Parameters!$B$9*C309))</f>
        <v>4.5002779483917348E-5</v>
      </c>
      <c r="K309" s="18" t="e">
        <f>EXP(Parameters!$B$3+Parameters!$B$5*LN($C309))</f>
        <v>#NUM!</v>
      </c>
      <c r="L309" s="18" t="e">
        <f>EXP(Parameters!$B$2+Parameters!$B$4*LN($C309))</f>
        <v>#NUM!</v>
      </c>
      <c r="M309" s="18" t="e">
        <f t="shared" si="37"/>
        <v>#NUM!</v>
      </c>
      <c r="N309" s="2" t="e">
        <f t="shared" si="38"/>
        <v>#NUM!</v>
      </c>
      <c r="O309" s="19" t="e">
        <f>_xlfn.NORM.DIST(LN($D309), LN(K309), EXP(Parameters!$B$6), 0)</f>
        <v>#NUM!</v>
      </c>
      <c r="P309" s="19" t="e">
        <f>_xlfn.NORM.DIST(LN($D309), LN(L309), EXP(Parameters!$B$7), 0)</f>
        <v>#NUM!</v>
      </c>
      <c r="Q309" s="4" t="e">
        <f t="shared" si="39"/>
        <v>#NUM!</v>
      </c>
      <c r="R309" s="4" t="e">
        <f t="shared" si="40"/>
        <v>#NUM!</v>
      </c>
      <c r="S309" s="2" t="str">
        <f>IF(C309&gt;=Parameters!$B$10,D309-EXP(Parameters!$B$2+Parameters!$B$4*LN($C309)), "")</f>
        <v/>
      </c>
    </row>
    <row r="310" spans="6:19" x14ac:dyDescent="0.35">
      <c r="F310" s="2" t="str">
        <f t="shared" si="33"/>
        <v/>
      </c>
      <c r="G310" s="2" t="str">
        <f t="shared" si="34"/>
        <v/>
      </c>
      <c r="H310" s="2" t="str">
        <f t="shared" si="35"/>
        <v/>
      </c>
      <c r="I310" s="2" t="str">
        <f t="shared" si="36"/>
        <v xml:space="preserve"> </v>
      </c>
      <c r="J310" s="4">
        <f>1/(1+EXP(-Parameters!$B$8-Parameters!$B$9*C310))</f>
        <v>4.5002779483917348E-5</v>
      </c>
      <c r="K310" s="18" t="e">
        <f>EXP(Parameters!$B$3+Parameters!$B$5*LN($C310))</f>
        <v>#NUM!</v>
      </c>
      <c r="L310" s="18" t="e">
        <f>EXP(Parameters!$B$2+Parameters!$B$4*LN($C310))</f>
        <v>#NUM!</v>
      </c>
      <c r="M310" s="18" t="e">
        <f t="shared" si="37"/>
        <v>#NUM!</v>
      </c>
      <c r="N310" s="2" t="e">
        <f t="shared" si="38"/>
        <v>#NUM!</v>
      </c>
      <c r="O310" s="19" t="e">
        <f>_xlfn.NORM.DIST(LN($D310), LN(K310), EXP(Parameters!$B$6), 0)</f>
        <v>#NUM!</v>
      </c>
      <c r="P310" s="19" t="e">
        <f>_xlfn.NORM.DIST(LN($D310), LN(L310), EXP(Parameters!$B$7), 0)</f>
        <v>#NUM!</v>
      </c>
      <c r="Q310" s="4" t="e">
        <f t="shared" si="39"/>
        <v>#NUM!</v>
      </c>
      <c r="R310" s="4" t="e">
        <f t="shared" si="40"/>
        <v>#NUM!</v>
      </c>
      <c r="S310" s="2" t="str">
        <f>IF(C310&gt;=Parameters!$B$10,D310-EXP(Parameters!$B$2+Parameters!$B$4*LN($C310)), "")</f>
        <v/>
      </c>
    </row>
    <row r="311" spans="6:19" x14ac:dyDescent="0.35">
      <c r="F311" s="2" t="str">
        <f t="shared" si="33"/>
        <v/>
      </c>
      <c r="G311" s="2" t="str">
        <f t="shared" si="34"/>
        <v/>
      </c>
      <c r="H311" s="2" t="str">
        <f t="shared" si="35"/>
        <v/>
      </c>
      <c r="I311" s="2" t="str">
        <f t="shared" si="36"/>
        <v xml:space="preserve"> </v>
      </c>
      <c r="J311" s="4">
        <f>1/(1+EXP(-Parameters!$B$8-Parameters!$B$9*C311))</f>
        <v>4.5002779483917348E-5</v>
      </c>
      <c r="K311" s="18" t="e">
        <f>EXP(Parameters!$B$3+Parameters!$B$5*LN($C311))</f>
        <v>#NUM!</v>
      </c>
      <c r="L311" s="18" t="e">
        <f>EXP(Parameters!$B$2+Parameters!$B$4*LN($C311))</f>
        <v>#NUM!</v>
      </c>
      <c r="M311" s="18" t="e">
        <f t="shared" si="37"/>
        <v>#NUM!</v>
      </c>
      <c r="N311" s="2" t="e">
        <f t="shared" si="38"/>
        <v>#NUM!</v>
      </c>
      <c r="O311" s="19" t="e">
        <f>_xlfn.NORM.DIST(LN($D311), LN(K311), EXP(Parameters!$B$6), 0)</f>
        <v>#NUM!</v>
      </c>
      <c r="P311" s="19" t="e">
        <f>_xlfn.NORM.DIST(LN($D311), LN(L311), EXP(Parameters!$B$7), 0)</f>
        <v>#NUM!</v>
      </c>
      <c r="Q311" s="4" t="e">
        <f t="shared" si="39"/>
        <v>#NUM!</v>
      </c>
      <c r="R311" s="4" t="e">
        <f t="shared" si="40"/>
        <v>#NUM!</v>
      </c>
      <c r="S311" s="2" t="str">
        <f>IF(C311&gt;=Parameters!$B$10,D311-EXP(Parameters!$B$2+Parameters!$B$4*LN($C311)), "")</f>
        <v/>
      </c>
    </row>
    <row r="312" spans="6:19" x14ac:dyDescent="0.35">
      <c r="F312" s="2" t="str">
        <f t="shared" si="33"/>
        <v/>
      </c>
      <c r="G312" s="2" t="str">
        <f t="shared" si="34"/>
        <v/>
      </c>
      <c r="H312" s="2" t="str">
        <f t="shared" si="35"/>
        <v/>
      </c>
      <c r="I312" s="2" t="str">
        <f t="shared" si="36"/>
        <v xml:space="preserve"> </v>
      </c>
      <c r="J312" s="4">
        <f>1/(1+EXP(-Parameters!$B$8-Parameters!$B$9*C312))</f>
        <v>4.5002779483917348E-5</v>
      </c>
      <c r="K312" s="18" t="e">
        <f>EXP(Parameters!$B$3+Parameters!$B$5*LN($C312))</f>
        <v>#NUM!</v>
      </c>
      <c r="L312" s="18" t="e">
        <f>EXP(Parameters!$B$2+Parameters!$B$4*LN($C312))</f>
        <v>#NUM!</v>
      </c>
      <c r="M312" s="18" t="e">
        <f t="shared" si="37"/>
        <v>#NUM!</v>
      </c>
      <c r="N312" s="2" t="e">
        <f t="shared" si="38"/>
        <v>#NUM!</v>
      </c>
      <c r="O312" s="19" t="e">
        <f>_xlfn.NORM.DIST(LN($D312), LN(K312), EXP(Parameters!$B$6), 0)</f>
        <v>#NUM!</v>
      </c>
      <c r="P312" s="19" t="e">
        <f>_xlfn.NORM.DIST(LN($D312), LN(L312), EXP(Parameters!$B$7), 0)</f>
        <v>#NUM!</v>
      </c>
      <c r="Q312" s="4" t="e">
        <f t="shared" si="39"/>
        <v>#NUM!</v>
      </c>
      <c r="R312" s="4" t="e">
        <f t="shared" si="40"/>
        <v>#NUM!</v>
      </c>
      <c r="S312" s="2" t="str">
        <f>IF(C312&gt;=Parameters!$B$10,D312-EXP(Parameters!$B$2+Parameters!$B$4*LN($C312)), "")</f>
        <v/>
      </c>
    </row>
    <row r="313" spans="6:19" x14ac:dyDescent="0.35">
      <c r="F313" s="2" t="str">
        <f t="shared" si="33"/>
        <v/>
      </c>
      <c r="G313" s="2" t="str">
        <f t="shared" si="34"/>
        <v/>
      </c>
      <c r="H313" s="2" t="str">
        <f t="shared" si="35"/>
        <v/>
      </c>
      <c r="I313" s="2" t="str">
        <f t="shared" si="36"/>
        <v xml:space="preserve"> </v>
      </c>
      <c r="J313" s="4">
        <f>1/(1+EXP(-Parameters!$B$8-Parameters!$B$9*C313))</f>
        <v>4.5002779483917348E-5</v>
      </c>
      <c r="K313" s="18" t="e">
        <f>EXP(Parameters!$B$3+Parameters!$B$5*LN($C313))</f>
        <v>#NUM!</v>
      </c>
      <c r="L313" s="18" t="e">
        <f>EXP(Parameters!$B$2+Parameters!$B$4*LN($C313))</f>
        <v>#NUM!</v>
      </c>
      <c r="M313" s="18" t="e">
        <f t="shared" si="37"/>
        <v>#NUM!</v>
      </c>
      <c r="N313" s="2" t="e">
        <f t="shared" si="38"/>
        <v>#NUM!</v>
      </c>
      <c r="O313" s="19" t="e">
        <f>_xlfn.NORM.DIST(LN($D313), LN(K313), EXP(Parameters!$B$6), 0)</f>
        <v>#NUM!</v>
      </c>
      <c r="P313" s="19" t="e">
        <f>_xlfn.NORM.DIST(LN($D313), LN(L313), EXP(Parameters!$B$7), 0)</f>
        <v>#NUM!</v>
      </c>
      <c r="Q313" s="4" t="e">
        <f t="shared" si="39"/>
        <v>#NUM!</v>
      </c>
      <c r="R313" s="4" t="e">
        <f t="shared" si="40"/>
        <v>#NUM!</v>
      </c>
      <c r="S313" s="2" t="str">
        <f>IF(C313&gt;=Parameters!$B$10,D313-EXP(Parameters!$B$2+Parameters!$B$4*LN($C313)), "")</f>
        <v/>
      </c>
    </row>
    <row r="314" spans="6:19" x14ac:dyDescent="0.35">
      <c r="F314" s="2" t="str">
        <f t="shared" si="33"/>
        <v/>
      </c>
      <c r="G314" s="2" t="str">
        <f t="shared" si="34"/>
        <v/>
      </c>
      <c r="H314" s="2" t="str">
        <f t="shared" si="35"/>
        <v/>
      </c>
      <c r="I314" s="2" t="str">
        <f t="shared" si="36"/>
        <v xml:space="preserve"> </v>
      </c>
      <c r="J314" s="4">
        <f>1/(1+EXP(-Parameters!$B$8-Parameters!$B$9*C314))</f>
        <v>4.5002779483917348E-5</v>
      </c>
      <c r="K314" s="18" t="e">
        <f>EXP(Parameters!$B$3+Parameters!$B$5*LN($C314))</f>
        <v>#NUM!</v>
      </c>
      <c r="L314" s="18" t="e">
        <f>EXP(Parameters!$B$2+Parameters!$B$4*LN($C314))</f>
        <v>#NUM!</v>
      </c>
      <c r="M314" s="18" t="e">
        <f t="shared" si="37"/>
        <v>#NUM!</v>
      </c>
      <c r="N314" s="2" t="e">
        <f t="shared" si="38"/>
        <v>#NUM!</v>
      </c>
      <c r="O314" s="19" t="e">
        <f>_xlfn.NORM.DIST(LN($D314), LN(K314), EXP(Parameters!$B$6), 0)</f>
        <v>#NUM!</v>
      </c>
      <c r="P314" s="19" t="e">
        <f>_xlfn.NORM.DIST(LN($D314), LN(L314), EXP(Parameters!$B$7), 0)</f>
        <v>#NUM!</v>
      </c>
      <c r="Q314" s="4" t="e">
        <f t="shared" si="39"/>
        <v>#NUM!</v>
      </c>
      <c r="R314" s="4" t="e">
        <f t="shared" si="40"/>
        <v>#NUM!</v>
      </c>
      <c r="S314" s="2" t="str">
        <f>IF(C314&gt;=Parameters!$B$10,D314-EXP(Parameters!$B$2+Parameters!$B$4*LN($C314)), "")</f>
        <v/>
      </c>
    </row>
    <row r="315" spans="6:19" x14ac:dyDescent="0.35">
      <c r="F315" s="2" t="str">
        <f t="shared" si="33"/>
        <v/>
      </c>
      <c r="G315" s="2" t="str">
        <f t="shared" si="34"/>
        <v/>
      </c>
      <c r="H315" s="2" t="str">
        <f t="shared" si="35"/>
        <v/>
      </c>
      <c r="I315" s="2" t="str">
        <f t="shared" si="36"/>
        <v xml:space="preserve"> </v>
      </c>
      <c r="J315" s="4">
        <f>1/(1+EXP(-Parameters!$B$8-Parameters!$B$9*C315))</f>
        <v>4.5002779483917348E-5</v>
      </c>
      <c r="K315" s="18" t="e">
        <f>EXP(Parameters!$B$3+Parameters!$B$5*LN($C315))</f>
        <v>#NUM!</v>
      </c>
      <c r="L315" s="18" t="e">
        <f>EXP(Parameters!$B$2+Parameters!$B$4*LN($C315))</f>
        <v>#NUM!</v>
      </c>
      <c r="M315" s="18" t="e">
        <f t="shared" si="37"/>
        <v>#NUM!</v>
      </c>
      <c r="N315" s="2" t="e">
        <f t="shared" si="38"/>
        <v>#NUM!</v>
      </c>
      <c r="O315" s="19" t="e">
        <f>_xlfn.NORM.DIST(LN($D315), LN(K315), EXP(Parameters!$B$6), 0)</f>
        <v>#NUM!</v>
      </c>
      <c r="P315" s="19" t="e">
        <f>_xlfn.NORM.DIST(LN($D315), LN(L315), EXP(Parameters!$B$7), 0)</f>
        <v>#NUM!</v>
      </c>
      <c r="Q315" s="4" t="e">
        <f t="shared" si="39"/>
        <v>#NUM!</v>
      </c>
      <c r="R315" s="4" t="e">
        <f t="shared" si="40"/>
        <v>#NUM!</v>
      </c>
      <c r="S315" s="2" t="str">
        <f>IF(C315&gt;=Parameters!$B$10,D315-EXP(Parameters!$B$2+Parameters!$B$4*LN($C315)), "")</f>
        <v/>
      </c>
    </row>
    <row r="316" spans="6:19" x14ac:dyDescent="0.35">
      <c r="F316" s="2" t="str">
        <f t="shared" si="33"/>
        <v/>
      </c>
      <c r="G316" s="2" t="str">
        <f t="shared" si="34"/>
        <v/>
      </c>
      <c r="H316" s="2" t="str">
        <f t="shared" si="35"/>
        <v/>
      </c>
      <c r="I316" s="2" t="str">
        <f t="shared" si="36"/>
        <v xml:space="preserve"> </v>
      </c>
      <c r="J316" s="4">
        <f>1/(1+EXP(-Parameters!$B$8-Parameters!$B$9*C316))</f>
        <v>4.5002779483917348E-5</v>
      </c>
      <c r="K316" s="18" t="e">
        <f>EXP(Parameters!$B$3+Parameters!$B$5*LN($C316))</f>
        <v>#NUM!</v>
      </c>
      <c r="L316" s="18" t="e">
        <f>EXP(Parameters!$B$2+Parameters!$B$4*LN($C316))</f>
        <v>#NUM!</v>
      </c>
      <c r="M316" s="18" t="e">
        <f t="shared" si="37"/>
        <v>#NUM!</v>
      </c>
      <c r="N316" s="2" t="e">
        <f t="shared" si="38"/>
        <v>#NUM!</v>
      </c>
      <c r="O316" s="19" t="e">
        <f>_xlfn.NORM.DIST(LN($D316), LN(K316), EXP(Parameters!$B$6), 0)</f>
        <v>#NUM!</v>
      </c>
      <c r="P316" s="19" t="e">
        <f>_xlfn.NORM.DIST(LN($D316), LN(L316), EXP(Parameters!$B$7), 0)</f>
        <v>#NUM!</v>
      </c>
      <c r="Q316" s="4" t="e">
        <f t="shared" si="39"/>
        <v>#NUM!</v>
      </c>
      <c r="R316" s="4" t="e">
        <f t="shared" si="40"/>
        <v>#NUM!</v>
      </c>
      <c r="S316" s="2" t="str">
        <f>IF(C316&gt;=Parameters!$B$10,D316-EXP(Parameters!$B$2+Parameters!$B$4*LN($C316)), "")</f>
        <v/>
      </c>
    </row>
    <row r="317" spans="6:19" x14ac:dyDescent="0.35">
      <c r="F317" s="2" t="str">
        <f t="shared" si="33"/>
        <v/>
      </c>
      <c r="G317" s="2" t="str">
        <f t="shared" si="34"/>
        <v/>
      </c>
      <c r="H317" s="2" t="str">
        <f t="shared" si="35"/>
        <v/>
      </c>
      <c r="I317" s="2" t="str">
        <f t="shared" si="36"/>
        <v xml:space="preserve"> </v>
      </c>
      <c r="J317" s="4">
        <f>1/(1+EXP(-Parameters!$B$8-Parameters!$B$9*C317))</f>
        <v>4.5002779483917348E-5</v>
      </c>
      <c r="K317" s="18" t="e">
        <f>EXP(Parameters!$B$3+Parameters!$B$5*LN($C317))</f>
        <v>#NUM!</v>
      </c>
      <c r="L317" s="18" t="e">
        <f>EXP(Parameters!$B$2+Parameters!$B$4*LN($C317))</f>
        <v>#NUM!</v>
      </c>
      <c r="M317" s="18" t="e">
        <f t="shared" si="37"/>
        <v>#NUM!</v>
      </c>
      <c r="N317" s="2" t="e">
        <f t="shared" si="38"/>
        <v>#NUM!</v>
      </c>
      <c r="O317" s="19" t="e">
        <f>_xlfn.NORM.DIST(LN($D317), LN(K317), EXP(Parameters!$B$6), 0)</f>
        <v>#NUM!</v>
      </c>
      <c r="P317" s="19" t="e">
        <f>_xlfn.NORM.DIST(LN($D317), LN(L317), EXP(Parameters!$B$7), 0)</f>
        <v>#NUM!</v>
      </c>
      <c r="Q317" s="4" t="e">
        <f t="shared" si="39"/>
        <v>#NUM!</v>
      </c>
      <c r="R317" s="4" t="e">
        <f t="shared" si="40"/>
        <v>#NUM!</v>
      </c>
      <c r="S317" s="2" t="str">
        <f>IF(C317&gt;=Parameters!$B$10,D317-EXP(Parameters!$B$2+Parameters!$B$4*LN($C317)), "")</f>
        <v/>
      </c>
    </row>
    <row r="318" spans="6:19" x14ac:dyDescent="0.35">
      <c r="F318" s="2" t="str">
        <f t="shared" si="33"/>
        <v/>
      </c>
      <c r="G318" s="2" t="str">
        <f t="shared" si="34"/>
        <v/>
      </c>
      <c r="H318" s="2" t="str">
        <f t="shared" si="35"/>
        <v/>
      </c>
      <c r="I318" s="2" t="str">
        <f t="shared" si="36"/>
        <v xml:space="preserve"> </v>
      </c>
      <c r="J318" s="4">
        <f>1/(1+EXP(-Parameters!$B$8-Parameters!$B$9*C318))</f>
        <v>4.5002779483917348E-5</v>
      </c>
      <c r="K318" s="18" t="e">
        <f>EXP(Parameters!$B$3+Parameters!$B$5*LN($C318))</f>
        <v>#NUM!</v>
      </c>
      <c r="L318" s="18" t="e">
        <f>EXP(Parameters!$B$2+Parameters!$B$4*LN($C318))</f>
        <v>#NUM!</v>
      </c>
      <c r="M318" s="18" t="e">
        <f t="shared" si="37"/>
        <v>#NUM!</v>
      </c>
      <c r="N318" s="2" t="e">
        <f t="shared" si="38"/>
        <v>#NUM!</v>
      </c>
      <c r="O318" s="19" t="e">
        <f>_xlfn.NORM.DIST(LN($D318), LN(K318), EXP(Parameters!$B$6), 0)</f>
        <v>#NUM!</v>
      </c>
      <c r="P318" s="19" t="e">
        <f>_xlfn.NORM.DIST(LN($D318), LN(L318), EXP(Parameters!$B$7), 0)</f>
        <v>#NUM!</v>
      </c>
      <c r="Q318" s="4" t="e">
        <f t="shared" si="39"/>
        <v>#NUM!</v>
      </c>
      <c r="R318" s="4" t="e">
        <f t="shared" si="40"/>
        <v>#NUM!</v>
      </c>
      <c r="S318" s="2" t="str">
        <f>IF(C318&gt;=Parameters!$B$10,D318-EXP(Parameters!$B$2+Parameters!$B$4*LN($C318)), "")</f>
        <v/>
      </c>
    </row>
    <row r="319" spans="6:19" x14ac:dyDescent="0.35">
      <c r="F319" s="2" t="str">
        <f t="shared" si="33"/>
        <v/>
      </c>
      <c r="G319" s="2" t="str">
        <f t="shared" si="34"/>
        <v/>
      </c>
      <c r="H319" s="2" t="str">
        <f t="shared" si="35"/>
        <v/>
      </c>
      <c r="I319" s="2" t="str">
        <f t="shared" si="36"/>
        <v xml:space="preserve"> </v>
      </c>
      <c r="J319" s="4">
        <f>1/(1+EXP(-Parameters!$B$8-Parameters!$B$9*C319))</f>
        <v>4.5002779483917348E-5</v>
      </c>
      <c r="K319" s="18" t="e">
        <f>EXP(Parameters!$B$3+Parameters!$B$5*LN($C319))</f>
        <v>#NUM!</v>
      </c>
      <c r="L319" s="18" t="e">
        <f>EXP(Parameters!$B$2+Parameters!$B$4*LN($C319))</f>
        <v>#NUM!</v>
      </c>
      <c r="M319" s="18" t="e">
        <f t="shared" si="37"/>
        <v>#NUM!</v>
      </c>
      <c r="N319" s="2" t="e">
        <f t="shared" si="38"/>
        <v>#NUM!</v>
      </c>
      <c r="O319" s="19" t="e">
        <f>_xlfn.NORM.DIST(LN($D319), LN(K319), EXP(Parameters!$B$6), 0)</f>
        <v>#NUM!</v>
      </c>
      <c r="P319" s="19" t="e">
        <f>_xlfn.NORM.DIST(LN($D319), LN(L319), EXP(Parameters!$B$7), 0)</f>
        <v>#NUM!</v>
      </c>
      <c r="Q319" s="4" t="e">
        <f t="shared" si="39"/>
        <v>#NUM!</v>
      </c>
      <c r="R319" s="4" t="e">
        <f t="shared" si="40"/>
        <v>#NUM!</v>
      </c>
      <c r="S319" s="2" t="str">
        <f>IF(C319&gt;=Parameters!$B$10,D319-EXP(Parameters!$B$2+Parameters!$B$4*LN($C319)), "")</f>
        <v/>
      </c>
    </row>
    <row r="320" spans="6:19" x14ac:dyDescent="0.35">
      <c r="F320" s="2" t="str">
        <f t="shared" si="33"/>
        <v/>
      </c>
      <c r="G320" s="2" t="str">
        <f t="shared" si="34"/>
        <v/>
      </c>
      <c r="H320" s="2" t="str">
        <f t="shared" si="35"/>
        <v/>
      </c>
      <c r="I320" s="2" t="str">
        <f t="shared" si="36"/>
        <v xml:space="preserve"> </v>
      </c>
      <c r="J320" s="4">
        <f>1/(1+EXP(-Parameters!$B$8-Parameters!$B$9*C320))</f>
        <v>4.5002779483917348E-5</v>
      </c>
      <c r="K320" s="18" t="e">
        <f>EXP(Parameters!$B$3+Parameters!$B$5*LN($C320))</f>
        <v>#NUM!</v>
      </c>
      <c r="L320" s="18" t="e">
        <f>EXP(Parameters!$B$2+Parameters!$B$4*LN($C320))</f>
        <v>#NUM!</v>
      </c>
      <c r="M320" s="18" t="e">
        <f t="shared" si="37"/>
        <v>#NUM!</v>
      </c>
      <c r="N320" s="2" t="e">
        <f t="shared" si="38"/>
        <v>#NUM!</v>
      </c>
      <c r="O320" s="19" t="e">
        <f>_xlfn.NORM.DIST(LN($D320), LN(K320), EXP(Parameters!$B$6), 0)</f>
        <v>#NUM!</v>
      </c>
      <c r="P320" s="19" t="e">
        <f>_xlfn.NORM.DIST(LN($D320), LN(L320), EXP(Parameters!$B$7), 0)</f>
        <v>#NUM!</v>
      </c>
      <c r="Q320" s="4" t="e">
        <f t="shared" si="39"/>
        <v>#NUM!</v>
      </c>
      <c r="R320" s="4" t="e">
        <f t="shared" si="40"/>
        <v>#NUM!</v>
      </c>
      <c r="S320" s="2" t="str">
        <f>IF(C320&gt;=Parameters!$B$10,D320-EXP(Parameters!$B$2+Parameters!$B$4*LN($C320)), "")</f>
        <v/>
      </c>
    </row>
    <row r="321" spans="6:19" x14ac:dyDescent="0.35">
      <c r="F321" s="2" t="str">
        <f t="shared" si="33"/>
        <v/>
      </c>
      <c r="G321" s="2" t="str">
        <f t="shared" si="34"/>
        <v/>
      </c>
      <c r="H321" s="2" t="str">
        <f t="shared" si="35"/>
        <v/>
      </c>
      <c r="I321" s="2" t="str">
        <f t="shared" si="36"/>
        <v xml:space="preserve"> </v>
      </c>
      <c r="J321" s="4">
        <f>1/(1+EXP(-Parameters!$B$8-Parameters!$B$9*C321))</f>
        <v>4.5002779483917348E-5</v>
      </c>
      <c r="K321" s="18" t="e">
        <f>EXP(Parameters!$B$3+Parameters!$B$5*LN($C321))</f>
        <v>#NUM!</v>
      </c>
      <c r="L321" s="18" t="e">
        <f>EXP(Parameters!$B$2+Parameters!$B$4*LN($C321))</f>
        <v>#NUM!</v>
      </c>
      <c r="M321" s="18" t="e">
        <f t="shared" si="37"/>
        <v>#NUM!</v>
      </c>
      <c r="N321" s="2" t="e">
        <f t="shared" si="38"/>
        <v>#NUM!</v>
      </c>
      <c r="O321" s="19" t="e">
        <f>_xlfn.NORM.DIST(LN($D321), LN(K321), EXP(Parameters!$B$6), 0)</f>
        <v>#NUM!</v>
      </c>
      <c r="P321" s="19" t="e">
        <f>_xlfn.NORM.DIST(LN($D321), LN(L321), EXP(Parameters!$B$7), 0)</f>
        <v>#NUM!</v>
      </c>
      <c r="Q321" s="4" t="e">
        <f t="shared" si="39"/>
        <v>#NUM!</v>
      </c>
      <c r="R321" s="4" t="e">
        <f t="shared" si="40"/>
        <v>#NUM!</v>
      </c>
      <c r="S321" s="2" t="str">
        <f>IF(C321&gt;=Parameters!$B$10,D321-EXP(Parameters!$B$2+Parameters!$B$4*LN($C321)), "")</f>
        <v/>
      </c>
    </row>
    <row r="322" spans="6:19" x14ac:dyDescent="0.35">
      <c r="F322" s="2" t="str">
        <f t="shared" si="33"/>
        <v/>
      </c>
      <c r="G322" s="2" t="str">
        <f t="shared" si="34"/>
        <v/>
      </c>
      <c r="H322" s="2" t="str">
        <f t="shared" si="35"/>
        <v/>
      </c>
      <c r="I322" s="2" t="str">
        <f t="shared" si="36"/>
        <v xml:space="preserve"> </v>
      </c>
      <c r="J322" s="4">
        <f>1/(1+EXP(-Parameters!$B$8-Parameters!$B$9*C322))</f>
        <v>4.5002779483917348E-5</v>
      </c>
      <c r="K322" s="18" t="e">
        <f>EXP(Parameters!$B$3+Parameters!$B$5*LN($C322))</f>
        <v>#NUM!</v>
      </c>
      <c r="L322" s="18" t="e">
        <f>EXP(Parameters!$B$2+Parameters!$B$4*LN($C322))</f>
        <v>#NUM!</v>
      </c>
      <c r="M322" s="18" t="e">
        <f t="shared" si="37"/>
        <v>#NUM!</v>
      </c>
      <c r="N322" s="2" t="e">
        <f t="shared" si="38"/>
        <v>#NUM!</v>
      </c>
      <c r="O322" s="19" t="e">
        <f>_xlfn.NORM.DIST(LN($D322), LN(K322), EXP(Parameters!$B$6), 0)</f>
        <v>#NUM!</v>
      </c>
      <c r="P322" s="19" t="e">
        <f>_xlfn.NORM.DIST(LN($D322), LN(L322), EXP(Parameters!$B$7), 0)</f>
        <v>#NUM!</v>
      </c>
      <c r="Q322" s="4" t="e">
        <f t="shared" si="39"/>
        <v>#NUM!</v>
      </c>
      <c r="R322" s="4" t="e">
        <f t="shared" si="40"/>
        <v>#NUM!</v>
      </c>
      <c r="S322" s="2" t="str">
        <f>IF(C322&gt;=Parameters!$B$10,D322-EXP(Parameters!$B$2+Parameters!$B$4*LN($C322)), "")</f>
        <v/>
      </c>
    </row>
    <row r="323" spans="6:19" x14ac:dyDescent="0.35">
      <c r="F323" s="2" t="str">
        <f t="shared" ref="F323:F386" si="41">RIGHT(C323,1)</f>
        <v/>
      </c>
      <c r="G323" s="2" t="str">
        <f t="shared" ref="G323:G386" si="42">RIGHT(D323,1)</f>
        <v/>
      </c>
      <c r="H323" s="2" t="str">
        <f t="shared" ref="H323:H386" si="43">RIGHT(E323,1)</f>
        <v/>
      </c>
      <c r="I323" s="2" t="str">
        <f t="shared" ref="I323:I386" si="44">C323&amp; " " &amp;D323</f>
        <v xml:space="preserve"> </v>
      </c>
      <c r="J323" s="4">
        <f>1/(1+EXP(-Parameters!$B$8-Parameters!$B$9*C323))</f>
        <v>4.5002779483917348E-5</v>
      </c>
      <c r="K323" s="18" t="e">
        <f>EXP(Parameters!$B$3+Parameters!$B$5*LN($C323))</f>
        <v>#NUM!</v>
      </c>
      <c r="L323" s="18" t="e">
        <f>EXP(Parameters!$B$2+Parameters!$B$4*LN($C323))</f>
        <v>#NUM!</v>
      </c>
      <c r="M323" s="18" t="e">
        <f t="shared" ref="M323:M386" si="45" xml:space="preserve"> EXP((-1 - (-0.4481224) *LN(C323)) /  0.3490391)</f>
        <v>#NUM!</v>
      </c>
      <c r="N323" s="2" t="e">
        <f t="shared" ref="N323:N386" si="46">IF(D323&gt;=M323, "mature", "immature")</f>
        <v>#NUM!</v>
      </c>
      <c r="O323" s="19" t="e">
        <f>_xlfn.NORM.DIST(LN($D323), LN(K323), EXP(Parameters!$B$6), 0)</f>
        <v>#NUM!</v>
      </c>
      <c r="P323" s="19" t="e">
        <f>_xlfn.NORM.DIST(LN($D323), LN(L323), EXP(Parameters!$B$7), 0)</f>
        <v>#NUM!</v>
      </c>
      <c r="Q323" s="4" t="e">
        <f t="shared" ref="Q323:Q386" si="47">(1-J323)*O323+J323*P323</f>
        <v>#NUM!</v>
      </c>
      <c r="R323" s="4" t="e">
        <f t="shared" ref="R323:R386" si="48">LN(Q323)</f>
        <v>#NUM!</v>
      </c>
      <c r="S323" s="2" t="str">
        <f>IF(C323&gt;=Parameters!$B$10,D323-EXP(Parameters!$B$2+Parameters!$B$4*LN($C323)), "")</f>
        <v/>
      </c>
    </row>
    <row r="324" spans="6:19" x14ac:dyDescent="0.35">
      <c r="F324" s="2" t="str">
        <f t="shared" si="41"/>
        <v/>
      </c>
      <c r="G324" s="2" t="str">
        <f t="shared" si="42"/>
        <v/>
      </c>
      <c r="H324" s="2" t="str">
        <f t="shared" si="43"/>
        <v/>
      </c>
      <c r="I324" s="2" t="str">
        <f t="shared" si="44"/>
        <v xml:space="preserve"> </v>
      </c>
      <c r="J324" s="4">
        <f>1/(1+EXP(-Parameters!$B$8-Parameters!$B$9*C324))</f>
        <v>4.5002779483917348E-5</v>
      </c>
      <c r="K324" s="18" t="e">
        <f>EXP(Parameters!$B$3+Parameters!$B$5*LN($C324))</f>
        <v>#NUM!</v>
      </c>
      <c r="L324" s="18" t="e">
        <f>EXP(Parameters!$B$2+Parameters!$B$4*LN($C324))</f>
        <v>#NUM!</v>
      </c>
      <c r="M324" s="18" t="e">
        <f t="shared" si="45"/>
        <v>#NUM!</v>
      </c>
      <c r="N324" s="2" t="e">
        <f t="shared" si="46"/>
        <v>#NUM!</v>
      </c>
      <c r="O324" s="19" t="e">
        <f>_xlfn.NORM.DIST(LN($D324), LN(K324), EXP(Parameters!$B$6), 0)</f>
        <v>#NUM!</v>
      </c>
      <c r="P324" s="19" t="e">
        <f>_xlfn.NORM.DIST(LN($D324), LN(L324), EXP(Parameters!$B$7), 0)</f>
        <v>#NUM!</v>
      </c>
      <c r="Q324" s="4" t="e">
        <f t="shared" si="47"/>
        <v>#NUM!</v>
      </c>
      <c r="R324" s="4" t="e">
        <f t="shared" si="48"/>
        <v>#NUM!</v>
      </c>
      <c r="S324" s="2" t="str">
        <f>IF(C324&gt;=Parameters!$B$10,D324-EXP(Parameters!$B$2+Parameters!$B$4*LN($C324)), "")</f>
        <v/>
      </c>
    </row>
    <row r="325" spans="6:19" x14ac:dyDescent="0.35">
      <c r="F325" s="2" t="str">
        <f t="shared" si="41"/>
        <v/>
      </c>
      <c r="G325" s="2" t="str">
        <f t="shared" si="42"/>
        <v/>
      </c>
      <c r="H325" s="2" t="str">
        <f t="shared" si="43"/>
        <v/>
      </c>
      <c r="I325" s="2" t="str">
        <f t="shared" si="44"/>
        <v xml:space="preserve"> </v>
      </c>
      <c r="J325" s="4">
        <f>1/(1+EXP(-Parameters!$B$8-Parameters!$B$9*C325))</f>
        <v>4.5002779483917348E-5</v>
      </c>
      <c r="K325" s="18" t="e">
        <f>EXP(Parameters!$B$3+Parameters!$B$5*LN($C325))</f>
        <v>#NUM!</v>
      </c>
      <c r="L325" s="18" t="e">
        <f>EXP(Parameters!$B$2+Parameters!$B$4*LN($C325))</f>
        <v>#NUM!</v>
      </c>
      <c r="M325" s="18" t="e">
        <f t="shared" si="45"/>
        <v>#NUM!</v>
      </c>
      <c r="N325" s="2" t="e">
        <f t="shared" si="46"/>
        <v>#NUM!</v>
      </c>
      <c r="O325" s="19" t="e">
        <f>_xlfn.NORM.DIST(LN($D325), LN(K325), EXP(Parameters!$B$6), 0)</f>
        <v>#NUM!</v>
      </c>
      <c r="P325" s="19" t="e">
        <f>_xlfn.NORM.DIST(LN($D325), LN(L325), EXP(Parameters!$B$7), 0)</f>
        <v>#NUM!</v>
      </c>
      <c r="Q325" s="4" t="e">
        <f t="shared" si="47"/>
        <v>#NUM!</v>
      </c>
      <c r="R325" s="4" t="e">
        <f t="shared" si="48"/>
        <v>#NUM!</v>
      </c>
      <c r="S325" s="2" t="str">
        <f>IF(C325&gt;=Parameters!$B$10,D325-EXP(Parameters!$B$2+Parameters!$B$4*LN($C325)), "")</f>
        <v/>
      </c>
    </row>
    <row r="326" spans="6:19" x14ac:dyDescent="0.35">
      <c r="F326" s="2" t="str">
        <f t="shared" si="41"/>
        <v/>
      </c>
      <c r="G326" s="2" t="str">
        <f t="shared" si="42"/>
        <v/>
      </c>
      <c r="H326" s="2" t="str">
        <f t="shared" si="43"/>
        <v/>
      </c>
      <c r="I326" s="2" t="str">
        <f t="shared" si="44"/>
        <v xml:space="preserve"> </v>
      </c>
      <c r="J326" s="4">
        <f>1/(1+EXP(-Parameters!$B$8-Parameters!$B$9*C326))</f>
        <v>4.5002779483917348E-5</v>
      </c>
      <c r="K326" s="18" t="e">
        <f>EXP(Parameters!$B$3+Parameters!$B$5*LN($C326))</f>
        <v>#NUM!</v>
      </c>
      <c r="L326" s="18" t="e">
        <f>EXP(Parameters!$B$2+Parameters!$B$4*LN($C326))</f>
        <v>#NUM!</v>
      </c>
      <c r="M326" s="18" t="e">
        <f t="shared" si="45"/>
        <v>#NUM!</v>
      </c>
      <c r="N326" s="2" t="e">
        <f t="shared" si="46"/>
        <v>#NUM!</v>
      </c>
      <c r="O326" s="19" t="e">
        <f>_xlfn.NORM.DIST(LN($D326), LN(K326), EXP(Parameters!$B$6), 0)</f>
        <v>#NUM!</v>
      </c>
      <c r="P326" s="19" t="e">
        <f>_xlfn.NORM.DIST(LN($D326), LN(L326), EXP(Parameters!$B$7), 0)</f>
        <v>#NUM!</v>
      </c>
      <c r="Q326" s="4" t="e">
        <f t="shared" si="47"/>
        <v>#NUM!</v>
      </c>
      <c r="R326" s="4" t="e">
        <f t="shared" si="48"/>
        <v>#NUM!</v>
      </c>
      <c r="S326" s="2" t="str">
        <f>IF(C326&gt;=Parameters!$B$10,D326-EXP(Parameters!$B$2+Parameters!$B$4*LN($C326)), "")</f>
        <v/>
      </c>
    </row>
    <row r="327" spans="6:19" x14ac:dyDescent="0.35">
      <c r="F327" s="2" t="str">
        <f t="shared" si="41"/>
        <v/>
      </c>
      <c r="G327" s="2" t="str">
        <f t="shared" si="42"/>
        <v/>
      </c>
      <c r="H327" s="2" t="str">
        <f t="shared" si="43"/>
        <v/>
      </c>
      <c r="I327" s="2" t="str">
        <f t="shared" si="44"/>
        <v xml:space="preserve"> </v>
      </c>
      <c r="J327" s="4">
        <f>1/(1+EXP(-Parameters!$B$8-Parameters!$B$9*C327))</f>
        <v>4.5002779483917348E-5</v>
      </c>
      <c r="K327" s="18" t="e">
        <f>EXP(Parameters!$B$3+Parameters!$B$5*LN($C327))</f>
        <v>#NUM!</v>
      </c>
      <c r="L327" s="18" t="e">
        <f>EXP(Parameters!$B$2+Parameters!$B$4*LN($C327))</f>
        <v>#NUM!</v>
      </c>
      <c r="M327" s="18" t="e">
        <f t="shared" si="45"/>
        <v>#NUM!</v>
      </c>
      <c r="N327" s="2" t="e">
        <f t="shared" si="46"/>
        <v>#NUM!</v>
      </c>
      <c r="O327" s="19" t="e">
        <f>_xlfn.NORM.DIST(LN($D327), LN(K327), EXP(Parameters!$B$6), 0)</f>
        <v>#NUM!</v>
      </c>
      <c r="P327" s="19" t="e">
        <f>_xlfn.NORM.DIST(LN($D327), LN(L327), EXP(Parameters!$B$7), 0)</f>
        <v>#NUM!</v>
      </c>
      <c r="Q327" s="4" t="e">
        <f t="shared" si="47"/>
        <v>#NUM!</v>
      </c>
      <c r="R327" s="4" t="e">
        <f t="shared" si="48"/>
        <v>#NUM!</v>
      </c>
      <c r="S327" s="2" t="str">
        <f>IF(C327&gt;=Parameters!$B$10,D327-EXP(Parameters!$B$2+Parameters!$B$4*LN($C327)), "")</f>
        <v/>
      </c>
    </row>
    <row r="328" spans="6:19" x14ac:dyDescent="0.35">
      <c r="F328" s="2" t="str">
        <f t="shared" si="41"/>
        <v/>
      </c>
      <c r="G328" s="2" t="str">
        <f t="shared" si="42"/>
        <v/>
      </c>
      <c r="H328" s="2" t="str">
        <f t="shared" si="43"/>
        <v/>
      </c>
      <c r="I328" s="2" t="str">
        <f t="shared" si="44"/>
        <v xml:space="preserve"> </v>
      </c>
      <c r="J328" s="4">
        <f>1/(1+EXP(-Parameters!$B$8-Parameters!$B$9*C328))</f>
        <v>4.5002779483917348E-5</v>
      </c>
      <c r="K328" s="18" t="e">
        <f>EXP(Parameters!$B$3+Parameters!$B$5*LN($C328))</f>
        <v>#NUM!</v>
      </c>
      <c r="L328" s="18" t="e">
        <f>EXP(Parameters!$B$2+Parameters!$B$4*LN($C328))</f>
        <v>#NUM!</v>
      </c>
      <c r="M328" s="18" t="e">
        <f t="shared" si="45"/>
        <v>#NUM!</v>
      </c>
      <c r="N328" s="2" t="e">
        <f t="shared" si="46"/>
        <v>#NUM!</v>
      </c>
      <c r="O328" s="19" t="e">
        <f>_xlfn.NORM.DIST(LN($D328), LN(K328), EXP(Parameters!$B$6), 0)</f>
        <v>#NUM!</v>
      </c>
      <c r="P328" s="19" t="e">
        <f>_xlfn.NORM.DIST(LN($D328), LN(L328), EXP(Parameters!$B$7), 0)</f>
        <v>#NUM!</v>
      </c>
      <c r="Q328" s="4" t="e">
        <f t="shared" si="47"/>
        <v>#NUM!</v>
      </c>
      <c r="R328" s="4" t="e">
        <f t="shared" si="48"/>
        <v>#NUM!</v>
      </c>
      <c r="S328" s="2" t="str">
        <f>IF(C328&gt;=Parameters!$B$10,D328-EXP(Parameters!$B$2+Parameters!$B$4*LN($C328)), "")</f>
        <v/>
      </c>
    </row>
    <row r="329" spans="6:19" x14ac:dyDescent="0.35">
      <c r="F329" s="2" t="str">
        <f t="shared" si="41"/>
        <v/>
      </c>
      <c r="G329" s="2" t="str">
        <f t="shared" si="42"/>
        <v/>
      </c>
      <c r="H329" s="2" t="str">
        <f t="shared" si="43"/>
        <v/>
      </c>
      <c r="I329" s="2" t="str">
        <f t="shared" si="44"/>
        <v xml:space="preserve"> </v>
      </c>
      <c r="J329" s="4">
        <f>1/(1+EXP(-Parameters!$B$8-Parameters!$B$9*C329))</f>
        <v>4.5002779483917348E-5</v>
      </c>
      <c r="K329" s="18" t="e">
        <f>EXP(Parameters!$B$3+Parameters!$B$5*LN($C329))</f>
        <v>#NUM!</v>
      </c>
      <c r="L329" s="18" t="e">
        <f>EXP(Parameters!$B$2+Parameters!$B$4*LN($C329))</f>
        <v>#NUM!</v>
      </c>
      <c r="M329" s="18" t="e">
        <f t="shared" si="45"/>
        <v>#NUM!</v>
      </c>
      <c r="N329" s="2" t="e">
        <f t="shared" si="46"/>
        <v>#NUM!</v>
      </c>
      <c r="O329" s="19" t="e">
        <f>_xlfn.NORM.DIST(LN($D329), LN(K329), EXP(Parameters!$B$6), 0)</f>
        <v>#NUM!</v>
      </c>
      <c r="P329" s="19" t="e">
        <f>_xlfn.NORM.DIST(LN($D329), LN(L329), EXP(Parameters!$B$7), 0)</f>
        <v>#NUM!</v>
      </c>
      <c r="Q329" s="4" t="e">
        <f t="shared" si="47"/>
        <v>#NUM!</v>
      </c>
      <c r="R329" s="4" t="e">
        <f t="shared" si="48"/>
        <v>#NUM!</v>
      </c>
      <c r="S329" s="2" t="str">
        <f>IF(C329&gt;=Parameters!$B$10,D329-EXP(Parameters!$B$2+Parameters!$B$4*LN($C329)), "")</f>
        <v/>
      </c>
    </row>
    <row r="330" spans="6:19" x14ac:dyDescent="0.35">
      <c r="F330" s="2" t="str">
        <f t="shared" si="41"/>
        <v/>
      </c>
      <c r="G330" s="2" t="str">
        <f t="shared" si="42"/>
        <v/>
      </c>
      <c r="H330" s="2" t="str">
        <f t="shared" si="43"/>
        <v/>
      </c>
      <c r="I330" s="2" t="str">
        <f t="shared" si="44"/>
        <v xml:space="preserve"> </v>
      </c>
      <c r="J330" s="4">
        <f>1/(1+EXP(-Parameters!$B$8-Parameters!$B$9*C330))</f>
        <v>4.5002779483917348E-5</v>
      </c>
      <c r="K330" s="18" t="e">
        <f>EXP(Parameters!$B$3+Parameters!$B$5*LN($C330))</f>
        <v>#NUM!</v>
      </c>
      <c r="L330" s="18" t="e">
        <f>EXP(Parameters!$B$2+Parameters!$B$4*LN($C330))</f>
        <v>#NUM!</v>
      </c>
      <c r="M330" s="18" t="e">
        <f t="shared" si="45"/>
        <v>#NUM!</v>
      </c>
      <c r="N330" s="2" t="e">
        <f t="shared" si="46"/>
        <v>#NUM!</v>
      </c>
      <c r="O330" s="19" t="e">
        <f>_xlfn.NORM.DIST(LN($D330), LN(K330), EXP(Parameters!$B$6), 0)</f>
        <v>#NUM!</v>
      </c>
      <c r="P330" s="19" t="e">
        <f>_xlfn.NORM.DIST(LN($D330), LN(L330), EXP(Parameters!$B$7), 0)</f>
        <v>#NUM!</v>
      </c>
      <c r="Q330" s="4" t="e">
        <f t="shared" si="47"/>
        <v>#NUM!</v>
      </c>
      <c r="R330" s="4" t="e">
        <f t="shared" si="48"/>
        <v>#NUM!</v>
      </c>
      <c r="S330" s="2" t="str">
        <f>IF(C330&gt;=Parameters!$B$10,D330-EXP(Parameters!$B$2+Parameters!$B$4*LN($C330)), "")</f>
        <v/>
      </c>
    </row>
    <row r="331" spans="6:19" x14ac:dyDescent="0.35">
      <c r="F331" s="2" t="str">
        <f t="shared" si="41"/>
        <v/>
      </c>
      <c r="G331" s="2" t="str">
        <f t="shared" si="42"/>
        <v/>
      </c>
      <c r="H331" s="2" t="str">
        <f t="shared" si="43"/>
        <v/>
      </c>
      <c r="I331" s="2" t="str">
        <f t="shared" si="44"/>
        <v xml:space="preserve"> </v>
      </c>
      <c r="J331" s="4">
        <f>1/(1+EXP(-Parameters!$B$8-Parameters!$B$9*C331))</f>
        <v>4.5002779483917348E-5</v>
      </c>
      <c r="K331" s="18" t="e">
        <f>EXP(Parameters!$B$3+Parameters!$B$5*LN($C331))</f>
        <v>#NUM!</v>
      </c>
      <c r="L331" s="18" t="e">
        <f>EXP(Parameters!$B$2+Parameters!$B$4*LN($C331))</f>
        <v>#NUM!</v>
      </c>
      <c r="M331" s="18" t="e">
        <f t="shared" si="45"/>
        <v>#NUM!</v>
      </c>
      <c r="N331" s="2" t="e">
        <f t="shared" si="46"/>
        <v>#NUM!</v>
      </c>
      <c r="O331" s="19" t="e">
        <f>_xlfn.NORM.DIST(LN($D331), LN(K331), EXP(Parameters!$B$6), 0)</f>
        <v>#NUM!</v>
      </c>
      <c r="P331" s="19" t="e">
        <f>_xlfn.NORM.DIST(LN($D331), LN(L331), EXP(Parameters!$B$7), 0)</f>
        <v>#NUM!</v>
      </c>
      <c r="Q331" s="4" t="e">
        <f t="shared" si="47"/>
        <v>#NUM!</v>
      </c>
      <c r="R331" s="4" t="e">
        <f t="shared" si="48"/>
        <v>#NUM!</v>
      </c>
      <c r="S331" s="2" t="str">
        <f>IF(C331&gt;=Parameters!$B$10,D331-EXP(Parameters!$B$2+Parameters!$B$4*LN($C331)), "")</f>
        <v/>
      </c>
    </row>
    <row r="332" spans="6:19" x14ac:dyDescent="0.35">
      <c r="F332" s="2" t="str">
        <f t="shared" si="41"/>
        <v/>
      </c>
      <c r="G332" s="2" t="str">
        <f t="shared" si="42"/>
        <v/>
      </c>
      <c r="H332" s="2" t="str">
        <f t="shared" si="43"/>
        <v/>
      </c>
      <c r="I332" s="2" t="str">
        <f t="shared" si="44"/>
        <v xml:space="preserve"> </v>
      </c>
      <c r="J332" s="4">
        <f>1/(1+EXP(-Parameters!$B$8-Parameters!$B$9*C332))</f>
        <v>4.5002779483917348E-5</v>
      </c>
      <c r="K332" s="18" t="e">
        <f>EXP(Parameters!$B$3+Parameters!$B$5*LN($C332))</f>
        <v>#NUM!</v>
      </c>
      <c r="L332" s="18" t="e">
        <f>EXP(Parameters!$B$2+Parameters!$B$4*LN($C332))</f>
        <v>#NUM!</v>
      </c>
      <c r="M332" s="18" t="e">
        <f t="shared" si="45"/>
        <v>#NUM!</v>
      </c>
      <c r="N332" s="2" t="e">
        <f t="shared" si="46"/>
        <v>#NUM!</v>
      </c>
      <c r="O332" s="19" t="e">
        <f>_xlfn.NORM.DIST(LN($D332), LN(K332), EXP(Parameters!$B$6), 0)</f>
        <v>#NUM!</v>
      </c>
      <c r="P332" s="19" t="e">
        <f>_xlfn.NORM.DIST(LN($D332), LN(L332), EXP(Parameters!$B$7), 0)</f>
        <v>#NUM!</v>
      </c>
      <c r="Q332" s="4" t="e">
        <f t="shared" si="47"/>
        <v>#NUM!</v>
      </c>
      <c r="R332" s="4" t="e">
        <f t="shared" si="48"/>
        <v>#NUM!</v>
      </c>
      <c r="S332" s="2" t="str">
        <f>IF(C332&gt;=Parameters!$B$10,D332-EXP(Parameters!$B$2+Parameters!$B$4*LN($C332)), "")</f>
        <v/>
      </c>
    </row>
    <row r="333" spans="6:19" x14ac:dyDescent="0.35">
      <c r="F333" s="2" t="str">
        <f t="shared" si="41"/>
        <v/>
      </c>
      <c r="G333" s="2" t="str">
        <f t="shared" si="42"/>
        <v/>
      </c>
      <c r="H333" s="2" t="str">
        <f t="shared" si="43"/>
        <v/>
      </c>
      <c r="I333" s="2" t="str">
        <f t="shared" si="44"/>
        <v xml:space="preserve"> </v>
      </c>
      <c r="J333" s="4">
        <f>1/(1+EXP(-Parameters!$B$8-Parameters!$B$9*C333))</f>
        <v>4.5002779483917348E-5</v>
      </c>
      <c r="K333" s="18" t="e">
        <f>EXP(Parameters!$B$3+Parameters!$B$5*LN($C333))</f>
        <v>#NUM!</v>
      </c>
      <c r="L333" s="18" t="e">
        <f>EXP(Parameters!$B$2+Parameters!$B$4*LN($C333))</f>
        <v>#NUM!</v>
      </c>
      <c r="M333" s="18" t="e">
        <f t="shared" si="45"/>
        <v>#NUM!</v>
      </c>
      <c r="N333" s="2" t="e">
        <f t="shared" si="46"/>
        <v>#NUM!</v>
      </c>
      <c r="O333" s="19" t="e">
        <f>_xlfn.NORM.DIST(LN($D333), LN(K333), EXP(Parameters!$B$6), 0)</f>
        <v>#NUM!</v>
      </c>
      <c r="P333" s="19" t="e">
        <f>_xlfn.NORM.DIST(LN($D333), LN(L333), EXP(Parameters!$B$7), 0)</f>
        <v>#NUM!</v>
      </c>
      <c r="Q333" s="4" t="e">
        <f t="shared" si="47"/>
        <v>#NUM!</v>
      </c>
      <c r="R333" s="4" t="e">
        <f t="shared" si="48"/>
        <v>#NUM!</v>
      </c>
      <c r="S333" s="2" t="str">
        <f>IF(C333&gt;=Parameters!$B$10,D333-EXP(Parameters!$B$2+Parameters!$B$4*LN($C333)), "")</f>
        <v/>
      </c>
    </row>
    <row r="334" spans="6:19" x14ac:dyDescent="0.35">
      <c r="F334" s="2" t="str">
        <f t="shared" si="41"/>
        <v/>
      </c>
      <c r="G334" s="2" t="str">
        <f t="shared" si="42"/>
        <v/>
      </c>
      <c r="H334" s="2" t="str">
        <f t="shared" si="43"/>
        <v/>
      </c>
      <c r="I334" s="2" t="str">
        <f t="shared" si="44"/>
        <v xml:space="preserve"> </v>
      </c>
      <c r="J334" s="4">
        <f>1/(1+EXP(-Parameters!$B$8-Parameters!$B$9*C334))</f>
        <v>4.5002779483917348E-5</v>
      </c>
      <c r="K334" s="18" t="e">
        <f>EXP(Parameters!$B$3+Parameters!$B$5*LN($C334))</f>
        <v>#NUM!</v>
      </c>
      <c r="L334" s="18" t="e">
        <f>EXP(Parameters!$B$2+Parameters!$B$4*LN($C334))</f>
        <v>#NUM!</v>
      </c>
      <c r="M334" s="18" t="e">
        <f t="shared" si="45"/>
        <v>#NUM!</v>
      </c>
      <c r="N334" s="2" t="e">
        <f t="shared" si="46"/>
        <v>#NUM!</v>
      </c>
      <c r="O334" s="19" t="e">
        <f>_xlfn.NORM.DIST(LN($D334), LN(K334), EXP(Parameters!$B$6), 0)</f>
        <v>#NUM!</v>
      </c>
      <c r="P334" s="19" t="e">
        <f>_xlfn.NORM.DIST(LN($D334), LN(L334), EXP(Parameters!$B$7), 0)</f>
        <v>#NUM!</v>
      </c>
      <c r="Q334" s="4" t="e">
        <f t="shared" si="47"/>
        <v>#NUM!</v>
      </c>
      <c r="R334" s="4" t="e">
        <f t="shared" si="48"/>
        <v>#NUM!</v>
      </c>
      <c r="S334" s="2" t="str">
        <f>IF(C334&gt;=Parameters!$B$10,D334-EXP(Parameters!$B$2+Parameters!$B$4*LN($C334)), "")</f>
        <v/>
      </c>
    </row>
    <row r="335" spans="6:19" x14ac:dyDescent="0.35">
      <c r="F335" s="2" t="str">
        <f t="shared" si="41"/>
        <v/>
      </c>
      <c r="G335" s="2" t="str">
        <f t="shared" si="42"/>
        <v/>
      </c>
      <c r="H335" s="2" t="str">
        <f t="shared" si="43"/>
        <v/>
      </c>
      <c r="I335" s="2" t="str">
        <f t="shared" si="44"/>
        <v xml:space="preserve"> </v>
      </c>
      <c r="J335" s="4">
        <f>1/(1+EXP(-Parameters!$B$8-Parameters!$B$9*C335))</f>
        <v>4.5002779483917348E-5</v>
      </c>
      <c r="K335" s="18" t="e">
        <f>EXP(Parameters!$B$3+Parameters!$B$5*LN($C335))</f>
        <v>#NUM!</v>
      </c>
      <c r="L335" s="18" t="e">
        <f>EXP(Parameters!$B$2+Parameters!$B$4*LN($C335))</f>
        <v>#NUM!</v>
      </c>
      <c r="M335" s="18" t="e">
        <f t="shared" si="45"/>
        <v>#NUM!</v>
      </c>
      <c r="N335" s="2" t="e">
        <f t="shared" si="46"/>
        <v>#NUM!</v>
      </c>
      <c r="O335" s="19" t="e">
        <f>_xlfn.NORM.DIST(LN($D335), LN(K335), EXP(Parameters!$B$6), 0)</f>
        <v>#NUM!</v>
      </c>
      <c r="P335" s="19" t="e">
        <f>_xlfn.NORM.DIST(LN($D335), LN(L335), EXP(Parameters!$B$7), 0)</f>
        <v>#NUM!</v>
      </c>
      <c r="Q335" s="4" t="e">
        <f t="shared" si="47"/>
        <v>#NUM!</v>
      </c>
      <c r="R335" s="4" t="e">
        <f t="shared" si="48"/>
        <v>#NUM!</v>
      </c>
      <c r="S335" s="2" t="str">
        <f>IF(C335&gt;=Parameters!$B$10,D335-EXP(Parameters!$B$2+Parameters!$B$4*LN($C335)), "")</f>
        <v/>
      </c>
    </row>
    <row r="336" spans="6:19" x14ac:dyDescent="0.35">
      <c r="F336" s="2" t="str">
        <f t="shared" si="41"/>
        <v/>
      </c>
      <c r="G336" s="2" t="str">
        <f t="shared" si="42"/>
        <v/>
      </c>
      <c r="H336" s="2" t="str">
        <f t="shared" si="43"/>
        <v/>
      </c>
      <c r="I336" s="2" t="str">
        <f t="shared" si="44"/>
        <v xml:space="preserve"> </v>
      </c>
      <c r="J336" s="4">
        <f>1/(1+EXP(-Parameters!$B$8-Parameters!$B$9*C336))</f>
        <v>4.5002779483917348E-5</v>
      </c>
      <c r="K336" s="18" t="e">
        <f>EXP(Parameters!$B$3+Parameters!$B$5*LN($C336))</f>
        <v>#NUM!</v>
      </c>
      <c r="L336" s="18" t="e">
        <f>EXP(Parameters!$B$2+Parameters!$B$4*LN($C336))</f>
        <v>#NUM!</v>
      </c>
      <c r="M336" s="18" t="e">
        <f t="shared" si="45"/>
        <v>#NUM!</v>
      </c>
      <c r="N336" s="2" t="e">
        <f t="shared" si="46"/>
        <v>#NUM!</v>
      </c>
      <c r="O336" s="19" t="e">
        <f>_xlfn.NORM.DIST(LN($D336), LN(K336), EXP(Parameters!$B$6), 0)</f>
        <v>#NUM!</v>
      </c>
      <c r="P336" s="19" t="e">
        <f>_xlfn.NORM.DIST(LN($D336), LN(L336), EXP(Parameters!$B$7), 0)</f>
        <v>#NUM!</v>
      </c>
      <c r="Q336" s="4" t="e">
        <f t="shared" si="47"/>
        <v>#NUM!</v>
      </c>
      <c r="R336" s="4" t="e">
        <f t="shared" si="48"/>
        <v>#NUM!</v>
      </c>
      <c r="S336" s="2" t="str">
        <f>IF(C336&gt;=Parameters!$B$10,D336-EXP(Parameters!$B$2+Parameters!$B$4*LN($C336)), "")</f>
        <v/>
      </c>
    </row>
    <row r="337" spans="6:19" x14ac:dyDescent="0.35">
      <c r="F337" s="2" t="str">
        <f t="shared" si="41"/>
        <v/>
      </c>
      <c r="G337" s="2" t="str">
        <f t="shared" si="42"/>
        <v/>
      </c>
      <c r="H337" s="2" t="str">
        <f t="shared" si="43"/>
        <v/>
      </c>
      <c r="I337" s="2" t="str">
        <f t="shared" si="44"/>
        <v xml:space="preserve"> </v>
      </c>
      <c r="J337" s="4">
        <f>1/(1+EXP(-Parameters!$B$8-Parameters!$B$9*C337))</f>
        <v>4.5002779483917348E-5</v>
      </c>
      <c r="K337" s="18" t="e">
        <f>EXP(Parameters!$B$3+Parameters!$B$5*LN($C337))</f>
        <v>#NUM!</v>
      </c>
      <c r="L337" s="18" t="e">
        <f>EXP(Parameters!$B$2+Parameters!$B$4*LN($C337))</f>
        <v>#NUM!</v>
      </c>
      <c r="M337" s="18" t="e">
        <f t="shared" si="45"/>
        <v>#NUM!</v>
      </c>
      <c r="N337" s="2" t="e">
        <f t="shared" si="46"/>
        <v>#NUM!</v>
      </c>
      <c r="O337" s="19" t="e">
        <f>_xlfn.NORM.DIST(LN($D337), LN(K337), EXP(Parameters!$B$6), 0)</f>
        <v>#NUM!</v>
      </c>
      <c r="P337" s="19" t="e">
        <f>_xlfn.NORM.DIST(LN($D337), LN(L337), EXP(Parameters!$B$7), 0)</f>
        <v>#NUM!</v>
      </c>
      <c r="Q337" s="4" t="e">
        <f t="shared" si="47"/>
        <v>#NUM!</v>
      </c>
      <c r="R337" s="4" t="e">
        <f t="shared" si="48"/>
        <v>#NUM!</v>
      </c>
      <c r="S337" s="2" t="str">
        <f>IF(C337&gt;=Parameters!$B$10,D337-EXP(Parameters!$B$2+Parameters!$B$4*LN($C337)), "")</f>
        <v/>
      </c>
    </row>
    <row r="338" spans="6:19" x14ac:dyDescent="0.35">
      <c r="F338" s="2" t="str">
        <f t="shared" si="41"/>
        <v/>
      </c>
      <c r="G338" s="2" t="str">
        <f t="shared" si="42"/>
        <v/>
      </c>
      <c r="H338" s="2" t="str">
        <f t="shared" si="43"/>
        <v/>
      </c>
      <c r="I338" s="2" t="str">
        <f t="shared" si="44"/>
        <v xml:space="preserve"> </v>
      </c>
      <c r="J338" s="4">
        <f>1/(1+EXP(-Parameters!$B$8-Parameters!$B$9*C338))</f>
        <v>4.5002779483917348E-5</v>
      </c>
      <c r="K338" s="18" t="e">
        <f>EXP(Parameters!$B$3+Parameters!$B$5*LN($C338))</f>
        <v>#NUM!</v>
      </c>
      <c r="L338" s="18" t="e">
        <f>EXP(Parameters!$B$2+Parameters!$B$4*LN($C338))</f>
        <v>#NUM!</v>
      </c>
      <c r="M338" s="18" t="e">
        <f t="shared" si="45"/>
        <v>#NUM!</v>
      </c>
      <c r="N338" s="2" t="e">
        <f t="shared" si="46"/>
        <v>#NUM!</v>
      </c>
      <c r="O338" s="19" t="e">
        <f>_xlfn.NORM.DIST(LN($D338), LN(K338), EXP(Parameters!$B$6), 0)</f>
        <v>#NUM!</v>
      </c>
      <c r="P338" s="19" t="e">
        <f>_xlfn.NORM.DIST(LN($D338), LN(L338), EXP(Parameters!$B$7), 0)</f>
        <v>#NUM!</v>
      </c>
      <c r="Q338" s="4" t="e">
        <f t="shared" si="47"/>
        <v>#NUM!</v>
      </c>
      <c r="R338" s="4" t="e">
        <f t="shared" si="48"/>
        <v>#NUM!</v>
      </c>
      <c r="S338" s="2" t="str">
        <f>IF(C338&gt;=Parameters!$B$10,D338-EXP(Parameters!$B$2+Parameters!$B$4*LN($C338)), "")</f>
        <v/>
      </c>
    </row>
    <row r="339" spans="6:19" x14ac:dyDescent="0.35">
      <c r="F339" s="2" t="str">
        <f t="shared" si="41"/>
        <v/>
      </c>
      <c r="G339" s="2" t="str">
        <f t="shared" si="42"/>
        <v/>
      </c>
      <c r="H339" s="2" t="str">
        <f t="shared" si="43"/>
        <v/>
      </c>
      <c r="I339" s="2" t="str">
        <f t="shared" si="44"/>
        <v xml:space="preserve"> </v>
      </c>
      <c r="J339" s="4">
        <f>1/(1+EXP(-Parameters!$B$8-Parameters!$B$9*C339))</f>
        <v>4.5002779483917348E-5</v>
      </c>
      <c r="K339" s="18" t="e">
        <f>EXP(Parameters!$B$3+Parameters!$B$5*LN($C339))</f>
        <v>#NUM!</v>
      </c>
      <c r="L339" s="18" t="e">
        <f>EXP(Parameters!$B$2+Parameters!$B$4*LN($C339))</f>
        <v>#NUM!</v>
      </c>
      <c r="M339" s="18" t="e">
        <f t="shared" si="45"/>
        <v>#NUM!</v>
      </c>
      <c r="N339" s="2" t="e">
        <f t="shared" si="46"/>
        <v>#NUM!</v>
      </c>
      <c r="O339" s="19" t="e">
        <f>_xlfn.NORM.DIST(LN($D339), LN(K339), EXP(Parameters!$B$6), 0)</f>
        <v>#NUM!</v>
      </c>
      <c r="P339" s="19" t="e">
        <f>_xlfn.NORM.DIST(LN($D339), LN(L339), EXP(Parameters!$B$7), 0)</f>
        <v>#NUM!</v>
      </c>
      <c r="Q339" s="4" t="e">
        <f t="shared" si="47"/>
        <v>#NUM!</v>
      </c>
      <c r="R339" s="4" t="e">
        <f t="shared" si="48"/>
        <v>#NUM!</v>
      </c>
      <c r="S339" s="2" t="str">
        <f>IF(C339&gt;=Parameters!$B$10,D339-EXP(Parameters!$B$2+Parameters!$B$4*LN($C339)), "")</f>
        <v/>
      </c>
    </row>
    <row r="340" spans="6:19" x14ac:dyDescent="0.35">
      <c r="F340" s="2" t="str">
        <f t="shared" si="41"/>
        <v/>
      </c>
      <c r="G340" s="2" t="str">
        <f t="shared" si="42"/>
        <v/>
      </c>
      <c r="H340" s="2" t="str">
        <f t="shared" si="43"/>
        <v/>
      </c>
      <c r="I340" s="2" t="str">
        <f t="shared" si="44"/>
        <v xml:space="preserve"> </v>
      </c>
      <c r="J340" s="4">
        <f>1/(1+EXP(-Parameters!$B$8-Parameters!$B$9*C340))</f>
        <v>4.5002779483917348E-5</v>
      </c>
      <c r="K340" s="18" t="e">
        <f>EXP(Parameters!$B$3+Parameters!$B$5*LN($C340))</f>
        <v>#NUM!</v>
      </c>
      <c r="L340" s="18" t="e">
        <f>EXP(Parameters!$B$2+Parameters!$B$4*LN($C340))</f>
        <v>#NUM!</v>
      </c>
      <c r="M340" s="18" t="e">
        <f t="shared" si="45"/>
        <v>#NUM!</v>
      </c>
      <c r="N340" s="2" t="e">
        <f t="shared" si="46"/>
        <v>#NUM!</v>
      </c>
      <c r="O340" s="19" t="e">
        <f>_xlfn.NORM.DIST(LN($D340), LN(K340), EXP(Parameters!$B$6), 0)</f>
        <v>#NUM!</v>
      </c>
      <c r="P340" s="19" t="e">
        <f>_xlfn.NORM.DIST(LN($D340), LN(L340), EXP(Parameters!$B$7), 0)</f>
        <v>#NUM!</v>
      </c>
      <c r="Q340" s="4" t="e">
        <f t="shared" si="47"/>
        <v>#NUM!</v>
      </c>
      <c r="R340" s="4" t="e">
        <f t="shared" si="48"/>
        <v>#NUM!</v>
      </c>
      <c r="S340" s="2" t="str">
        <f>IF(C340&gt;=Parameters!$B$10,D340-EXP(Parameters!$B$2+Parameters!$B$4*LN($C340)), "")</f>
        <v/>
      </c>
    </row>
    <row r="341" spans="6:19" x14ac:dyDescent="0.35">
      <c r="F341" s="2" t="str">
        <f t="shared" si="41"/>
        <v/>
      </c>
      <c r="G341" s="2" t="str">
        <f t="shared" si="42"/>
        <v/>
      </c>
      <c r="H341" s="2" t="str">
        <f t="shared" si="43"/>
        <v/>
      </c>
      <c r="I341" s="2" t="str">
        <f t="shared" si="44"/>
        <v xml:space="preserve"> </v>
      </c>
      <c r="J341" s="4">
        <f>1/(1+EXP(-Parameters!$B$8-Parameters!$B$9*C341))</f>
        <v>4.5002779483917348E-5</v>
      </c>
      <c r="K341" s="18" t="e">
        <f>EXP(Parameters!$B$3+Parameters!$B$5*LN($C341))</f>
        <v>#NUM!</v>
      </c>
      <c r="L341" s="18" t="e">
        <f>EXP(Parameters!$B$2+Parameters!$B$4*LN($C341))</f>
        <v>#NUM!</v>
      </c>
      <c r="M341" s="18" t="e">
        <f t="shared" si="45"/>
        <v>#NUM!</v>
      </c>
      <c r="N341" s="2" t="e">
        <f t="shared" si="46"/>
        <v>#NUM!</v>
      </c>
      <c r="O341" s="19" t="e">
        <f>_xlfn.NORM.DIST(LN($D341), LN(K341), EXP(Parameters!$B$6), 0)</f>
        <v>#NUM!</v>
      </c>
      <c r="P341" s="19" t="e">
        <f>_xlfn.NORM.DIST(LN($D341), LN(L341), EXP(Parameters!$B$7), 0)</f>
        <v>#NUM!</v>
      </c>
      <c r="Q341" s="4" t="e">
        <f t="shared" si="47"/>
        <v>#NUM!</v>
      </c>
      <c r="R341" s="4" t="e">
        <f t="shared" si="48"/>
        <v>#NUM!</v>
      </c>
      <c r="S341" s="2" t="str">
        <f>IF(C341&gt;=Parameters!$B$10,D341-EXP(Parameters!$B$2+Parameters!$B$4*LN($C341)), "")</f>
        <v/>
      </c>
    </row>
    <row r="342" spans="6:19" x14ac:dyDescent="0.35">
      <c r="F342" s="2" t="str">
        <f t="shared" si="41"/>
        <v/>
      </c>
      <c r="G342" s="2" t="str">
        <f t="shared" si="42"/>
        <v/>
      </c>
      <c r="H342" s="2" t="str">
        <f t="shared" si="43"/>
        <v/>
      </c>
      <c r="I342" s="2" t="str">
        <f t="shared" si="44"/>
        <v xml:space="preserve"> </v>
      </c>
      <c r="J342" s="4">
        <f>1/(1+EXP(-Parameters!$B$8-Parameters!$B$9*C342))</f>
        <v>4.5002779483917348E-5</v>
      </c>
      <c r="K342" s="18" t="e">
        <f>EXP(Parameters!$B$3+Parameters!$B$5*LN($C342))</f>
        <v>#NUM!</v>
      </c>
      <c r="L342" s="18" t="e">
        <f>EXP(Parameters!$B$2+Parameters!$B$4*LN($C342))</f>
        <v>#NUM!</v>
      </c>
      <c r="M342" s="18" t="e">
        <f t="shared" si="45"/>
        <v>#NUM!</v>
      </c>
      <c r="N342" s="2" t="e">
        <f t="shared" si="46"/>
        <v>#NUM!</v>
      </c>
      <c r="O342" s="19" t="e">
        <f>_xlfn.NORM.DIST(LN($D342), LN(K342), EXP(Parameters!$B$6), 0)</f>
        <v>#NUM!</v>
      </c>
      <c r="P342" s="19" t="e">
        <f>_xlfn.NORM.DIST(LN($D342), LN(L342), EXP(Parameters!$B$7), 0)</f>
        <v>#NUM!</v>
      </c>
      <c r="Q342" s="4" t="e">
        <f t="shared" si="47"/>
        <v>#NUM!</v>
      </c>
      <c r="R342" s="4" t="e">
        <f t="shared" si="48"/>
        <v>#NUM!</v>
      </c>
      <c r="S342" s="2" t="str">
        <f>IF(C342&gt;=Parameters!$B$10,D342-EXP(Parameters!$B$2+Parameters!$B$4*LN($C342)), "")</f>
        <v/>
      </c>
    </row>
    <row r="343" spans="6:19" x14ac:dyDescent="0.35">
      <c r="F343" s="2" t="str">
        <f t="shared" si="41"/>
        <v/>
      </c>
      <c r="G343" s="2" t="str">
        <f t="shared" si="42"/>
        <v/>
      </c>
      <c r="H343" s="2" t="str">
        <f t="shared" si="43"/>
        <v/>
      </c>
      <c r="I343" s="2" t="str">
        <f t="shared" si="44"/>
        <v xml:space="preserve"> </v>
      </c>
      <c r="J343" s="4">
        <f>1/(1+EXP(-Parameters!$B$8-Parameters!$B$9*C343))</f>
        <v>4.5002779483917348E-5</v>
      </c>
      <c r="K343" s="18" t="e">
        <f>EXP(Parameters!$B$3+Parameters!$B$5*LN($C343))</f>
        <v>#NUM!</v>
      </c>
      <c r="L343" s="18" t="e">
        <f>EXP(Parameters!$B$2+Parameters!$B$4*LN($C343))</f>
        <v>#NUM!</v>
      </c>
      <c r="M343" s="18" t="e">
        <f t="shared" si="45"/>
        <v>#NUM!</v>
      </c>
      <c r="N343" s="2" t="e">
        <f t="shared" si="46"/>
        <v>#NUM!</v>
      </c>
      <c r="O343" s="19" t="e">
        <f>_xlfn.NORM.DIST(LN($D343), LN(K343), EXP(Parameters!$B$6), 0)</f>
        <v>#NUM!</v>
      </c>
      <c r="P343" s="19" t="e">
        <f>_xlfn.NORM.DIST(LN($D343), LN(L343), EXP(Parameters!$B$7), 0)</f>
        <v>#NUM!</v>
      </c>
      <c r="Q343" s="4" t="e">
        <f t="shared" si="47"/>
        <v>#NUM!</v>
      </c>
      <c r="R343" s="4" t="e">
        <f t="shared" si="48"/>
        <v>#NUM!</v>
      </c>
      <c r="S343" s="2" t="str">
        <f>IF(C343&gt;=Parameters!$B$10,D343-EXP(Parameters!$B$2+Parameters!$B$4*LN($C343)), "")</f>
        <v/>
      </c>
    </row>
    <row r="344" spans="6:19" x14ac:dyDescent="0.35">
      <c r="F344" s="2" t="str">
        <f t="shared" si="41"/>
        <v/>
      </c>
      <c r="G344" s="2" t="str">
        <f t="shared" si="42"/>
        <v/>
      </c>
      <c r="H344" s="2" t="str">
        <f t="shared" si="43"/>
        <v/>
      </c>
      <c r="I344" s="2" t="str">
        <f t="shared" si="44"/>
        <v xml:space="preserve"> </v>
      </c>
      <c r="J344" s="4">
        <f>1/(1+EXP(-Parameters!$B$8-Parameters!$B$9*C344))</f>
        <v>4.5002779483917348E-5</v>
      </c>
      <c r="K344" s="18" t="e">
        <f>EXP(Parameters!$B$3+Parameters!$B$5*LN($C344))</f>
        <v>#NUM!</v>
      </c>
      <c r="L344" s="18" t="e">
        <f>EXP(Parameters!$B$2+Parameters!$B$4*LN($C344))</f>
        <v>#NUM!</v>
      </c>
      <c r="M344" s="18" t="e">
        <f t="shared" si="45"/>
        <v>#NUM!</v>
      </c>
      <c r="N344" s="2" t="e">
        <f t="shared" si="46"/>
        <v>#NUM!</v>
      </c>
      <c r="O344" s="19" t="e">
        <f>_xlfn.NORM.DIST(LN($D344), LN(K344), EXP(Parameters!$B$6), 0)</f>
        <v>#NUM!</v>
      </c>
      <c r="P344" s="19" t="e">
        <f>_xlfn.NORM.DIST(LN($D344), LN(L344), EXP(Parameters!$B$7), 0)</f>
        <v>#NUM!</v>
      </c>
      <c r="Q344" s="4" t="e">
        <f t="shared" si="47"/>
        <v>#NUM!</v>
      </c>
      <c r="R344" s="4" t="e">
        <f t="shared" si="48"/>
        <v>#NUM!</v>
      </c>
      <c r="S344" s="2" t="str">
        <f>IF(C344&gt;=Parameters!$B$10,D344-EXP(Parameters!$B$2+Parameters!$B$4*LN($C344)), "")</f>
        <v/>
      </c>
    </row>
    <row r="345" spans="6:19" x14ac:dyDescent="0.35">
      <c r="F345" s="2" t="str">
        <f t="shared" si="41"/>
        <v/>
      </c>
      <c r="G345" s="2" t="str">
        <f t="shared" si="42"/>
        <v/>
      </c>
      <c r="H345" s="2" t="str">
        <f t="shared" si="43"/>
        <v/>
      </c>
      <c r="I345" s="2" t="str">
        <f t="shared" si="44"/>
        <v xml:space="preserve"> </v>
      </c>
      <c r="J345" s="4">
        <f>1/(1+EXP(-Parameters!$B$8-Parameters!$B$9*C345))</f>
        <v>4.5002779483917348E-5</v>
      </c>
      <c r="K345" s="18" t="e">
        <f>EXP(Parameters!$B$3+Parameters!$B$5*LN($C345))</f>
        <v>#NUM!</v>
      </c>
      <c r="L345" s="18" t="e">
        <f>EXP(Parameters!$B$2+Parameters!$B$4*LN($C345))</f>
        <v>#NUM!</v>
      </c>
      <c r="M345" s="18" t="e">
        <f t="shared" si="45"/>
        <v>#NUM!</v>
      </c>
      <c r="N345" s="2" t="e">
        <f t="shared" si="46"/>
        <v>#NUM!</v>
      </c>
      <c r="O345" s="19" t="e">
        <f>_xlfn.NORM.DIST(LN($D345), LN(K345), EXP(Parameters!$B$6), 0)</f>
        <v>#NUM!</v>
      </c>
      <c r="P345" s="19" t="e">
        <f>_xlfn.NORM.DIST(LN($D345), LN(L345), EXP(Parameters!$B$7), 0)</f>
        <v>#NUM!</v>
      </c>
      <c r="Q345" s="4" t="e">
        <f t="shared" si="47"/>
        <v>#NUM!</v>
      </c>
      <c r="R345" s="4" t="e">
        <f t="shared" si="48"/>
        <v>#NUM!</v>
      </c>
      <c r="S345" s="2" t="str">
        <f>IF(C345&gt;=Parameters!$B$10,D345-EXP(Parameters!$B$2+Parameters!$B$4*LN($C345)), "")</f>
        <v/>
      </c>
    </row>
    <row r="346" spans="6:19" x14ac:dyDescent="0.35">
      <c r="F346" s="2" t="str">
        <f t="shared" si="41"/>
        <v/>
      </c>
      <c r="G346" s="2" t="str">
        <f t="shared" si="42"/>
        <v/>
      </c>
      <c r="H346" s="2" t="str">
        <f t="shared" si="43"/>
        <v/>
      </c>
      <c r="I346" s="2" t="str">
        <f t="shared" si="44"/>
        <v xml:space="preserve"> </v>
      </c>
      <c r="J346" s="4">
        <f>1/(1+EXP(-Parameters!$B$8-Parameters!$B$9*C346))</f>
        <v>4.5002779483917348E-5</v>
      </c>
      <c r="K346" s="18" t="e">
        <f>EXP(Parameters!$B$3+Parameters!$B$5*LN($C346))</f>
        <v>#NUM!</v>
      </c>
      <c r="L346" s="18" t="e">
        <f>EXP(Parameters!$B$2+Parameters!$B$4*LN($C346))</f>
        <v>#NUM!</v>
      </c>
      <c r="M346" s="18" t="e">
        <f t="shared" si="45"/>
        <v>#NUM!</v>
      </c>
      <c r="N346" s="2" t="e">
        <f t="shared" si="46"/>
        <v>#NUM!</v>
      </c>
      <c r="O346" s="19" t="e">
        <f>_xlfn.NORM.DIST(LN($D346), LN(K346), EXP(Parameters!$B$6), 0)</f>
        <v>#NUM!</v>
      </c>
      <c r="P346" s="19" t="e">
        <f>_xlfn.NORM.DIST(LN($D346), LN(L346), EXP(Parameters!$B$7), 0)</f>
        <v>#NUM!</v>
      </c>
      <c r="Q346" s="4" t="e">
        <f t="shared" si="47"/>
        <v>#NUM!</v>
      </c>
      <c r="R346" s="4" t="e">
        <f t="shared" si="48"/>
        <v>#NUM!</v>
      </c>
      <c r="S346" s="2" t="str">
        <f>IF(C346&gt;=Parameters!$B$10,D346-EXP(Parameters!$B$2+Parameters!$B$4*LN($C346)), "")</f>
        <v/>
      </c>
    </row>
    <row r="347" spans="6:19" x14ac:dyDescent="0.35">
      <c r="F347" s="2" t="str">
        <f t="shared" si="41"/>
        <v/>
      </c>
      <c r="G347" s="2" t="str">
        <f t="shared" si="42"/>
        <v/>
      </c>
      <c r="H347" s="2" t="str">
        <f t="shared" si="43"/>
        <v/>
      </c>
      <c r="I347" s="2" t="str">
        <f t="shared" si="44"/>
        <v xml:space="preserve"> </v>
      </c>
      <c r="J347" s="4">
        <f>1/(1+EXP(-Parameters!$B$8-Parameters!$B$9*C347))</f>
        <v>4.5002779483917348E-5</v>
      </c>
      <c r="K347" s="18" t="e">
        <f>EXP(Parameters!$B$3+Parameters!$B$5*LN($C347))</f>
        <v>#NUM!</v>
      </c>
      <c r="L347" s="18" t="e">
        <f>EXP(Parameters!$B$2+Parameters!$B$4*LN($C347))</f>
        <v>#NUM!</v>
      </c>
      <c r="M347" s="18" t="e">
        <f t="shared" si="45"/>
        <v>#NUM!</v>
      </c>
      <c r="N347" s="2" t="e">
        <f t="shared" si="46"/>
        <v>#NUM!</v>
      </c>
      <c r="O347" s="19" t="e">
        <f>_xlfn.NORM.DIST(LN($D347), LN(K347), EXP(Parameters!$B$6), 0)</f>
        <v>#NUM!</v>
      </c>
      <c r="P347" s="19" t="e">
        <f>_xlfn.NORM.DIST(LN($D347), LN(L347), EXP(Parameters!$B$7), 0)</f>
        <v>#NUM!</v>
      </c>
      <c r="Q347" s="4" t="e">
        <f t="shared" si="47"/>
        <v>#NUM!</v>
      </c>
      <c r="R347" s="4" t="e">
        <f t="shared" si="48"/>
        <v>#NUM!</v>
      </c>
      <c r="S347" s="2" t="str">
        <f>IF(C347&gt;=Parameters!$B$10,D347-EXP(Parameters!$B$2+Parameters!$B$4*LN($C347)), "")</f>
        <v/>
      </c>
    </row>
    <row r="348" spans="6:19" x14ac:dyDescent="0.35">
      <c r="F348" s="2" t="str">
        <f t="shared" si="41"/>
        <v/>
      </c>
      <c r="G348" s="2" t="str">
        <f t="shared" si="42"/>
        <v/>
      </c>
      <c r="H348" s="2" t="str">
        <f t="shared" si="43"/>
        <v/>
      </c>
      <c r="I348" s="2" t="str">
        <f t="shared" si="44"/>
        <v xml:space="preserve"> </v>
      </c>
      <c r="J348" s="4">
        <f>1/(1+EXP(-Parameters!$B$8-Parameters!$B$9*C348))</f>
        <v>4.5002779483917348E-5</v>
      </c>
      <c r="K348" s="18" t="e">
        <f>EXP(Parameters!$B$3+Parameters!$B$5*LN($C348))</f>
        <v>#NUM!</v>
      </c>
      <c r="L348" s="18" t="e">
        <f>EXP(Parameters!$B$2+Parameters!$B$4*LN($C348))</f>
        <v>#NUM!</v>
      </c>
      <c r="M348" s="18" t="e">
        <f t="shared" si="45"/>
        <v>#NUM!</v>
      </c>
      <c r="N348" s="2" t="e">
        <f t="shared" si="46"/>
        <v>#NUM!</v>
      </c>
      <c r="O348" s="19" t="e">
        <f>_xlfn.NORM.DIST(LN($D348), LN(K348), EXP(Parameters!$B$6), 0)</f>
        <v>#NUM!</v>
      </c>
      <c r="P348" s="19" t="e">
        <f>_xlfn.NORM.DIST(LN($D348), LN(L348), EXP(Parameters!$B$7), 0)</f>
        <v>#NUM!</v>
      </c>
      <c r="Q348" s="4" t="e">
        <f t="shared" si="47"/>
        <v>#NUM!</v>
      </c>
      <c r="R348" s="4" t="e">
        <f t="shared" si="48"/>
        <v>#NUM!</v>
      </c>
      <c r="S348" s="2" t="str">
        <f>IF(C348&gt;=Parameters!$B$10,D348-EXP(Parameters!$B$2+Parameters!$B$4*LN($C348)), "")</f>
        <v/>
      </c>
    </row>
    <row r="349" spans="6:19" x14ac:dyDescent="0.35">
      <c r="F349" s="2" t="str">
        <f t="shared" si="41"/>
        <v/>
      </c>
      <c r="G349" s="2" t="str">
        <f t="shared" si="42"/>
        <v/>
      </c>
      <c r="H349" s="2" t="str">
        <f t="shared" si="43"/>
        <v/>
      </c>
      <c r="I349" s="2" t="str">
        <f t="shared" si="44"/>
        <v xml:space="preserve"> </v>
      </c>
      <c r="J349" s="4">
        <f>1/(1+EXP(-Parameters!$B$8-Parameters!$B$9*C349))</f>
        <v>4.5002779483917348E-5</v>
      </c>
      <c r="K349" s="18" t="e">
        <f>EXP(Parameters!$B$3+Parameters!$B$5*LN($C349))</f>
        <v>#NUM!</v>
      </c>
      <c r="L349" s="18" t="e">
        <f>EXP(Parameters!$B$2+Parameters!$B$4*LN($C349))</f>
        <v>#NUM!</v>
      </c>
      <c r="M349" s="18" t="e">
        <f t="shared" si="45"/>
        <v>#NUM!</v>
      </c>
      <c r="N349" s="2" t="e">
        <f t="shared" si="46"/>
        <v>#NUM!</v>
      </c>
      <c r="O349" s="19" t="e">
        <f>_xlfn.NORM.DIST(LN($D349), LN(K349), EXP(Parameters!$B$6), 0)</f>
        <v>#NUM!</v>
      </c>
      <c r="P349" s="19" t="e">
        <f>_xlfn.NORM.DIST(LN($D349), LN(L349), EXP(Parameters!$B$7), 0)</f>
        <v>#NUM!</v>
      </c>
      <c r="Q349" s="4" t="e">
        <f t="shared" si="47"/>
        <v>#NUM!</v>
      </c>
      <c r="R349" s="4" t="e">
        <f t="shared" si="48"/>
        <v>#NUM!</v>
      </c>
      <c r="S349" s="2" t="str">
        <f>IF(C349&gt;=Parameters!$B$10,D349-EXP(Parameters!$B$2+Parameters!$B$4*LN($C349)), "")</f>
        <v/>
      </c>
    </row>
    <row r="350" spans="6:19" x14ac:dyDescent="0.35">
      <c r="F350" s="2" t="str">
        <f t="shared" si="41"/>
        <v/>
      </c>
      <c r="G350" s="2" t="str">
        <f t="shared" si="42"/>
        <v/>
      </c>
      <c r="H350" s="2" t="str">
        <f t="shared" si="43"/>
        <v/>
      </c>
      <c r="I350" s="2" t="str">
        <f t="shared" si="44"/>
        <v xml:space="preserve"> </v>
      </c>
      <c r="J350" s="4">
        <f>1/(1+EXP(-Parameters!$B$8-Parameters!$B$9*C350))</f>
        <v>4.5002779483917348E-5</v>
      </c>
      <c r="K350" s="18" t="e">
        <f>EXP(Parameters!$B$3+Parameters!$B$5*LN($C350))</f>
        <v>#NUM!</v>
      </c>
      <c r="L350" s="18" t="e">
        <f>EXP(Parameters!$B$2+Parameters!$B$4*LN($C350))</f>
        <v>#NUM!</v>
      </c>
      <c r="M350" s="18" t="e">
        <f t="shared" si="45"/>
        <v>#NUM!</v>
      </c>
      <c r="N350" s="2" t="e">
        <f t="shared" si="46"/>
        <v>#NUM!</v>
      </c>
      <c r="O350" s="19" t="e">
        <f>_xlfn.NORM.DIST(LN($D350), LN(K350), EXP(Parameters!$B$6), 0)</f>
        <v>#NUM!</v>
      </c>
      <c r="P350" s="19" t="e">
        <f>_xlfn.NORM.DIST(LN($D350), LN(L350), EXP(Parameters!$B$7), 0)</f>
        <v>#NUM!</v>
      </c>
      <c r="Q350" s="4" t="e">
        <f t="shared" si="47"/>
        <v>#NUM!</v>
      </c>
      <c r="R350" s="4" t="e">
        <f t="shared" si="48"/>
        <v>#NUM!</v>
      </c>
      <c r="S350" s="2" t="str">
        <f>IF(C350&gt;=Parameters!$B$10,D350-EXP(Parameters!$B$2+Parameters!$B$4*LN($C350)), "")</f>
        <v/>
      </c>
    </row>
    <row r="351" spans="6:19" x14ac:dyDescent="0.35">
      <c r="F351" s="2" t="str">
        <f t="shared" si="41"/>
        <v/>
      </c>
      <c r="G351" s="2" t="str">
        <f t="shared" si="42"/>
        <v/>
      </c>
      <c r="H351" s="2" t="str">
        <f t="shared" si="43"/>
        <v/>
      </c>
      <c r="I351" s="2" t="str">
        <f t="shared" si="44"/>
        <v xml:space="preserve"> </v>
      </c>
      <c r="J351" s="4">
        <f>1/(1+EXP(-Parameters!$B$8-Parameters!$B$9*C351))</f>
        <v>4.5002779483917348E-5</v>
      </c>
      <c r="K351" s="18" t="e">
        <f>EXP(Parameters!$B$3+Parameters!$B$5*LN($C351))</f>
        <v>#NUM!</v>
      </c>
      <c r="L351" s="18" t="e">
        <f>EXP(Parameters!$B$2+Parameters!$B$4*LN($C351))</f>
        <v>#NUM!</v>
      </c>
      <c r="M351" s="18" t="e">
        <f t="shared" si="45"/>
        <v>#NUM!</v>
      </c>
      <c r="N351" s="2" t="e">
        <f t="shared" si="46"/>
        <v>#NUM!</v>
      </c>
      <c r="O351" s="19" t="e">
        <f>_xlfn.NORM.DIST(LN($D351), LN(K351), EXP(Parameters!$B$6), 0)</f>
        <v>#NUM!</v>
      </c>
      <c r="P351" s="19" t="e">
        <f>_xlfn.NORM.DIST(LN($D351), LN(L351), EXP(Parameters!$B$7), 0)</f>
        <v>#NUM!</v>
      </c>
      <c r="Q351" s="4" t="e">
        <f t="shared" si="47"/>
        <v>#NUM!</v>
      </c>
      <c r="R351" s="4" t="e">
        <f t="shared" si="48"/>
        <v>#NUM!</v>
      </c>
      <c r="S351" s="2" t="str">
        <f>IF(C351&gt;=Parameters!$B$10,D351-EXP(Parameters!$B$2+Parameters!$B$4*LN($C351)), "")</f>
        <v/>
      </c>
    </row>
    <row r="352" spans="6:19" x14ac:dyDescent="0.35">
      <c r="F352" s="2" t="str">
        <f t="shared" si="41"/>
        <v/>
      </c>
      <c r="G352" s="2" t="str">
        <f t="shared" si="42"/>
        <v/>
      </c>
      <c r="H352" s="2" t="str">
        <f t="shared" si="43"/>
        <v/>
      </c>
      <c r="I352" s="2" t="str">
        <f t="shared" si="44"/>
        <v xml:space="preserve"> </v>
      </c>
      <c r="J352" s="4">
        <f>1/(1+EXP(-Parameters!$B$8-Parameters!$B$9*C352))</f>
        <v>4.5002779483917348E-5</v>
      </c>
      <c r="K352" s="18" t="e">
        <f>EXP(Parameters!$B$3+Parameters!$B$5*LN($C352))</f>
        <v>#NUM!</v>
      </c>
      <c r="L352" s="18" t="e">
        <f>EXP(Parameters!$B$2+Parameters!$B$4*LN($C352))</f>
        <v>#NUM!</v>
      </c>
      <c r="M352" s="18" t="e">
        <f t="shared" si="45"/>
        <v>#NUM!</v>
      </c>
      <c r="N352" s="2" t="e">
        <f t="shared" si="46"/>
        <v>#NUM!</v>
      </c>
      <c r="O352" s="19" t="e">
        <f>_xlfn.NORM.DIST(LN($D352), LN(K352), EXP(Parameters!$B$6), 0)</f>
        <v>#NUM!</v>
      </c>
      <c r="P352" s="19" t="e">
        <f>_xlfn.NORM.DIST(LN($D352), LN(L352), EXP(Parameters!$B$7), 0)</f>
        <v>#NUM!</v>
      </c>
      <c r="Q352" s="4" t="e">
        <f t="shared" si="47"/>
        <v>#NUM!</v>
      </c>
      <c r="R352" s="4" t="e">
        <f t="shared" si="48"/>
        <v>#NUM!</v>
      </c>
      <c r="S352" s="2" t="str">
        <f>IF(C352&gt;=Parameters!$B$10,D352-EXP(Parameters!$B$2+Parameters!$B$4*LN($C352)), "")</f>
        <v/>
      </c>
    </row>
    <row r="353" spans="6:19" x14ac:dyDescent="0.35">
      <c r="F353" s="2" t="str">
        <f t="shared" si="41"/>
        <v/>
      </c>
      <c r="G353" s="2" t="str">
        <f t="shared" si="42"/>
        <v/>
      </c>
      <c r="H353" s="2" t="str">
        <f t="shared" si="43"/>
        <v/>
      </c>
      <c r="I353" s="2" t="str">
        <f t="shared" si="44"/>
        <v xml:space="preserve"> </v>
      </c>
      <c r="J353" s="4">
        <f>1/(1+EXP(-Parameters!$B$8-Parameters!$B$9*C353))</f>
        <v>4.5002779483917348E-5</v>
      </c>
      <c r="K353" s="18" t="e">
        <f>EXP(Parameters!$B$3+Parameters!$B$5*LN($C353))</f>
        <v>#NUM!</v>
      </c>
      <c r="L353" s="18" t="e">
        <f>EXP(Parameters!$B$2+Parameters!$B$4*LN($C353))</f>
        <v>#NUM!</v>
      </c>
      <c r="M353" s="18" t="e">
        <f t="shared" si="45"/>
        <v>#NUM!</v>
      </c>
      <c r="N353" s="2" t="e">
        <f t="shared" si="46"/>
        <v>#NUM!</v>
      </c>
      <c r="O353" s="19" t="e">
        <f>_xlfn.NORM.DIST(LN($D353), LN(K353), EXP(Parameters!$B$6), 0)</f>
        <v>#NUM!</v>
      </c>
      <c r="P353" s="19" t="e">
        <f>_xlfn.NORM.DIST(LN($D353), LN(L353), EXP(Parameters!$B$7), 0)</f>
        <v>#NUM!</v>
      </c>
      <c r="Q353" s="4" t="e">
        <f t="shared" si="47"/>
        <v>#NUM!</v>
      </c>
      <c r="R353" s="4" t="e">
        <f t="shared" si="48"/>
        <v>#NUM!</v>
      </c>
      <c r="S353" s="2" t="str">
        <f>IF(C353&gt;=Parameters!$B$10,D353-EXP(Parameters!$B$2+Parameters!$B$4*LN($C353)), "")</f>
        <v/>
      </c>
    </row>
    <row r="354" spans="6:19" x14ac:dyDescent="0.35">
      <c r="F354" s="2" t="str">
        <f t="shared" si="41"/>
        <v/>
      </c>
      <c r="G354" s="2" t="str">
        <f t="shared" si="42"/>
        <v/>
      </c>
      <c r="H354" s="2" t="str">
        <f t="shared" si="43"/>
        <v/>
      </c>
      <c r="I354" s="2" t="str">
        <f t="shared" si="44"/>
        <v xml:space="preserve"> </v>
      </c>
      <c r="J354" s="4">
        <f>1/(1+EXP(-Parameters!$B$8-Parameters!$B$9*C354))</f>
        <v>4.5002779483917348E-5</v>
      </c>
      <c r="K354" s="18" t="e">
        <f>EXP(Parameters!$B$3+Parameters!$B$5*LN($C354))</f>
        <v>#NUM!</v>
      </c>
      <c r="L354" s="18" t="e">
        <f>EXP(Parameters!$B$2+Parameters!$B$4*LN($C354))</f>
        <v>#NUM!</v>
      </c>
      <c r="M354" s="18" t="e">
        <f t="shared" si="45"/>
        <v>#NUM!</v>
      </c>
      <c r="N354" s="2" t="e">
        <f t="shared" si="46"/>
        <v>#NUM!</v>
      </c>
      <c r="O354" s="19" t="e">
        <f>_xlfn.NORM.DIST(LN($D354), LN(K354), EXP(Parameters!$B$6), 0)</f>
        <v>#NUM!</v>
      </c>
      <c r="P354" s="19" t="e">
        <f>_xlfn.NORM.DIST(LN($D354), LN(L354), EXP(Parameters!$B$7), 0)</f>
        <v>#NUM!</v>
      </c>
      <c r="Q354" s="4" t="e">
        <f t="shared" si="47"/>
        <v>#NUM!</v>
      </c>
      <c r="R354" s="4" t="e">
        <f t="shared" si="48"/>
        <v>#NUM!</v>
      </c>
      <c r="S354" s="2" t="str">
        <f>IF(C354&gt;=Parameters!$B$10,D354-EXP(Parameters!$B$2+Parameters!$B$4*LN($C354)), "")</f>
        <v/>
      </c>
    </row>
    <row r="355" spans="6:19" x14ac:dyDescent="0.35">
      <c r="F355" s="2" t="str">
        <f t="shared" si="41"/>
        <v/>
      </c>
      <c r="G355" s="2" t="str">
        <f t="shared" si="42"/>
        <v/>
      </c>
      <c r="H355" s="2" t="str">
        <f t="shared" si="43"/>
        <v/>
      </c>
      <c r="I355" s="2" t="str">
        <f t="shared" si="44"/>
        <v xml:space="preserve"> </v>
      </c>
      <c r="J355" s="4">
        <f>1/(1+EXP(-Parameters!$B$8-Parameters!$B$9*C355))</f>
        <v>4.5002779483917348E-5</v>
      </c>
      <c r="K355" s="18" t="e">
        <f>EXP(Parameters!$B$3+Parameters!$B$5*LN($C355))</f>
        <v>#NUM!</v>
      </c>
      <c r="L355" s="18" t="e">
        <f>EXP(Parameters!$B$2+Parameters!$B$4*LN($C355))</f>
        <v>#NUM!</v>
      </c>
      <c r="M355" s="18" t="e">
        <f t="shared" si="45"/>
        <v>#NUM!</v>
      </c>
      <c r="N355" s="2" t="e">
        <f t="shared" si="46"/>
        <v>#NUM!</v>
      </c>
      <c r="O355" s="19" t="e">
        <f>_xlfn.NORM.DIST(LN($D355), LN(K355), EXP(Parameters!$B$6), 0)</f>
        <v>#NUM!</v>
      </c>
      <c r="P355" s="19" t="e">
        <f>_xlfn.NORM.DIST(LN($D355), LN(L355), EXP(Parameters!$B$7), 0)</f>
        <v>#NUM!</v>
      </c>
      <c r="Q355" s="4" t="e">
        <f t="shared" si="47"/>
        <v>#NUM!</v>
      </c>
      <c r="R355" s="4" t="e">
        <f t="shared" si="48"/>
        <v>#NUM!</v>
      </c>
      <c r="S355" s="2" t="str">
        <f>IF(C355&gt;=Parameters!$B$10,D355-EXP(Parameters!$B$2+Parameters!$B$4*LN($C355)), "")</f>
        <v/>
      </c>
    </row>
    <row r="356" spans="6:19" x14ac:dyDescent="0.35">
      <c r="F356" s="2" t="str">
        <f t="shared" si="41"/>
        <v/>
      </c>
      <c r="G356" s="2" t="str">
        <f t="shared" si="42"/>
        <v/>
      </c>
      <c r="H356" s="2" t="str">
        <f t="shared" si="43"/>
        <v/>
      </c>
      <c r="I356" s="2" t="str">
        <f t="shared" si="44"/>
        <v xml:space="preserve"> </v>
      </c>
      <c r="J356" s="4">
        <f>1/(1+EXP(-Parameters!$B$8-Parameters!$B$9*C356))</f>
        <v>4.5002779483917348E-5</v>
      </c>
      <c r="K356" s="18" t="e">
        <f>EXP(Parameters!$B$3+Parameters!$B$5*LN($C356))</f>
        <v>#NUM!</v>
      </c>
      <c r="L356" s="18" t="e">
        <f>EXP(Parameters!$B$2+Parameters!$B$4*LN($C356))</f>
        <v>#NUM!</v>
      </c>
      <c r="M356" s="18" t="e">
        <f t="shared" si="45"/>
        <v>#NUM!</v>
      </c>
      <c r="N356" s="2" t="e">
        <f t="shared" si="46"/>
        <v>#NUM!</v>
      </c>
      <c r="O356" s="19" t="e">
        <f>_xlfn.NORM.DIST(LN($D356), LN(K356), EXP(Parameters!$B$6), 0)</f>
        <v>#NUM!</v>
      </c>
      <c r="P356" s="19" t="e">
        <f>_xlfn.NORM.DIST(LN($D356), LN(L356), EXP(Parameters!$B$7), 0)</f>
        <v>#NUM!</v>
      </c>
      <c r="Q356" s="4" t="e">
        <f t="shared" si="47"/>
        <v>#NUM!</v>
      </c>
      <c r="R356" s="4" t="e">
        <f t="shared" si="48"/>
        <v>#NUM!</v>
      </c>
      <c r="S356" s="2" t="str">
        <f>IF(C356&gt;=Parameters!$B$10,D356-EXP(Parameters!$B$2+Parameters!$B$4*LN($C356)), "")</f>
        <v/>
      </c>
    </row>
    <row r="357" spans="6:19" x14ac:dyDescent="0.35">
      <c r="F357" s="2" t="str">
        <f t="shared" si="41"/>
        <v/>
      </c>
      <c r="G357" s="2" t="str">
        <f t="shared" si="42"/>
        <v/>
      </c>
      <c r="H357" s="2" t="str">
        <f t="shared" si="43"/>
        <v/>
      </c>
      <c r="I357" s="2" t="str">
        <f t="shared" si="44"/>
        <v xml:space="preserve"> </v>
      </c>
      <c r="J357" s="4">
        <f>1/(1+EXP(-Parameters!$B$8-Parameters!$B$9*C357))</f>
        <v>4.5002779483917348E-5</v>
      </c>
      <c r="K357" s="18" t="e">
        <f>EXP(Parameters!$B$3+Parameters!$B$5*LN($C357))</f>
        <v>#NUM!</v>
      </c>
      <c r="L357" s="18" t="e">
        <f>EXP(Parameters!$B$2+Parameters!$B$4*LN($C357))</f>
        <v>#NUM!</v>
      </c>
      <c r="M357" s="18" t="e">
        <f t="shared" si="45"/>
        <v>#NUM!</v>
      </c>
      <c r="N357" s="2" t="e">
        <f t="shared" si="46"/>
        <v>#NUM!</v>
      </c>
      <c r="O357" s="19" t="e">
        <f>_xlfn.NORM.DIST(LN($D357), LN(K357), EXP(Parameters!$B$6), 0)</f>
        <v>#NUM!</v>
      </c>
      <c r="P357" s="19" t="e">
        <f>_xlfn.NORM.DIST(LN($D357), LN(L357), EXP(Parameters!$B$7), 0)</f>
        <v>#NUM!</v>
      </c>
      <c r="Q357" s="4" t="e">
        <f t="shared" si="47"/>
        <v>#NUM!</v>
      </c>
      <c r="R357" s="4" t="e">
        <f t="shared" si="48"/>
        <v>#NUM!</v>
      </c>
      <c r="S357" s="2" t="str">
        <f>IF(C357&gt;=Parameters!$B$10,D357-EXP(Parameters!$B$2+Parameters!$B$4*LN($C357)), "")</f>
        <v/>
      </c>
    </row>
    <row r="358" spans="6:19" x14ac:dyDescent="0.35">
      <c r="F358" s="2" t="str">
        <f t="shared" si="41"/>
        <v/>
      </c>
      <c r="G358" s="2" t="str">
        <f t="shared" si="42"/>
        <v/>
      </c>
      <c r="H358" s="2" t="str">
        <f t="shared" si="43"/>
        <v/>
      </c>
      <c r="I358" s="2" t="str">
        <f t="shared" si="44"/>
        <v xml:space="preserve"> </v>
      </c>
      <c r="J358" s="4">
        <f>1/(1+EXP(-Parameters!$B$8-Parameters!$B$9*C358))</f>
        <v>4.5002779483917348E-5</v>
      </c>
      <c r="K358" s="18" t="e">
        <f>EXP(Parameters!$B$3+Parameters!$B$5*LN($C358))</f>
        <v>#NUM!</v>
      </c>
      <c r="L358" s="18" t="e">
        <f>EXP(Parameters!$B$2+Parameters!$B$4*LN($C358))</f>
        <v>#NUM!</v>
      </c>
      <c r="M358" s="18" t="e">
        <f t="shared" si="45"/>
        <v>#NUM!</v>
      </c>
      <c r="N358" s="2" t="e">
        <f t="shared" si="46"/>
        <v>#NUM!</v>
      </c>
      <c r="O358" s="19" t="e">
        <f>_xlfn.NORM.DIST(LN($D358), LN(K358), EXP(Parameters!$B$6), 0)</f>
        <v>#NUM!</v>
      </c>
      <c r="P358" s="19" t="e">
        <f>_xlfn.NORM.DIST(LN($D358), LN(L358), EXP(Parameters!$B$7), 0)</f>
        <v>#NUM!</v>
      </c>
      <c r="Q358" s="4" t="e">
        <f t="shared" si="47"/>
        <v>#NUM!</v>
      </c>
      <c r="R358" s="4" t="e">
        <f t="shared" si="48"/>
        <v>#NUM!</v>
      </c>
      <c r="S358" s="2" t="str">
        <f>IF(C358&gt;=Parameters!$B$10,D358-EXP(Parameters!$B$2+Parameters!$B$4*LN($C358)), "")</f>
        <v/>
      </c>
    </row>
    <row r="359" spans="6:19" x14ac:dyDescent="0.35">
      <c r="F359" s="2" t="str">
        <f t="shared" si="41"/>
        <v/>
      </c>
      <c r="G359" s="2" t="str">
        <f t="shared" si="42"/>
        <v/>
      </c>
      <c r="H359" s="2" t="str">
        <f t="shared" si="43"/>
        <v/>
      </c>
      <c r="I359" s="2" t="str">
        <f t="shared" si="44"/>
        <v xml:space="preserve"> </v>
      </c>
      <c r="J359" s="4">
        <f>1/(1+EXP(-Parameters!$B$8-Parameters!$B$9*C359))</f>
        <v>4.5002779483917348E-5</v>
      </c>
      <c r="K359" s="18" t="e">
        <f>EXP(Parameters!$B$3+Parameters!$B$5*LN($C359))</f>
        <v>#NUM!</v>
      </c>
      <c r="L359" s="18" t="e">
        <f>EXP(Parameters!$B$2+Parameters!$B$4*LN($C359))</f>
        <v>#NUM!</v>
      </c>
      <c r="M359" s="18" t="e">
        <f t="shared" si="45"/>
        <v>#NUM!</v>
      </c>
      <c r="N359" s="2" t="e">
        <f t="shared" si="46"/>
        <v>#NUM!</v>
      </c>
      <c r="O359" s="19" t="e">
        <f>_xlfn.NORM.DIST(LN($D359), LN(K359), EXP(Parameters!$B$6), 0)</f>
        <v>#NUM!</v>
      </c>
      <c r="P359" s="19" t="e">
        <f>_xlfn.NORM.DIST(LN($D359), LN(L359), EXP(Parameters!$B$7), 0)</f>
        <v>#NUM!</v>
      </c>
      <c r="Q359" s="4" t="e">
        <f t="shared" si="47"/>
        <v>#NUM!</v>
      </c>
      <c r="R359" s="4" t="e">
        <f t="shared" si="48"/>
        <v>#NUM!</v>
      </c>
      <c r="S359" s="2" t="str">
        <f>IF(C359&gt;=Parameters!$B$10,D359-EXP(Parameters!$B$2+Parameters!$B$4*LN($C359)), "")</f>
        <v/>
      </c>
    </row>
    <row r="360" spans="6:19" x14ac:dyDescent="0.35">
      <c r="F360" s="2" t="str">
        <f t="shared" si="41"/>
        <v/>
      </c>
      <c r="G360" s="2" t="str">
        <f t="shared" si="42"/>
        <v/>
      </c>
      <c r="H360" s="2" t="str">
        <f t="shared" si="43"/>
        <v/>
      </c>
      <c r="I360" s="2" t="str">
        <f t="shared" si="44"/>
        <v xml:space="preserve"> </v>
      </c>
      <c r="J360" s="4">
        <f>1/(1+EXP(-Parameters!$B$8-Parameters!$B$9*C360))</f>
        <v>4.5002779483917348E-5</v>
      </c>
      <c r="K360" s="18" t="e">
        <f>EXP(Parameters!$B$3+Parameters!$B$5*LN($C360))</f>
        <v>#NUM!</v>
      </c>
      <c r="L360" s="18" t="e">
        <f>EXP(Parameters!$B$2+Parameters!$B$4*LN($C360))</f>
        <v>#NUM!</v>
      </c>
      <c r="M360" s="18" t="e">
        <f t="shared" si="45"/>
        <v>#NUM!</v>
      </c>
      <c r="N360" s="2" t="e">
        <f t="shared" si="46"/>
        <v>#NUM!</v>
      </c>
      <c r="O360" s="19" t="e">
        <f>_xlfn.NORM.DIST(LN($D360), LN(K360), EXP(Parameters!$B$6), 0)</f>
        <v>#NUM!</v>
      </c>
      <c r="P360" s="19" t="e">
        <f>_xlfn.NORM.DIST(LN($D360), LN(L360), EXP(Parameters!$B$7), 0)</f>
        <v>#NUM!</v>
      </c>
      <c r="Q360" s="4" t="e">
        <f t="shared" si="47"/>
        <v>#NUM!</v>
      </c>
      <c r="R360" s="4" t="e">
        <f t="shared" si="48"/>
        <v>#NUM!</v>
      </c>
      <c r="S360" s="2" t="str">
        <f>IF(C360&gt;=Parameters!$B$10,D360-EXP(Parameters!$B$2+Parameters!$B$4*LN($C360)), "")</f>
        <v/>
      </c>
    </row>
    <row r="361" spans="6:19" x14ac:dyDescent="0.35">
      <c r="F361" s="2" t="str">
        <f t="shared" si="41"/>
        <v/>
      </c>
      <c r="G361" s="2" t="str">
        <f t="shared" si="42"/>
        <v/>
      </c>
      <c r="H361" s="2" t="str">
        <f t="shared" si="43"/>
        <v/>
      </c>
      <c r="I361" s="2" t="str">
        <f t="shared" si="44"/>
        <v xml:space="preserve"> </v>
      </c>
      <c r="J361" s="4">
        <f>1/(1+EXP(-Parameters!$B$8-Parameters!$B$9*C361))</f>
        <v>4.5002779483917348E-5</v>
      </c>
      <c r="K361" s="18" t="e">
        <f>EXP(Parameters!$B$3+Parameters!$B$5*LN($C361))</f>
        <v>#NUM!</v>
      </c>
      <c r="L361" s="18" t="e">
        <f>EXP(Parameters!$B$2+Parameters!$B$4*LN($C361))</f>
        <v>#NUM!</v>
      </c>
      <c r="M361" s="18" t="e">
        <f t="shared" si="45"/>
        <v>#NUM!</v>
      </c>
      <c r="N361" s="2" t="e">
        <f t="shared" si="46"/>
        <v>#NUM!</v>
      </c>
      <c r="O361" s="19" t="e">
        <f>_xlfn.NORM.DIST(LN($D361), LN(K361), EXP(Parameters!$B$6), 0)</f>
        <v>#NUM!</v>
      </c>
      <c r="P361" s="19" t="e">
        <f>_xlfn.NORM.DIST(LN($D361), LN(L361), EXP(Parameters!$B$7), 0)</f>
        <v>#NUM!</v>
      </c>
      <c r="Q361" s="4" t="e">
        <f t="shared" si="47"/>
        <v>#NUM!</v>
      </c>
      <c r="R361" s="4" t="e">
        <f t="shared" si="48"/>
        <v>#NUM!</v>
      </c>
      <c r="S361" s="2" t="str">
        <f>IF(C361&gt;=Parameters!$B$10,D361-EXP(Parameters!$B$2+Parameters!$B$4*LN($C361)), "")</f>
        <v/>
      </c>
    </row>
    <row r="362" spans="6:19" x14ac:dyDescent="0.35">
      <c r="F362" s="2" t="str">
        <f t="shared" si="41"/>
        <v/>
      </c>
      <c r="G362" s="2" t="str">
        <f t="shared" si="42"/>
        <v/>
      </c>
      <c r="H362" s="2" t="str">
        <f t="shared" si="43"/>
        <v/>
      </c>
      <c r="I362" s="2" t="str">
        <f t="shared" si="44"/>
        <v xml:space="preserve"> </v>
      </c>
      <c r="J362" s="4">
        <f>1/(1+EXP(-Parameters!$B$8-Parameters!$B$9*C362))</f>
        <v>4.5002779483917348E-5</v>
      </c>
      <c r="K362" s="18" t="e">
        <f>EXP(Parameters!$B$3+Parameters!$B$5*LN($C362))</f>
        <v>#NUM!</v>
      </c>
      <c r="L362" s="18" t="e">
        <f>EXP(Parameters!$B$2+Parameters!$B$4*LN($C362))</f>
        <v>#NUM!</v>
      </c>
      <c r="M362" s="18" t="e">
        <f t="shared" si="45"/>
        <v>#NUM!</v>
      </c>
      <c r="N362" s="2" t="e">
        <f t="shared" si="46"/>
        <v>#NUM!</v>
      </c>
      <c r="O362" s="19" t="e">
        <f>_xlfn.NORM.DIST(LN($D362), LN(K362), EXP(Parameters!$B$6), 0)</f>
        <v>#NUM!</v>
      </c>
      <c r="P362" s="19" t="e">
        <f>_xlfn.NORM.DIST(LN($D362), LN(L362), EXP(Parameters!$B$7), 0)</f>
        <v>#NUM!</v>
      </c>
      <c r="Q362" s="4" t="e">
        <f t="shared" si="47"/>
        <v>#NUM!</v>
      </c>
      <c r="R362" s="4" t="e">
        <f t="shared" si="48"/>
        <v>#NUM!</v>
      </c>
      <c r="S362" s="2" t="str">
        <f>IF(C362&gt;=Parameters!$B$10,D362-EXP(Parameters!$B$2+Parameters!$B$4*LN($C362)), "")</f>
        <v/>
      </c>
    </row>
    <row r="363" spans="6:19" x14ac:dyDescent="0.35">
      <c r="F363" s="2" t="str">
        <f t="shared" si="41"/>
        <v/>
      </c>
      <c r="G363" s="2" t="str">
        <f t="shared" si="42"/>
        <v/>
      </c>
      <c r="H363" s="2" t="str">
        <f t="shared" si="43"/>
        <v/>
      </c>
      <c r="I363" s="2" t="str">
        <f t="shared" si="44"/>
        <v xml:space="preserve"> </v>
      </c>
      <c r="J363" s="4">
        <f>1/(1+EXP(-Parameters!$B$8-Parameters!$B$9*C363))</f>
        <v>4.5002779483917348E-5</v>
      </c>
      <c r="K363" s="18" t="e">
        <f>EXP(Parameters!$B$3+Parameters!$B$5*LN($C363))</f>
        <v>#NUM!</v>
      </c>
      <c r="L363" s="18" t="e">
        <f>EXP(Parameters!$B$2+Parameters!$B$4*LN($C363))</f>
        <v>#NUM!</v>
      </c>
      <c r="M363" s="18" t="e">
        <f t="shared" si="45"/>
        <v>#NUM!</v>
      </c>
      <c r="N363" s="2" t="e">
        <f t="shared" si="46"/>
        <v>#NUM!</v>
      </c>
      <c r="O363" s="19" t="e">
        <f>_xlfn.NORM.DIST(LN($D363), LN(K363), EXP(Parameters!$B$6), 0)</f>
        <v>#NUM!</v>
      </c>
      <c r="P363" s="19" t="e">
        <f>_xlfn.NORM.DIST(LN($D363), LN(L363), EXP(Parameters!$B$7), 0)</f>
        <v>#NUM!</v>
      </c>
      <c r="Q363" s="4" t="e">
        <f t="shared" si="47"/>
        <v>#NUM!</v>
      </c>
      <c r="R363" s="4" t="e">
        <f t="shared" si="48"/>
        <v>#NUM!</v>
      </c>
      <c r="S363" s="2" t="str">
        <f>IF(C363&gt;=Parameters!$B$10,D363-EXP(Parameters!$B$2+Parameters!$B$4*LN($C363)), "")</f>
        <v/>
      </c>
    </row>
    <row r="364" spans="6:19" x14ac:dyDescent="0.35">
      <c r="F364" s="2" t="str">
        <f t="shared" si="41"/>
        <v/>
      </c>
      <c r="G364" s="2" t="str">
        <f t="shared" si="42"/>
        <v/>
      </c>
      <c r="H364" s="2" t="str">
        <f t="shared" si="43"/>
        <v/>
      </c>
      <c r="I364" s="2" t="str">
        <f t="shared" si="44"/>
        <v xml:space="preserve"> </v>
      </c>
      <c r="J364" s="4">
        <f>1/(1+EXP(-Parameters!$B$8-Parameters!$B$9*C364))</f>
        <v>4.5002779483917348E-5</v>
      </c>
      <c r="K364" s="18" t="e">
        <f>EXP(Parameters!$B$3+Parameters!$B$5*LN($C364))</f>
        <v>#NUM!</v>
      </c>
      <c r="L364" s="18" t="e">
        <f>EXP(Parameters!$B$2+Parameters!$B$4*LN($C364))</f>
        <v>#NUM!</v>
      </c>
      <c r="M364" s="18" t="e">
        <f t="shared" si="45"/>
        <v>#NUM!</v>
      </c>
      <c r="N364" s="2" t="e">
        <f t="shared" si="46"/>
        <v>#NUM!</v>
      </c>
      <c r="O364" s="19" t="e">
        <f>_xlfn.NORM.DIST(LN($D364), LN(K364), EXP(Parameters!$B$6), 0)</f>
        <v>#NUM!</v>
      </c>
      <c r="P364" s="19" t="e">
        <f>_xlfn.NORM.DIST(LN($D364), LN(L364), EXP(Parameters!$B$7), 0)</f>
        <v>#NUM!</v>
      </c>
      <c r="Q364" s="4" t="e">
        <f t="shared" si="47"/>
        <v>#NUM!</v>
      </c>
      <c r="R364" s="4" t="e">
        <f t="shared" si="48"/>
        <v>#NUM!</v>
      </c>
      <c r="S364" s="2" t="str">
        <f>IF(C364&gt;=Parameters!$B$10,D364-EXP(Parameters!$B$2+Parameters!$B$4*LN($C364)), "")</f>
        <v/>
      </c>
    </row>
    <row r="365" spans="6:19" x14ac:dyDescent="0.35">
      <c r="F365" s="2" t="str">
        <f t="shared" si="41"/>
        <v/>
      </c>
      <c r="G365" s="2" t="str">
        <f t="shared" si="42"/>
        <v/>
      </c>
      <c r="H365" s="2" t="str">
        <f t="shared" si="43"/>
        <v/>
      </c>
      <c r="I365" s="2" t="str">
        <f t="shared" si="44"/>
        <v xml:space="preserve"> </v>
      </c>
      <c r="J365" s="4">
        <f>1/(1+EXP(-Parameters!$B$8-Parameters!$B$9*C365))</f>
        <v>4.5002779483917348E-5</v>
      </c>
      <c r="K365" s="18" t="e">
        <f>EXP(Parameters!$B$3+Parameters!$B$5*LN($C365))</f>
        <v>#NUM!</v>
      </c>
      <c r="L365" s="18" t="e">
        <f>EXP(Parameters!$B$2+Parameters!$B$4*LN($C365))</f>
        <v>#NUM!</v>
      </c>
      <c r="M365" s="18" t="e">
        <f t="shared" si="45"/>
        <v>#NUM!</v>
      </c>
      <c r="N365" s="2" t="e">
        <f t="shared" si="46"/>
        <v>#NUM!</v>
      </c>
      <c r="O365" s="19" t="e">
        <f>_xlfn.NORM.DIST(LN($D365), LN(K365), EXP(Parameters!$B$6), 0)</f>
        <v>#NUM!</v>
      </c>
      <c r="P365" s="19" t="e">
        <f>_xlfn.NORM.DIST(LN($D365), LN(L365), EXP(Parameters!$B$7), 0)</f>
        <v>#NUM!</v>
      </c>
      <c r="Q365" s="4" t="e">
        <f t="shared" si="47"/>
        <v>#NUM!</v>
      </c>
      <c r="R365" s="4" t="e">
        <f t="shared" si="48"/>
        <v>#NUM!</v>
      </c>
      <c r="S365" s="2" t="str">
        <f>IF(C365&gt;=Parameters!$B$10,D365-EXP(Parameters!$B$2+Parameters!$B$4*LN($C365)), "")</f>
        <v/>
      </c>
    </row>
    <row r="366" spans="6:19" x14ac:dyDescent="0.35">
      <c r="F366" s="2" t="str">
        <f t="shared" si="41"/>
        <v/>
      </c>
      <c r="G366" s="2" t="str">
        <f t="shared" si="42"/>
        <v/>
      </c>
      <c r="H366" s="2" t="str">
        <f t="shared" si="43"/>
        <v/>
      </c>
      <c r="I366" s="2" t="str">
        <f t="shared" si="44"/>
        <v xml:space="preserve"> </v>
      </c>
      <c r="J366" s="4">
        <f>1/(1+EXP(-Parameters!$B$8-Parameters!$B$9*C366))</f>
        <v>4.5002779483917348E-5</v>
      </c>
      <c r="K366" s="18" t="e">
        <f>EXP(Parameters!$B$3+Parameters!$B$5*LN($C366))</f>
        <v>#NUM!</v>
      </c>
      <c r="L366" s="18" t="e">
        <f>EXP(Parameters!$B$2+Parameters!$B$4*LN($C366))</f>
        <v>#NUM!</v>
      </c>
      <c r="M366" s="18" t="e">
        <f t="shared" si="45"/>
        <v>#NUM!</v>
      </c>
      <c r="N366" s="2" t="e">
        <f t="shared" si="46"/>
        <v>#NUM!</v>
      </c>
      <c r="O366" s="19" t="e">
        <f>_xlfn.NORM.DIST(LN($D366), LN(K366), EXP(Parameters!$B$6), 0)</f>
        <v>#NUM!</v>
      </c>
      <c r="P366" s="19" t="e">
        <f>_xlfn.NORM.DIST(LN($D366), LN(L366), EXP(Parameters!$B$7), 0)</f>
        <v>#NUM!</v>
      </c>
      <c r="Q366" s="4" t="e">
        <f t="shared" si="47"/>
        <v>#NUM!</v>
      </c>
      <c r="R366" s="4" t="e">
        <f t="shared" si="48"/>
        <v>#NUM!</v>
      </c>
      <c r="S366" s="2" t="str">
        <f>IF(C366&gt;=Parameters!$B$10,D366-EXP(Parameters!$B$2+Parameters!$B$4*LN($C366)), "")</f>
        <v/>
      </c>
    </row>
    <row r="367" spans="6:19" x14ac:dyDescent="0.35">
      <c r="F367" s="2" t="str">
        <f t="shared" si="41"/>
        <v/>
      </c>
      <c r="G367" s="2" t="str">
        <f t="shared" si="42"/>
        <v/>
      </c>
      <c r="H367" s="2" t="str">
        <f t="shared" si="43"/>
        <v/>
      </c>
      <c r="I367" s="2" t="str">
        <f t="shared" si="44"/>
        <v xml:space="preserve"> </v>
      </c>
      <c r="J367" s="4">
        <f>1/(1+EXP(-Parameters!$B$8-Parameters!$B$9*C367))</f>
        <v>4.5002779483917348E-5</v>
      </c>
      <c r="K367" s="18" t="e">
        <f>EXP(Parameters!$B$3+Parameters!$B$5*LN($C367))</f>
        <v>#NUM!</v>
      </c>
      <c r="L367" s="18" t="e">
        <f>EXP(Parameters!$B$2+Parameters!$B$4*LN($C367))</f>
        <v>#NUM!</v>
      </c>
      <c r="M367" s="18" t="e">
        <f t="shared" si="45"/>
        <v>#NUM!</v>
      </c>
      <c r="N367" s="2" t="e">
        <f t="shared" si="46"/>
        <v>#NUM!</v>
      </c>
      <c r="O367" s="19" t="e">
        <f>_xlfn.NORM.DIST(LN($D367), LN(K367), EXP(Parameters!$B$6), 0)</f>
        <v>#NUM!</v>
      </c>
      <c r="P367" s="19" t="e">
        <f>_xlfn.NORM.DIST(LN($D367), LN(L367), EXP(Parameters!$B$7), 0)</f>
        <v>#NUM!</v>
      </c>
      <c r="Q367" s="4" t="e">
        <f t="shared" si="47"/>
        <v>#NUM!</v>
      </c>
      <c r="R367" s="4" t="e">
        <f t="shared" si="48"/>
        <v>#NUM!</v>
      </c>
      <c r="S367" s="2" t="str">
        <f>IF(C367&gt;=Parameters!$B$10,D367-EXP(Parameters!$B$2+Parameters!$B$4*LN($C367)), "")</f>
        <v/>
      </c>
    </row>
    <row r="368" spans="6:19" x14ac:dyDescent="0.35">
      <c r="F368" s="2" t="str">
        <f t="shared" si="41"/>
        <v/>
      </c>
      <c r="G368" s="2" t="str">
        <f t="shared" si="42"/>
        <v/>
      </c>
      <c r="H368" s="2" t="str">
        <f t="shared" si="43"/>
        <v/>
      </c>
      <c r="I368" s="2" t="str">
        <f t="shared" si="44"/>
        <v xml:space="preserve"> </v>
      </c>
      <c r="J368" s="4">
        <f>1/(1+EXP(-Parameters!$B$8-Parameters!$B$9*C368))</f>
        <v>4.5002779483917348E-5</v>
      </c>
      <c r="K368" s="18" t="e">
        <f>EXP(Parameters!$B$3+Parameters!$B$5*LN($C368))</f>
        <v>#NUM!</v>
      </c>
      <c r="L368" s="18" t="e">
        <f>EXP(Parameters!$B$2+Parameters!$B$4*LN($C368))</f>
        <v>#NUM!</v>
      </c>
      <c r="M368" s="18" t="e">
        <f t="shared" si="45"/>
        <v>#NUM!</v>
      </c>
      <c r="N368" s="2" t="e">
        <f t="shared" si="46"/>
        <v>#NUM!</v>
      </c>
      <c r="O368" s="19" t="e">
        <f>_xlfn.NORM.DIST(LN($D368), LN(K368), EXP(Parameters!$B$6), 0)</f>
        <v>#NUM!</v>
      </c>
      <c r="P368" s="19" t="e">
        <f>_xlfn.NORM.DIST(LN($D368), LN(L368), EXP(Parameters!$B$7), 0)</f>
        <v>#NUM!</v>
      </c>
      <c r="Q368" s="4" t="e">
        <f t="shared" si="47"/>
        <v>#NUM!</v>
      </c>
      <c r="R368" s="4" t="e">
        <f t="shared" si="48"/>
        <v>#NUM!</v>
      </c>
      <c r="S368" s="2" t="str">
        <f>IF(C368&gt;=Parameters!$B$10,D368-EXP(Parameters!$B$2+Parameters!$B$4*LN($C368)), "")</f>
        <v/>
      </c>
    </row>
    <row r="369" spans="6:19" x14ac:dyDescent="0.35">
      <c r="F369" s="2" t="str">
        <f t="shared" si="41"/>
        <v/>
      </c>
      <c r="G369" s="2" t="str">
        <f t="shared" si="42"/>
        <v/>
      </c>
      <c r="H369" s="2" t="str">
        <f t="shared" si="43"/>
        <v/>
      </c>
      <c r="I369" s="2" t="str">
        <f t="shared" si="44"/>
        <v xml:space="preserve"> </v>
      </c>
      <c r="J369" s="4">
        <f>1/(1+EXP(-Parameters!$B$8-Parameters!$B$9*C369))</f>
        <v>4.5002779483917348E-5</v>
      </c>
      <c r="K369" s="18" t="e">
        <f>EXP(Parameters!$B$3+Parameters!$B$5*LN($C369))</f>
        <v>#NUM!</v>
      </c>
      <c r="L369" s="18" t="e">
        <f>EXP(Parameters!$B$2+Parameters!$B$4*LN($C369))</f>
        <v>#NUM!</v>
      </c>
      <c r="M369" s="18" t="e">
        <f t="shared" si="45"/>
        <v>#NUM!</v>
      </c>
      <c r="N369" s="2" t="e">
        <f t="shared" si="46"/>
        <v>#NUM!</v>
      </c>
      <c r="O369" s="19" t="e">
        <f>_xlfn.NORM.DIST(LN($D369), LN(K369), EXP(Parameters!$B$6), 0)</f>
        <v>#NUM!</v>
      </c>
      <c r="P369" s="19" t="e">
        <f>_xlfn.NORM.DIST(LN($D369), LN(L369), EXP(Parameters!$B$7), 0)</f>
        <v>#NUM!</v>
      </c>
      <c r="Q369" s="4" t="e">
        <f t="shared" si="47"/>
        <v>#NUM!</v>
      </c>
      <c r="R369" s="4" t="e">
        <f t="shared" si="48"/>
        <v>#NUM!</v>
      </c>
      <c r="S369" s="2" t="str">
        <f>IF(C369&gt;=Parameters!$B$10,D369-EXP(Parameters!$B$2+Parameters!$B$4*LN($C369)), "")</f>
        <v/>
      </c>
    </row>
    <row r="370" spans="6:19" x14ac:dyDescent="0.35">
      <c r="F370" s="2" t="str">
        <f t="shared" si="41"/>
        <v/>
      </c>
      <c r="G370" s="2" t="str">
        <f t="shared" si="42"/>
        <v/>
      </c>
      <c r="H370" s="2" t="str">
        <f t="shared" si="43"/>
        <v/>
      </c>
      <c r="I370" s="2" t="str">
        <f t="shared" si="44"/>
        <v xml:space="preserve"> </v>
      </c>
      <c r="J370" s="4">
        <f>1/(1+EXP(-Parameters!$B$8-Parameters!$B$9*C370))</f>
        <v>4.5002779483917348E-5</v>
      </c>
      <c r="K370" s="18" t="e">
        <f>EXP(Parameters!$B$3+Parameters!$B$5*LN($C370))</f>
        <v>#NUM!</v>
      </c>
      <c r="L370" s="18" t="e">
        <f>EXP(Parameters!$B$2+Parameters!$B$4*LN($C370))</f>
        <v>#NUM!</v>
      </c>
      <c r="M370" s="18" t="e">
        <f t="shared" si="45"/>
        <v>#NUM!</v>
      </c>
      <c r="N370" s="2" t="e">
        <f t="shared" si="46"/>
        <v>#NUM!</v>
      </c>
      <c r="O370" s="19" t="e">
        <f>_xlfn.NORM.DIST(LN($D370), LN(K370), EXP(Parameters!$B$6), 0)</f>
        <v>#NUM!</v>
      </c>
      <c r="P370" s="19" t="e">
        <f>_xlfn.NORM.DIST(LN($D370), LN(L370), EXP(Parameters!$B$7), 0)</f>
        <v>#NUM!</v>
      </c>
      <c r="Q370" s="4" t="e">
        <f t="shared" si="47"/>
        <v>#NUM!</v>
      </c>
      <c r="R370" s="4" t="e">
        <f t="shared" si="48"/>
        <v>#NUM!</v>
      </c>
      <c r="S370" s="2" t="str">
        <f>IF(C370&gt;=Parameters!$B$10,D370-EXP(Parameters!$B$2+Parameters!$B$4*LN($C370)), "")</f>
        <v/>
      </c>
    </row>
    <row r="371" spans="6:19" x14ac:dyDescent="0.35">
      <c r="F371" s="2" t="str">
        <f t="shared" si="41"/>
        <v/>
      </c>
      <c r="G371" s="2" t="str">
        <f t="shared" si="42"/>
        <v/>
      </c>
      <c r="H371" s="2" t="str">
        <f t="shared" si="43"/>
        <v/>
      </c>
      <c r="I371" s="2" t="str">
        <f t="shared" si="44"/>
        <v xml:space="preserve"> </v>
      </c>
      <c r="J371" s="4">
        <f>1/(1+EXP(-Parameters!$B$8-Parameters!$B$9*C371))</f>
        <v>4.5002779483917348E-5</v>
      </c>
      <c r="K371" s="18" t="e">
        <f>EXP(Parameters!$B$3+Parameters!$B$5*LN($C371))</f>
        <v>#NUM!</v>
      </c>
      <c r="L371" s="18" t="e">
        <f>EXP(Parameters!$B$2+Parameters!$B$4*LN($C371))</f>
        <v>#NUM!</v>
      </c>
      <c r="M371" s="18" t="e">
        <f t="shared" si="45"/>
        <v>#NUM!</v>
      </c>
      <c r="N371" s="2" t="e">
        <f t="shared" si="46"/>
        <v>#NUM!</v>
      </c>
      <c r="O371" s="19" t="e">
        <f>_xlfn.NORM.DIST(LN($D371), LN(K371), EXP(Parameters!$B$6), 0)</f>
        <v>#NUM!</v>
      </c>
      <c r="P371" s="19" t="e">
        <f>_xlfn.NORM.DIST(LN($D371), LN(L371), EXP(Parameters!$B$7), 0)</f>
        <v>#NUM!</v>
      </c>
      <c r="Q371" s="4" t="e">
        <f t="shared" si="47"/>
        <v>#NUM!</v>
      </c>
      <c r="R371" s="4" t="e">
        <f t="shared" si="48"/>
        <v>#NUM!</v>
      </c>
      <c r="S371" s="2" t="str">
        <f>IF(C371&gt;=Parameters!$B$10,D371-EXP(Parameters!$B$2+Parameters!$B$4*LN($C371)), "")</f>
        <v/>
      </c>
    </row>
    <row r="372" spans="6:19" x14ac:dyDescent="0.35">
      <c r="F372" s="2" t="str">
        <f t="shared" si="41"/>
        <v/>
      </c>
      <c r="G372" s="2" t="str">
        <f t="shared" si="42"/>
        <v/>
      </c>
      <c r="H372" s="2" t="str">
        <f t="shared" si="43"/>
        <v/>
      </c>
      <c r="I372" s="2" t="str">
        <f t="shared" si="44"/>
        <v xml:space="preserve"> </v>
      </c>
      <c r="J372" s="4">
        <f>1/(1+EXP(-Parameters!$B$8-Parameters!$B$9*C372))</f>
        <v>4.5002779483917348E-5</v>
      </c>
      <c r="K372" s="18" t="e">
        <f>EXP(Parameters!$B$3+Parameters!$B$5*LN($C372))</f>
        <v>#NUM!</v>
      </c>
      <c r="L372" s="18" t="e">
        <f>EXP(Parameters!$B$2+Parameters!$B$4*LN($C372))</f>
        <v>#NUM!</v>
      </c>
      <c r="M372" s="18" t="e">
        <f t="shared" si="45"/>
        <v>#NUM!</v>
      </c>
      <c r="N372" s="2" t="e">
        <f t="shared" si="46"/>
        <v>#NUM!</v>
      </c>
      <c r="O372" s="19" t="e">
        <f>_xlfn.NORM.DIST(LN($D372), LN(K372), EXP(Parameters!$B$6), 0)</f>
        <v>#NUM!</v>
      </c>
      <c r="P372" s="19" t="e">
        <f>_xlfn.NORM.DIST(LN($D372), LN(L372), EXP(Parameters!$B$7), 0)</f>
        <v>#NUM!</v>
      </c>
      <c r="Q372" s="4" t="e">
        <f t="shared" si="47"/>
        <v>#NUM!</v>
      </c>
      <c r="R372" s="4" t="e">
        <f t="shared" si="48"/>
        <v>#NUM!</v>
      </c>
      <c r="S372" s="2" t="str">
        <f>IF(C372&gt;=Parameters!$B$10,D372-EXP(Parameters!$B$2+Parameters!$B$4*LN($C372)), "")</f>
        <v/>
      </c>
    </row>
    <row r="373" spans="6:19" x14ac:dyDescent="0.35">
      <c r="F373" s="2" t="str">
        <f t="shared" si="41"/>
        <v/>
      </c>
      <c r="G373" s="2" t="str">
        <f t="shared" si="42"/>
        <v/>
      </c>
      <c r="H373" s="2" t="str">
        <f t="shared" si="43"/>
        <v/>
      </c>
      <c r="I373" s="2" t="str">
        <f t="shared" si="44"/>
        <v xml:space="preserve"> </v>
      </c>
      <c r="J373" s="4">
        <f>1/(1+EXP(-Parameters!$B$8-Parameters!$B$9*C373))</f>
        <v>4.5002779483917348E-5</v>
      </c>
      <c r="K373" s="18" t="e">
        <f>EXP(Parameters!$B$3+Parameters!$B$5*LN($C373))</f>
        <v>#NUM!</v>
      </c>
      <c r="L373" s="18" t="e">
        <f>EXP(Parameters!$B$2+Parameters!$B$4*LN($C373))</f>
        <v>#NUM!</v>
      </c>
      <c r="M373" s="18" t="e">
        <f t="shared" si="45"/>
        <v>#NUM!</v>
      </c>
      <c r="N373" s="2" t="e">
        <f t="shared" si="46"/>
        <v>#NUM!</v>
      </c>
      <c r="O373" s="19" t="e">
        <f>_xlfn.NORM.DIST(LN($D373), LN(K373), EXP(Parameters!$B$6), 0)</f>
        <v>#NUM!</v>
      </c>
      <c r="P373" s="19" t="e">
        <f>_xlfn.NORM.DIST(LN($D373), LN(L373), EXP(Parameters!$B$7), 0)</f>
        <v>#NUM!</v>
      </c>
      <c r="Q373" s="4" t="e">
        <f t="shared" si="47"/>
        <v>#NUM!</v>
      </c>
      <c r="R373" s="4" t="e">
        <f t="shared" si="48"/>
        <v>#NUM!</v>
      </c>
      <c r="S373" s="2" t="str">
        <f>IF(C373&gt;=Parameters!$B$10,D373-EXP(Parameters!$B$2+Parameters!$B$4*LN($C373)), "")</f>
        <v/>
      </c>
    </row>
    <row r="374" spans="6:19" x14ac:dyDescent="0.35">
      <c r="F374" s="2" t="str">
        <f t="shared" si="41"/>
        <v/>
      </c>
      <c r="G374" s="2" t="str">
        <f t="shared" si="42"/>
        <v/>
      </c>
      <c r="H374" s="2" t="str">
        <f t="shared" si="43"/>
        <v/>
      </c>
      <c r="I374" s="2" t="str">
        <f t="shared" si="44"/>
        <v xml:space="preserve"> </v>
      </c>
      <c r="J374" s="4">
        <f>1/(1+EXP(-Parameters!$B$8-Parameters!$B$9*C374))</f>
        <v>4.5002779483917348E-5</v>
      </c>
      <c r="K374" s="18" t="e">
        <f>EXP(Parameters!$B$3+Parameters!$B$5*LN($C374))</f>
        <v>#NUM!</v>
      </c>
      <c r="L374" s="18" t="e">
        <f>EXP(Parameters!$B$2+Parameters!$B$4*LN($C374))</f>
        <v>#NUM!</v>
      </c>
      <c r="M374" s="18" t="e">
        <f t="shared" si="45"/>
        <v>#NUM!</v>
      </c>
      <c r="N374" s="2" t="e">
        <f t="shared" si="46"/>
        <v>#NUM!</v>
      </c>
      <c r="O374" s="19" t="e">
        <f>_xlfn.NORM.DIST(LN($D374), LN(K374), EXP(Parameters!$B$6), 0)</f>
        <v>#NUM!</v>
      </c>
      <c r="P374" s="19" t="e">
        <f>_xlfn.NORM.DIST(LN($D374), LN(L374), EXP(Parameters!$B$7), 0)</f>
        <v>#NUM!</v>
      </c>
      <c r="Q374" s="4" t="e">
        <f t="shared" si="47"/>
        <v>#NUM!</v>
      </c>
      <c r="R374" s="4" t="e">
        <f t="shared" si="48"/>
        <v>#NUM!</v>
      </c>
      <c r="S374" s="2" t="str">
        <f>IF(C374&gt;=Parameters!$B$10,D374-EXP(Parameters!$B$2+Parameters!$B$4*LN($C374)), "")</f>
        <v/>
      </c>
    </row>
    <row r="375" spans="6:19" x14ac:dyDescent="0.35">
      <c r="F375" s="2" t="str">
        <f t="shared" si="41"/>
        <v/>
      </c>
      <c r="G375" s="2" t="str">
        <f t="shared" si="42"/>
        <v/>
      </c>
      <c r="H375" s="2" t="str">
        <f t="shared" si="43"/>
        <v/>
      </c>
      <c r="I375" s="2" t="str">
        <f t="shared" si="44"/>
        <v xml:space="preserve"> </v>
      </c>
      <c r="J375" s="4">
        <f>1/(1+EXP(-Parameters!$B$8-Parameters!$B$9*C375))</f>
        <v>4.5002779483917348E-5</v>
      </c>
      <c r="K375" s="18" t="e">
        <f>EXP(Parameters!$B$3+Parameters!$B$5*LN($C375))</f>
        <v>#NUM!</v>
      </c>
      <c r="L375" s="18" t="e">
        <f>EXP(Parameters!$B$2+Parameters!$B$4*LN($C375))</f>
        <v>#NUM!</v>
      </c>
      <c r="M375" s="18" t="e">
        <f t="shared" si="45"/>
        <v>#NUM!</v>
      </c>
      <c r="N375" s="2" t="e">
        <f t="shared" si="46"/>
        <v>#NUM!</v>
      </c>
      <c r="O375" s="19" t="e">
        <f>_xlfn.NORM.DIST(LN($D375), LN(K375), EXP(Parameters!$B$6), 0)</f>
        <v>#NUM!</v>
      </c>
      <c r="P375" s="19" t="e">
        <f>_xlfn.NORM.DIST(LN($D375), LN(L375), EXP(Parameters!$B$7), 0)</f>
        <v>#NUM!</v>
      </c>
      <c r="Q375" s="4" t="e">
        <f t="shared" si="47"/>
        <v>#NUM!</v>
      </c>
      <c r="R375" s="4" t="e">
        <f t="shared" si="48"/>
        <v>#NUM!</v>
      </c>
      <c r="S375" s="2" t="str">
        <f>IF(C375&gt;=Parameters!$B$10,D375-EXP(Parameters!$B$2+Parameters!$B$4*LN($C375)), "")</f>
        <v/>
      </c>
    </row>
    <row r="376" spans="6:19" x14ac:dyDescent="0.35">
      <c r="F376" s="2" t="str">
        <f t="shared" si="41"/>
        <v/>
      </c>
      <c r="G376" s="2" t="str">
        <f t="shared" si="42"/>
        <v/>
      </c>
      <c r="H376" s="2" t="str">
        <f t="shared" si="43"/>
        <v/>
      </c>
      <c r="I376" s="2" t="str">
        <f t="shared" si="44"/>
        <v xml:space="preserve"> </v>
      </c>
      <c r="J376" s="4">
        <f>1/(1+EXP(-Parameters!$B$8-Parameters!$B$9*C376))</f>
        <v>4.5002779483917348E-5</v>
      </c>
      <c r="K376" s="18" t="e">
        <f>EXP(Parameters!$B$3+Parameters!$B$5*LN($C376))</f>
        <v>#NUM!</v>
      </c>
      <c r="L376" s="18" t="e">
        <f>EXP(Parameters!$B$2+Parameters!$B$4*LN($C376))</f>
        <v>#NUM!</v>
      </c>
      <c r="M376" s="18" t="e">
        <f t="shared" si="45"/>
        <v>#NUM!</v>
      </c>
      <c r="N376" s="2" t="e">
        <f t="shared" si="46"/>
        <v>#NUM!</v>
      </c>
      <c r="O376" s="19" t="e">
        <f>_xlfn.NORM.DIST(LN($D376), LN(K376), EXP(Parameters!$B$6), 0)</f>
        <v>#NUM!</v>
      </c>
      <c r="P376" s="19" t="e">
        <f>_xlfn.NORM.DIST(LN($D376), LN(L376), EXP(Parameters!$B$7), 0)</f>
        <v>#NUM!</v>
      </c>
      <c r="Q376" s="4" t="e">
        <f t="shared" si="47"/>
        <v>#NUM!</v>
      </c>
      <c r="R376" s="4" t="e">
        <f t="shared" si="48"/>
        <v>#NUM!</v>
      </c>
      <c r="S376" s="2" t="str">
        <f>IF(C376&gt;=Parameters!$B$10,D376-EXP(Parameters!$B$2+Parameters!$B$4*LN($C376)), "")</f>
        <v/>
      </c>
    </row>
    <row r="377" spans="6:19" x14ac:dyDescent="0.35">
      <c r="F377" s="2" t="str">
        <f t="shared" si="41"/>
        <v/>
      </c>
      <c r="G377" s="2" t="str">
        <f t="shared" si="42"/>
        <v/>
      </c>
      <c r="H377" s="2" t="str">
        <f t="shared" si="43"/>
        <v/>
      </c>
      <c r="I377" s="2" t="str">
        <f t="shared" si="44"/>
        <v xml:space="preserve"> </v>
      </c>
      <c r="J377" s="4">
        <f>1/(1+EXP(-Parameters!$B$8-Parameters!$B$9*C377))</f>
        <v>4.5002779483917348E-5</v>
      </c>
      <c r="K377" s="18" t="e">
        <f>EXP(Parameters!$B$3+Parameters!$B$5*LN($C377))</f>
        <v>#NUM!</v>
      </c>
      <c r="L377" s="18" t="e">
        <f>EXP(Parameters!$B$2+Parameters!$B$4*LN($C377))</f>
        <v>#NUM!</v>
      </c>
      <c r="M377" s="18" t="e">
        <f t="shared" si="45"/>
        <v>#NUM!</v>
      </c>
      <c r="N377" s="2" t="e">
        <f t="shared" si="46"/>
        <v>#NUM!</v>
      </c>
      <c r="O377" s="19" t="e">
        <f>_xlfn.NORM.DIST(LN($D377), LN(K377), EXP(Parameters!$B$6), 0)</f>
        <v>#NUM!</v>
      </c>
      <c r="P377" s="19" t="e">
        <f>_xlfn.NORM.DIST(LN($D377), LN(L377), EXP(Parameters!$B$7), 0)</f>
        <v>#NUM!</v>
      </c>
      <c r="Q377" s="4" t="e">
        <f t="shared" si="47"/>
        <v>#NUM!</v>
      </c>
      <c r="R377" s="4" t="e">
        <f t="shared" si="48"/>
        <v>#NUM!</v>
      </c>
      <c r="S377" s="2" t="str">
        <f>IF(C377&gt;=Parameters!$B$10,D377-EXP(Parameters!$B$2+Parameters!$B$4*LN($C377)), "")</f>
        <v/>
      </c>
    </row>
    <row r="378" spans="6:19" x14ac:dyDescent="0.35">
      <c r="F378" s="2" t="str">
        <f t="shared" si="41"/>
        <v/>
      </c>
      <c r="G378" s="2" t="str">
        <f t="shared" si="42"/>
        <v/>
      </c>
      <c r="H378" s="2" t="str">
        <f t="shared" si="43"/>
        <v/>
      </c>
      <c r="I378" s="2" t="str">
        <f t="shared" si="44"/>
        <v xml:space="preserve"> </v>
      </c>
      <c r="J378" s="4">
        <f>1/(1+EXP(-Parameters!$B$8-Parameters!$B$9*C378))</f>
        <v>4.5002779483917348E-5</v>
      </c>
      <c r="K378" s="18" t="e">
        <f>EXP(Parameters!$B$3+Parameters!$B$5*LN($C378))</f>
        <v>#NUM!</v>
      </c>
      <c r="L378" s="18" t="e">
        <f>EXP(Parameters!$B$2+Parameters!$B$4*LN($C378))</f>
        <v>#NUM!</v>
      </c>
      <c r="M378" s="18" t="e">
        <f t="shared" si="45"/>
        <v>#NUM!</v>
      </c>
      <c r="N378" s="2" t="e">
        <f t="shared" si="46"/>
        <v>#NUM!</v>
      </c>
      <c r="O378" s="19" t="e">
        <f>_xlfn.NORM.DIST(LN($D378), LN(K378), EXP(Parameters!$B$6), 0)</f>
        <v>#NUM!</v>
      </c>
      <c r="P378" s="19" t="e">
        <f>_xlfn.NORM.DIST(LN($D378), LN(L378), EXP(Parameters!$B$7), 0)</f>
        <v>#NUM!</v>
      </c>
      <c r="Q378" s="4" t="e">
        <f t="shared" si="47"/>
        <v>#NUM!</v>
      </c>
      <c r="R378" s="4" t="e">
        <f t="shared" si="48"/>
        <v>#NUM!</v>
      </c>
      <c r="S378" s="2" t="str">
        <f>IF(C378&gt;=Parameters!$B$10,D378-EXP(Parameters!$B$2+Parameters!$B$4*LN($C378)), "")</f>
        <v/>
      </c>
    </row>
    <row r="379" spans="6:19" x14ac:dyDescent="0.35">
      <c r="F379" s="2" t="str">
        <f t="shared" si="41"/>
        <v/>
      </c>
      <c r="G379" s="2" t="str">
        <f t="shared" si="42"/>
        <v/>
      </c>
      <c r="H379" s="2" t="str">
        <f t="shared" si="43"/>
        <v/>
      </c>
      <c r="I379" s="2" t="str">
        <f t="shared" si="44"/>
        <v xml:space="preserve"> </v>
      </c>
      <c r="J379" s="4">
        <f>1/(1+EXP(-Parameters!$B$8-Parameters!$B$9*C379))</f>
        <v>4.5002779483917348E-5</v>
      </c>
      <c r="K379" s="18" t="e">
        <f>EXP(Parameters!$B$3+Parameters!$B$5*LN($C379))</f>
        <v>#NUM!</v>
      </c>
      <c r="L379" s="18" t="e">
        <f>EXP(Parameters!$B$2+Parameters!$B$4*LN($C379))</f>
        <v>#NUM!</v>
      </c>
      <c r="M379" s="18" t="e">
        <f t="shared" si="45"/>
        <v>#NUM!</v>
      </c>
      <c r="N379" s="2" t="e">
        <f t="shared" si="46"/>
        <v>#NUM!</v>
      </c>
      <c r="O379" s="19" t="e">
        <f>_xlfn.NORM.DIST(LN($D379), LN(K379), EXP(Parameters!$B$6), 0)</f>
        <v>#NUM!</v>
      </c>
      <c r="P379" s="19" t="e">
        <f>_xlfn.NORM.DIST(LN($D379), LN(L379), EXP(Parameters!$B$7), 0)</f>
        <v>#NUM!</v>
      </c>
      <c r="Q379" s="4" t="e">
        <f t="shared" si="47"/>
        <v>#NUM!</v>
      </c>
      <c r="R379" s="4" t="e">
        <f t="shared" si="48"/>
        <v>#NUM!</v>
      </c>
      <c r="S379" s="2" t="str">
        <f>IF(C379&gt;=Parameters!$B$10,D379-EXP(Parameters!$B$2+Parameters!$B$4*LN($C379)), "")</f>
        <v/>
      </c>
    </row>
    <row r="380" spans="6:19" x14ac:dyDescent="0.35">
      <c r="F380" s="2" t="str">
        <f t="shared" si="41"/>
        <v/>
      </c>
      <c r="G380" s="2" t="str">
        <f t="shared" si="42"/>
        <v/>
      </c>
      <c r="H380" s="2" t="str">
        <f t="shared" si="43"/>
        <v/>
      </c>
      <c r="I380" s="2" t="str">
        <f t="shared" si="44"/>
        <v xml:space="preserve"> </v>
      </c>
      <c r="J380" s="4">
        <f>1/(1+EXP(-Parameters!$B$8-Parameters!$B$9*C380))</f>
        <v>4.5002779483917348E-5</v>
      </c>
      <c r="K380" s="18" t="e">
        <f>EXP(Parameters!$B$3+Parameters!$B$5*LN($C380))</f>
        <v>#NUM!</v>
      </c>
      <c r="L380" s="18" t="e">
        <f>EXP(Parameters!$B$2+Parameters!$B$4*LN($C380))</f>
        <v>#NUM!</v>
      </c>
      <c r="M380" s="18" t="e">
        <f t="shared" si="45"/>
        <v>#NUM!</v>
      </c>
      <c r="N380" s="2" t="e">
        <f t="shared" si="46"/>
        <v>#NUM!</v>
      </c>
      <c r="O380" s="19" t="e">
        <f>_xlfn.NORM.DIST(LN($D380), LN(K380), EXP(Parameters!$B$6), 0)</f>
        <v>#NUM!</v>
      </c>
      <c r="P380" s="19" t="e">
        <f>_xlfn.NORM.DIST(LN($D380), LN(L380), EXP(Parameters!$B$7), 0)</f>
        <v>#NUM!</v>
      </c>
      <c r="Q380" s="4" t="e">
        <f t="shared" si="47"/>
        <v>#NUM!</v>
      </c>
      <c r="R380" s="4" t="e">
        <f t="shared" si="48"/>
        <v>#NUM!</v>
      </c>
      <c r="S380" s="2" t="str">
        <f>IF(C380&gt;=Parameters!$B$10,D380-EXP(Parameters!$B$2+Parameters!$B$4*LN($C380)), "")</f>
        <v/>
      </c>
    </row>
    <row r="381" spans="6:19" x14ac:dyDescent="0.35">
      <c r="F381" s="2" t="str">
        <f t="shared" si="41"/>
        <v/>
      </c>
      <c r="G381" s="2" t="str">
        <f t="shared" si="42"/>
        <v/>
      </c>
      <c r="H381" s="2" t="str">
        <f t="shared" si="43"/>
        <v/>
      </c>
      <c r="I381" s="2" t="str">
        <f t="shared" si="44"/>
        <v xml:space="preserve"> </v>
      </c>
      <c r="J381" s="4">
        <f>1/(1+EXP(-Parameters!$B$8-Parameters!$B$9*C381))</f>
        <v>4.5002779483917348E-5</v>
      </c>
      <c r="K381" s="18" t="e">
        <f>EXP(Parameters!$B$3+Parameters!$B$5*LN($C381))</f>
        <v>#NUM!</v>
      </c>
      <c r="L381" s="18" t="e">
        <f>EXP(Parameters!$B$2+Parameters!$B$4*LN($C381))</f>
        <v>#NUM!</v>
      </c>
      <c r="M381" s="18" t="e">
        <f t="shared" si="45"/>
        <v>#NUM!</v>
      </c>
      <c r="N381" s="2" t="e">
        <f t="shared" si="46"/>
        <v>#NUM!</v>
      </c>
      <c r="O381" s="19" t="e">
        <f>_xlfn.NORM.DIST(LN($D381), LN(K381), EXP(Parameters!$B$6), 0)</f>
        <v>#NUM!</v>
      </c>
      <c r="P381" s="19" t="e">
        <f>_xlfn.NORM.DIST(LN($D381), LN(L381), EXP(Parameters!$B$7), 0)</f>
        <v>#NUM!</v>
      </c>
      <c r="Q381" s="4" t="e">
        <f t="shared" si="47"/>
        <v>#NUM!</v>
      </c>
      <c r="R381" s="4" t="e">
        <f t="shared" si="48"/>
        <v>#NUM!</v>
      </c>
      <c r="S381" s="2" t="str">
        <f>IF(C381&gt;=Parameters!$B$10,D381-EXP(Parameters!$B$2+Parameters!$B$4*LN($C381)), "")</f>
        <v/>
      </c>
    </row>
    <row r="382" spans="6:19" x14ac:dyDescent="0.35">
      <c r="F382" s="2" t="str">
        <f t="shared" si="41"/>
        <v/>
      </c>
      <c r="G382" s="2" t="str">
        <f t="shared" si="42"/>
        <v/>
      </c>
      <c r="H382" s="2" t="str">
        <f t="shared" si="43"/>
        <v/>
      </c>
      <c r="I382" s="2" t="str">
        <f t="shared" si="44"/>
        <v xml:space="preserve"> </v>
      </c>
      <c r="J382" s="4">
        <f>1/(1+EXP(-Parameters!$B$8-Parameters!$B$9*C382))</f>
        <v>4.5002779483917348E-5</v>
      </c>
      <c r="K382" s="18" t="e">
        <f>EXP(Parameters!$B$3+Parameters!$B$5*LN($C382))</f>
        <v>#NUM!</v>
      </c>
      <c r="L382" s="18" t="e">
        <f>EXP(Parameters!$B$2+Parameters!$B$4*LN($C382))</f>
        <v>#NUM!</v>
      </c>
      <c r="M382" s="18" t="e">
        <f t="shared" si="45"/>
        <v>#NUM!</v>
      </c>
      <c r="N382" s="2" t="e">
        <f t="shared" si="46"/>
        <v>#NUM!</v>
      </c>
      <c r="O382" s="19" t="e">
        <f>_xlfn.NORM.DIST(LN($D382), LN(K382), EXP(Parameters!$B$6), 0)</f>
        <v>#NUM!</v>
      </c>
      <c r="P382" s="19" t="e">
        <f>_xlfn.NORM.DIST(LN($D382), LN(L382), EXP(Parameters!$B$7), 0)</f>
        <v>#NUM!</v>
      </c>
      <c r="Q382" s="4" t="e">
        <f t="shared" si="47"/>
        <v>#NUM!</v>
      </c>
      <c r="R382" s="4" t="e">
        <f t="shared" si="48"/>
        <v>#NUM!</v>
      </c>
      <c r="S382" s="2" t="str">
        <f>IF(C382&gt;=Parameters!$B$10,D382-EXP(Parameters!$B$2+Parameters!$B$4*LN($C382)), "")</f>
        <v/>
      </c>
    </row>
    <row r="383" spans="6:19" x14ac:dyDescent="0.35">
      <c r="F383" s="2" t="str">
        <f t="shared" si="41"/>
        <v/>
      </c>
      <c r="G383" s="2" t="str">
        <f t="shared" si="42"/>
        <v/>
      </c>
      <c r="H383" s="2" t="str">
        <f t="shared" si="43"/>
        <v/>
      </c>
      <c r="I383" s="2" t="str">
        <f t="shared" si="44"/>
        <v xml:space="preserve"> </v>
      </c>
      <c r="J383" s="4">
        <f>1/(1+EXP(-Parameters!$B$8-Parameters!$B$9*C383))</f>
        <v>4.5002779483917348E-5</v>
      </c>
      <c r="K383" s="18" t="e">
        <f>EXP(Parameters!$B$3+Parameters!$B$5*LN($C383))</f>
        <v>#NUM!</v>
      </c>
      <c r="L383" s="18" t="e">
        <f>EXP(Parameters!$B$2+Parameters!$B$4*LN($C383))</f>
        <v>#NUM!</v>
      </c>
      <c r="M383" s="18" t="e">
        <f t="shared" si="45"/>
        <v>#NUM!</v>
      </c>
      <c r="N383" s="2" t="e">
        <f t="shared" si="46"/>
        <v>#NUM!</v>
      </c>
      <c r="O383" s="19" t="e">
        <f>_xlfn.NORM.DIST(LN($D383), LN(K383), EXP(Parameters!$B$6), 0)</f>
        <v>#NUM!</v>
      </c>
      <c r="P383" s="19" t="e">
        <f>_xlfn.NORM.DIST(LN($D383), LN(L383), EXP(Parameters!$B$7), 0)</f>
        <v>#NUM!</v>
      </c>
      <c r="Q383" s="4" t="e">
        <f t="shared" si="47"/>
        <v>#NUM!</v>
      </c>
      <c r="R383" s="4" t="e">
        <f t="shared" si="48"/>
        <v>#NUM!</v>
      </c>
      <c r="S383" s="2" t="str">
        <f>IF(C383&gt;=Parameters!$B$10,D383-EXP(Parameters!$B$2+Parameters!$B$4*LN($C383)), "")</f>
        <v/>
      </c>
    </row>
    <row r="384" spans="6:19" x14ac:dyDescent="0.35">
      <c r="F384" s="2" t="str">
        <f t="shared" si="41"/>
        <v/>
      </c>
      <c r="G384" s="2" t="str">
        <f t="shared" si="42"/>
        <v/>
      </c>
      <c r="H384" s="2" t="str">
        <f t="shared" si="43"/>
        <v/>
      </c>
      <c r="I384" s="2" t="str">
        <f t="shared" si="44"/>
        <v xml:space="preserve"> </v>
      </c>
      <c r="J384" s="4">
        <f>1/(1+EXP(-Parameters!$B$8-Parameters!$B$9*C384))</f>
        <v>4.5002779483917348E-5</v>
      </c>
      <c r="K384" s="18" t="e">
        <f>EXP(Parameters!$B$3+Parameters!$B$5*LN($C384))</f>
        <v>#NUM!</v>
      </c>
      <c r="L384" s="18" t="e">
        <f>EXP(Parameters!$B$2+Parameters!$B$4*LN($C384))</f>
        <v>#NUM!</v>
      </c>
      <c r="M384" s="18" t="e">
        <f t="shared" si="45"/>
        <v>#NUM!</v>
      </c>
      <c r="N384" s="2" t="e">
        <f t="shared" si="46"/>
        <v>#NUM!</v>
      </c>
      <c r="O384" s="19" t="e">
        <f>_xlfn.NORM.DIST(LN($D384), LN(K384), EXP(Parameters!$B$6), 0)</f>
        <v>#NUM!</v>
      </c>
      <c r="P384" s="19" t="e">
        <f>_xlfn.NORM.DIST(LN($D384), LN(L384), EXP(Parameters!$B$7), 0)</f>
        <v>#NUM!</v>
      </c>
      <c r="Q384" s="4" t="e">
        <f t="shared" si="47"/>
        <v>#NUM!</v>
      </c>
      <c r="R384" s="4" t="e">
        <f t="shared" si="48"/>
        <v>#NUM!</v>
      </c>
      <c r="S384" s="2" t="str">
        <f>IF(C384&gt;=Parameters!$B$10,D384-EXP(Parameters!$B$2+Parameters!$B$4*LN($C384)), "")</f>
        <v/>
      </c>
    </row>
    <row r="385" spans="6:19" x14ac:dyDescent="0.35">
      <c r="F385" s="2" t="str">
        <f t="shared" si="41"/>
        <v/>
      </c>
      <c r="G385" s="2" t="str">
        <f t="shared" si="42"/>
        <v/>
      </c>
      <c r="H385" s="2" t="str">
        <f t="shared" si="43"/>
        <v/>
      </c>
      <c r="I385" s="2" t="str">
        <f t="shared" si="44"/>
        <v xml:space="preserve"> </v>
      </c>
      <c r="J385" s="4">
        <f>1/(1+EXP(-Parameters!$B$8-Parameters!$B$9*C385))</f>
        <v>4.5002779483917348E-5</v>
      </c>
      <c r="K385" s="18" t="e">
        <f>EXP(Parameters!$B$3+Parameters!$B$5*LN($C385))</f>
        <v>#NUM!</v>
      </c>
      <c r="L385" s="18" t="e">
        <f>EXP(Parameters!$B$2+Parameters!$B$4*LN($C385))</f>
        <v>#NUM!</v>
      </c>
      <c r="M385" s="18" t="e">
        <f t="shared" si="45"/>
        <v>#NUM!</v>
      </c>
      <c r="N385" s="2" t="e">
        <f t="shared" si="46"/>
        <v>#NUM!</v>
      </c>
      <c r="O385" s="19" t="e">
        <f>_xlfn.NORM.DIST(LN($D385), LN(K385), EXP(Parameters!$B$6), 0)</f>
        <v>#NUM!</v>
      </c>
      <c r="P385" s="19" t="e">
        <f>_xlfn.NORM.DIST(LN($D385), LN(L385), EXP(Parameters!$B$7), 0)</f>
        <v>#NUM!</v>
      </c>
      <c r="Q385" s="4" t="e">
        <f t="shared" si="47"/>
        <v>#NUM!</v>
      </c>
      <c r="R385" s="4" t="e">
        <f t="shared" si="48"/>
        <v>#NUM!</v>
      </c>
      <c r="S385" s="2" t="str">
        <f>IF(C385&gt;=Parameters!$B$10,D385-EXP(Parameters!$B$2+Parameters!$B$4*LN($C385)), "")</f>
        <v/>
      </c>
    </row>
    <row r="386" spans="6:19" x14ac:dyDescent="0.35">
      <c r="F386" s="2" t="str">
        <f t="shared" si="41"/>
        <v/>
      </c>
      <c r="G386" s="2" t="str">
        <f t="shared" si="42"/>
        <v/>
      </c>
      <c r="H386" s="2" t="str">
        <f t="shared" si="43"/>
        <v/>
      </c>
      <c r="I386" s="2" t="str">
        <f t="shared" si="44"/>
        <v xml:space="preserve"> </v>
      </c>
      <c r="J386" s="4">
        <f>1/(1+EXP(-Parameters!$B$8-Parameters!$B$9*C386))</f>
        <v>4.5002779483917348E-5</v>
      </c>
      <c r="K386" s="18" t="e">
        <f>EXP(Parameters!$B$3+Parameters!$B$5*LN($C386))</f>
        <v>#NUM!</v>
      </c>
      <c r="L386" s="18" t="e">
        <f>EXP(Parameters!$B$2+Parameters!$B$4*LN($C386))</f>
        <v>#NUM!</v>
      </c>
      <c r="M386" s="18" t="e">
        <f t="shared" si="45"/>
        <v>#NUM!</v>
      </c>
      <c r="N386" s="2" t="e">
        <f t="shared" si="46"/>
        <v>#NUM!</v>
      </c>
      <c r="O386" s="19" t="e">
        <f>_xlfn.NORM.DIST(LN($D386), LN(K386), EXP(Parameters!$B$6), 0)</f>
        <v>#NUM!</v>
      </c>
      <c r="P386" s="19" t="e">
        <f>_xlfn.NORM.DIST(LN($D386), LN(L386), EXP(Parameters!$B$7), 0)</f>
        <v>#NUM!</v>
      </c>
      <c r="Q386" s="4" t="e">
        <f t="shared" si="47"/>
        <v>#NUM!</v>
      </c>
      <c r="R386" s="4" t="e">
        <f t="shared" si="48"/>
        <v>#NUM!</v>
      </c>
      <c r="S386" s="2" t="str">
        <f>IF(C386&gt;=Parameters!$B$10,D386-EXP(Parameters!$B$2+Parameters!$B$4*LN($C386)), "")</f>
        <v/>
      </c>
    </row>
    <row r="387" spans="6:19" x14ac:dyDescent="0.35">
      <c r="F387" s="2" t="str">
        <f t="shared" ref="F387:F394" si="49">RIGHT(C387,1)</f>
        <v/>
      </c>
      <c r="G387" s="2" t="str">
        <f t="shared" ref="G387:G394" si="50">RIGHT(D387,1)</f>
        <v/>
      </c>
      <c r="H387" s="2" t="str">
        <f t="shared" ref="H387:H394" si="51">RIGHT(E387,1)</f>
        <v/>
      </c>
      <c r="I387" s="2" t="str">
        <f t="shared" ref="I387:I394" si="52">C387&amp; " " &amp;D387</f>
        <v xml:space="preserve"> </v>
      </c>
      <c r="J387" s="4">
        <f>1/(1+EXP(-Parameters!$B$8-Parameters!$B$9*C387))</f>
        <v>4.5002779483917348E-5</v>
      </c>
      <c r="K387" s="18" t="e">
        <f>EXP(Parameters!$B$3+Parameters!$B$5*LN($C387))</f>
        <v>#NUM!</v>
      </c>
      <c r="L387" s="18" t="e">
        <f>EXP(Parameters!$B$2+Parameters!$B$4*LN($C387))</f>
        <v>#NUM!</v>
      </c>
      <c r="M387" s="18" t="e">
        <f t="shared" ref="M387:M394" si="53" xml:space="preserve"> EXP((-1 - (-0.4481224) *LN(C387)) /  0.3490391)</f>
        <v>#NUM!</v>
      </c>
      <c r="N387" s="2" t="e">
        <f t="shared" ref="N387:N394" si="54">IF(D387&gt;=M387, "mature", "immature")</f>
        <v>#NUM!</v>
      </c>
      <c r="O387" s="19" t="e">
        <f>_xlfn.NORM.DIST(LN($D387), LN(K387), EXP(Parameters!$B$6), 0)</f>
        <v>#NUM!</v>
      </c>
      <c r="P387" s="19" t="e">
        <f>_xlfn.NORM.DIST(LN($D387), LN(L387), EXP(Parameters!$B$7), 0)</f>
        <v>#NUM!</v>
      </c>
      <c r="Q387" s="4" t="e">
        <f t="shared" ref="Q387:Q393" si="55">(1-J387)*O387+J387*P387</f>
        <v>#NUM!</v>
      </c>
      <c r="R387" s="4" t="e">
        <f t="shared" ref="R387:R393" si="56">LN(Q387)</f>
        <v>#NUM!</v>
      </c>
      <c r="S387" s="2" t="str">
        <f>IF(C387&gt;=Parameters!$B$10,D387-EXP(Parameters!$B$2+Parameters!$B$4*LN($C387)), "")</f>
        <v/>
      </c>
    </row>
    <row r="388" spans="6:19" x14ac:dyDescent="0.35">
      <c r="F388" s="2" t="str">
        <f t="shared" si="49"/>
        <v/>
      </c>
      <c r="G388" s="2" t="str">
        <f t="shared" si="50"/>
        <v/>
      </c>
      <c r="H388" s="2" t="str">
        <f t="shared" si="51"/>
        <v/>
      </c>
      <c r="I388" s="2" t="str">
        <f t="shared" si="52"/>
        <v xml:space="preserve"> </v>
      </c>
      <c r="J388" s="4">
        <f>1/(1+EXP(-Parameters!$B$8-Parameters!$B$9*C388))</f>
        <v>4.5002779483917348E-5</v>
      </c>
      <c r="K388" s="18" t="e">
        <f>EXP(Parameters!$B$3+Parameters!$B$5*LN($C388))</f>
        <v>#NUM!</v>
      </c>
      <c r="L388" s="18" t="e">
        <f>EXP(Parameters!$B$2+Parameters!$B$4*LN($C388))</f>
        <v>#NUM!</v>
      </c>
      <c r="M388" s="18" t="e">
        <f t="shared" si="53"/>
        <v>#NUM!</v>
      </c>
      <c r="N388" s="2" t="e">
        <f t="shared" si="54"/>
        <v>#NUM!</v>
      </c>
      <c r="O388" s="19" t="e">
        <f>_xlfn.NORM.DIST(LN($D388), LN(K388), EXP(Parameters!$B$6), 0)</f>
        <v>#NUM!</v>
      </c>
      <c r="P388" s="19" t="e">
        <f>_xlfn.NORM.DIST(LN($D388), LN(L388), EXP(Parameters!$B$7), 0)</f>
        <v>#NUM!</v>
      </c>
      <c r="Q388" s="4" t="e">
        <f t="shared" si="55"/>
        <v>#NUM!</v>
      </c>
      <c r="R388" s="4" t="e">
        <f t="shared" si="56"/>
        <v>#NUM!</v>
      </c>
      <c r="S388" s="2" t="str">
        <f>IF(C388&gt;=Parameters!$B$10,D388-EXP(Parameters!$B$2+Parameters!$B$4*LN($C388)), "")</f>
        <v/>
      </c>
    </row>
    <row r="389" spans="6:19" x14ac:dyDescent="0.35">
      <c r="F389" s="2" t="str">
        <f t="shared" si="49"/>
        <v/>
      </c>
      <c r="G389" s="2" t="str">
        <f t="shared" si="50"/>
        <v/>
      </c>
      <c r="H389" s="2" t="str">
        <f t="shared" si="51"/>
        <v/>
      </c>
      <c r="I389" s="2" t="str">
        <f t="shared" si="52"/>
        <v xml:space="preserve"> </v>
      </c>
      <c r="J389" s="4">
        <f>1/(1+EXP(-Parameters!$B$8-Parameters!$B$9*C389))</f>
        <v>4.5002779483917348E-5</v>
      </c>
      <c r="K389" s="18" t="e">
        <f>EXP(Parameters!$B$3+Parameters!$B$5*LN($C389))</f>
        <v>#NUM!</v>
      </c>
      <c r="L389" s="18" t="e">
        <f>EXP(Parameters!$B$2+Parameters!$B$4*LN($C389))</f>
        <v>#NUM!</v>
      </c>
      <c r="M389" s="18" t="e">
        <f t="shared" si="53"/>
        <v>#NUM!</v>
      </c>
      <c r="N389" s="2" t="e">
        <f t="shared" si="54"/>
        <v>#NUM!</v>
      </c>
      <c r="O389" s="19" t="e">
        <f>_xlfn.NORM.DIST(LN($D389), LN(K389), EXP(Parameters!$B$6), 0)</f>
        <v>#NUM!</v>
      </c>
      <c r="P389" s="19" t="e">
        <f>_xlfn.NORM.DIST(LN($D389), LN(L389), EXP(Parameters!$B$7), 0)</f>
        <v>#NUM!</v>
      </c>
      <c r="Q389" s="4" t="e">
        <f t="shared" si="55"/>
        <v>#NUM!</v>
      </c>
      <c r="R389" s="4" t="e">
        <f t="shared" si="56"/>
        <v>#NUM!</v>
      </c>
      <c r="S389" s="2" t="str">
        <f>IF(C389&gt;=Parameters!$B$10,D389-EXP(Parameters!$B$2+Parameters!$B$4*LN($C389)), "")</f>
        <v/>
      </c>
    </row>
    <row r="390" spans="6:19" x14ac:dyDescent="0.35">
      <c r="F390" s="2" t="str">
        <f t="shared" si="49"/>
        <v/>
      </c>
      <c r="G390" s="2" t="str">
        <f t="shared" si="50"/>
        <v/>
      </c>
      <c r="H390" s="2" t="str">
        <f t="shared" si="51"/>
        <v/>
      </c>
      <c r="I390" s="2" t="str">
        <f t="shared" si="52"/>
        <v xml:space="preserve"> </v>
      </c>
      <c r="J390" s="4">
        <f>1/(1+EXP(-Parameters!$B$8-Parameters!$B$9*C390))</f>
        <v>4.5002779483917348E-5</v>
      </c>
      <c r="K390" s="18" t="e">
        <f>EXP(Parameters!$B$3+Parameters!$B$5*LN($C390))</f>
        <v>#NUM!</v>
      </c>
      <c r="L390" s="18" t="e">
        <f>EXP(Parameters!$B$2+Parameters!$B$4*LN($C390))</f>
        <v>#NUM!</v>
      </c>
      <c r="M390" s="18" t="e">
        <f t="shared" si="53"/>
        <v>#NUM!</v>
      </c>
      <c r="N390" s="2" t="e">
        <f t="shared" si="54"/>
        <v>#NUM!</v>
      </c>
      <c r="O390" s="19" t="e">
        <f>_xlfn.NORM.DIST(LN($D390), LN(K390), EXP(Parameters!$B$6), 0)</f>
        <v>#NUM!</v>
      </c>
      <c r="P390" s="19" t="e">
        <f>_xlfn.NORM.DIST(LN($D390), LN(L390), EXP(Parameters!$B$7), 0)</f>
        <v>#NUM!</v>
      </c>
      <c r="Q390" s="4" t="e">
        <f t="shared" si="55"/>
        <v>#NUM!</v>
      </c>
      <c r="R390" s="4" t="e">
        <f t="shared" si="56"/>
        <v>#NUM!</v>
      </c>
      <c r="S390" s="2" t="str">
        <f>IF(C390&gt;=Parameters!$B$10,D390-EXP(Parameters!$B$2+Parameters!$B$4*LN($C390)), "")</f>
        <v/>
      </c>
    </row>
    <row r="391" spans="6:19" x14ac:dyDescent="0.35">
      <c r="F391" s="2" t="str">
        <f t="shared" si="49"/>
        <v/>
      </c>
      <c r="G391" s="2" t="str">
        <f t="shared" si="50"/>
        <v/>
      </c>
      <c r="H391" s="2" t="str">
        <f t="shared" si="51"/>
        <v/>
      </c>
      <c r="I391" s="2" t="str">
        <f t="shared" si="52"/>
        <v xml:space="preserve"> </v>
      </c>
      <c r="J391" s="4">
        <f>1/(1+EXP(-Parameters!$B$8-Parameters!$B$9*C391))</f>
        <v>4.5002779483917348E-5</v>
      </c>
      <c r="K391" s="18" t="e">
        <f>EXP(Parameters!$B$3+Parameters!$B$5*LN($C391))</f>
        <v>#NUM!</v>
      </c>
      <c r="L391" s="18" t="e">
        <f>EXP(Parameters!$B$2+Parameters!$B$4*LN($C391))</f>
        <v>#NUM!</v>
      </c>
      <c r="M391" s="18" t="e">
        <f t="shared" si="53"/>
        <v>#NUM!</v>
      </c>
      <c r="N391" s="2" t="e">
        <f t="shared" si="54"/>
        <v>#NUM!</v>
      </c>
      <c r="O391" s="19" t="e">
        <f>_xlfn.NORM.DIST(LN($D391), LN(K391), EXP(Parameters!$B$6), 0)</f>
        <v>#NUM!</v>
      </c>
      <c r="P391" s="19" t="e">
        <f>_xlfn.NORM.DIST(LN($D391), LN(L391), EXP(Parameters!$B$7), 0)</f>
        <v>#NUM!</v>
      </c>
      <c r="Q391" s="4" t="e">
        <f t="shared" si="55"/>
        <v>#NUM!</v>
      </c>
      <c r="R391" s="4" t="e">
        <f t="shared" si="56"/>
        <v>#NUM!</v>
      </c>
      <c r="S391" s="2" t="str">
        <f>IF(C391&gt;=Parameters!$B$10,D391-EXP(Parameters!$B$2+Parameters!$B$4*LN($C391)), "")</f>
        <v/>
      </c>
    </row>
    <row r="392" spans="6:19" x14ac:dyDescent="0.35">
      <c r="F392" s="2" t="str">
        <f t="shared" si="49"/>
        <v/>
      </c>
      <c r="G392" s="2" t="str">
        <f t="shared" si="50"/>
        <v/>
      </c>
      <c r="H392" s="2" t="str">
        <f t="shared" si="51"/>
        <v/>
      </c>
      <c r="I392" s="2" t="str">
        <f t="shared" si="52"/>
        <v xml:space="preserve"> </v>
      </c>
      <c r="J392" s="4">
        <f>1/(1+EXP(-Parameters!$B$8-Parameters!$B$9*C392))</f>
        <v>4.5002779483917348E-5</v>
      </c>
      <c r="K392" s="18" t="e">
        <f>EXP(Parameters!$B$3+Parameters!$B$5*LN($C392))</f>
        <v>#NUM!</v>
      </c>
      <c r="L392" s="18" t="e">
        <f>EXP(Parameters!$B$2+Parameters!$B$4*LN($C392))</f>
        <v>#NUM!</v>
      </c>
      <c r="M392" s="18" t="e">
        <f t="shared" si="53"/>
        <v>#NUM!</v>
      </c>
      <c r="N392" s="2" t="e">
        <f t="shared" si="54"/>
        <v>#NUM!</v>
      </c>
      <c r="O392" s="19" t="e">
        <f>_xlfn.NORM.DIST(LN($D392), LN(K392), EXP(Parameters!$B$6), 0)</f>
        <v>#NUM!</v>
      </c>
      <c r="P392" s="19" t="e">
        <f>_xlfn.NORM.DIST(LN($D392), LN(L392), EXP(Parameters!$B$7), 0)</f>
        <v>#NUM!</v>
      </c>
      <c r="Q392" s="4" t="e">
        <f t="shared" si="55"/>
        <v>#NUM!</v>
      </c>
      <c r="R392" s="4" t="e">
        <f t="shared" si="56"/>
        <v>#NUM!</v>
      </c>
      <c r="S392" s="2" t="str">
        <f>IF(C392&gt;=Parameters!$B$10,D392-EXP(Parameters!$B$2+Parameters!$B$4*LN($C392)), "")</f>
        <v/>
      </c>
    </row>
    <row r="393" spans="6:19" x14ac:dyDescent="0.35">
      <c r="F393" s="2" t="str">
        <f t="shared" si="49"/>
        <v/>
      </c>
      <c r="G393" s="2" t="str">
        <f t="shared" si="50"/>
        <v/>
      </c>
      <c r="H393" s="2" t="str">
        <f t="shared" si="51"/>
        <v/>
      </c>
      <c r="I393" s="2" t="str">
        <f t="shared" si="52"/>
        <v xml:space="preserve"> </v>
      </c>
      <c r="J393" s="4">
        <f>1/(1+EXP(-Parameters!$B$8-Parameters!$B$9*C393))</f>
        <v>4.5002779483917348E-5</v>
      </c>
      <c r="K393" s="18" t="e">
        <f>EXP(Parameters!$B$3+Parameters!$B$5*LN($C393))</f>
        <v>#NUM!</v>
      </c>
      <c r="L393" s="18" t="e">
        <f>EXP(Parameters!$B$2+Parameters!$B$4*LN($C393))</f>
        <v>#NUM!</v>
      </c>
      <c r="M393" s="18" t="e">
        <f t="shared" si="53"/>
        <v>#NUM!</v>
      </c>
      <c r="N393" s="2" t="e">
        <f t="shared" si="54"/>
        <v>#NUM!</v>
      </c>
      <c r="O393" s="19" t="e">
        <f>_xlfn.NORM.DIST(LN($D393), LN(K393), EXP(Parameters!$B$6), 0)</f>
        <v>#NUM!</v>
      </c>
      <c r="P393" s="19" t="e">
        <f>_xlfn.NORM.DIST(LN($D393), LN(L393), EXP(Parameters!$B$7), 0)</f>
        <v>#NUM!</v>
      </c>
      <c r="Q393" s="4" t="e">
        <f t="shared" si="55"/>
        <v>#NUM!</v>
      </c>
      <c r="R393" s="4" t="e">
        <f t="shared" si="56"/>
        <v>#NUM!</v>
      </c>
      <c r="S393" s="2" t="str">
        <f>IF(C393&gt;=Parameters!$B$10,D393-EXP(Parameters!$B$2+Parameters!$B$4*LN($C393)), "")</f>
        <v/>
      </c>
    </row>
    <row r="394" spans="6:19" x14ac:dyDescent="0.35">
      <c r="F394" s="2" t="str">
        <f t="shared" si="49"/>
        <v/>
      </c>
      <c r="G394" s="2" t="str">
        <f t="shared" si="50"/>
        <v/>
      </c>
      <c r="H394" s="2" t="str">
        <f t="shared" si="51"/>
        <v/>
      </c>
      <c r="I394" s="2" t="str">
        <f t="shared" si="52"/>
        <v xml:space="preserve"> </v>
      </c>
      <c r="J394" s="4">
        <f>1/(1+EXP(-Parameters!$B$8-Parameters!$B$9*C394))</f>
        <v>4.5002779483917348E-5</v>
      </c>
      <c r="K394" s="18" t="e">
        <f>EXP(Parameters!$B$3+Parameters!$B$5*LN($C394))</f>
        <v>#NUM!</v>
      </c>
      <c r="L394" s="18" t="e">
        <f>EXP(Parameters!$B$2+Parameters!$B$4*LN($C394))</f>
        <v>#NUM!</v>
      </c>
      <c r="M394" s="18" t="e">
        <f t="shared" si="53"/>
        <v>#NUM!</v>
      </c>
      <c r="N394" s="2" t="e">
        <f t="shared" si="54"/>
        <v>#NUM!</v>
      </c>
      <c r="O394" s="19" t="e">
        <f>_xlfn.NORM.DIST(LN($D394), LN(K394), EXP(Parameters!$B$6), 0)</f>
        <v>#NUM!</v>
      </c>
      <c r="P394" s="19" t="e">
        <f>_xlfn.NORM.DIST(LN($D394), LN(L394), EXP(Parameters!$B$7), 0)</f>
        <v>#NUM!</v>
      </c>
      <c r="Q394" s="4" t="e">
        <f t="shared" ref="Q394" si="57">(1-J394)*O394+J394*P394</f>
        <v>#NUM!</v>
      </c>
      <c r="R394" s="4" t="e">
        <f t="shared" ref="R394" si="58">LN(Q394)</f>
        <v>#NUM!</v>
      </c>
      <c r="S394" s="2" t="str">
        <f>IF(C394&gt;=Parameters!$B$10,D394-EXP(Parameters!$B$2+Parameters!$B$4*LN($C394)), "")</f>
        <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election activeCell="P11" sqref="P11"/>
    </sheetView>
  </sheetViews>
  <sheetFormatPr baseColWidth="10" defaultColWidth="8.7265625" defaultRowHeight="14.5" x14ac:dyDescent="0.35"/>
  <cols>
    <col min="3" max="3" width="4.1796875" customWidth="1"/>
    <col min="6" max="6" width="3.81640625" customWidth="1"/>
    <col min="10" max="10" width="10.81640625" style="2" customWidth="1"/>
    <col min="11" max="11" width="14.7265625" style="2" customWidth="1"/>
    <col min="12" max="13" width="14.7265625" customWidth="1"/>
    <col min="14" max="14" width="9.54296875" customWidth="1"/>
    <col min="15" max="16" width="10.54296875" customWidth="1"/>
  </cols>
  <sheetData>
    <row r="1" spans="1:16" ht="15" thickBot="1" x14ac:dyDescent="0.4">
      <c r="A1" s="10" t="s">
        <v>116</v>
      </c>
      <c r="B1" s="11" t="s">
        <v>129</v>
      </c>
      <c r="D1" s="10" t="s">
        <v>117</v>
      </c>
      <c r="E1" s="11" t="s">
        <v>129</v>
      </c>
      <c r="G1" s="10" t="s">
        <v>130</v>
      </c>
      <c r="H1" s="11" t="s">
        <v>129</v>
      </c>
      <c r="J1" s="10" t="s">
        <v>131</v>
      </c>
      <c r="K1" s="10" t="s">
        <v>132</v>
      </c>
      <c r="L1" s="12" t="s">
        <v>133</v>
      </c>
      <c r="M1" s="12" t="s">
        <v>134</v>
      </c>
      <c r="N1" s="10" t="s">
        <v>2399</v>
      </c>
      <c r="O1" s="12" t="s">
        <v>2400</v>
      </c>
      <c r="P1" s="11" t="s">
        <v>2401</v>
      </c>
    </row>
    <row r="2" spans="1:16" x14ac:dyDescent="0.35">
      <c r="A2" s="5">
        <v>70</v>
      </c>
      <c r="B2" s="6">
        <f>COUNTIF(Data!$C$2:$C$1048576, "=" &amp; A2)</f>
        <v>0</v>
      </c>
      <c r="D2" s="5">
        <v>10</v>
      </c>
      <c r="E2" s="6">
        <f>COUNTIF(Data!$D$2:$D$1048576, "=" &amp; D2)</f>
        <v>0</v>
      </c>
      <c r="G2" s="5">
        <v>0</v>
      </c>
      <c r="H2" s="6">
        <f>COUNTIF(Data!$E$2:$E$1048576, "=" &amp; G2)</f>
        <v>0</v>
      </c>
      <c r="J2" s="16">
        <v>0</v>
      </c>
      <c r="K2" s="7">
        <f>COUNTIF(Data!$F$2:$F$1048576, "=" &amp; J2)</f>
        <v>16</v>
      </c>
      <c r="L2" s="14">
        <f>COUNTIF(Data!$G$2:$G$1048576, "=" &amp; J2)</f>
        <v>22</v>
      </c>
      <c r="M2" s="14">
        <f>COUNTIF(Data!$H$2:$H$1048576, "=" &amp; J2)</f>
        <v>36</v>
      </c>
      <c r="N2" s="7">
        <f>(COUNTA(Data!C:C)-1) / 10</f>
        <v>20</v>
      </c>
      <c r="O2" s="20">
        <f>N2-2 * SQRT((COUNTA(Data!C:C)-1)*0.1*0.9)</f>
        <v>11.51471862576143</v>
      </c>
      <c r="P2" s="21">
        <f>N2+2 * SQRT((COUNTA(Data!D:D)-1)*0.1*0.9)</f>
        <v>28.442748367682171</v>
      </c>
    </row>
    <row r="3" spans="1:16" x14ac:dyDescent="0.35">
      <c r="A3" s="5">
        <v>71</v>
      </c>
      <c r="B3" s="6">
        <f>COUNTIF(Data!$C$2:$C$1048576, "=" &amp; A3)</f>
        <v>0</v>
      </c>
      <c r="D3" s="5">
        <f>D2+1</f>
        <v>11</v>
      </c>
      <c r="E3" s="6">
        <f>COUNTIF(Data!$D$2:$D$1048576, "=" &amp; D3)</f>
        <v>0</v>
      </c>
      <c r="G3" s="5">
        <f>G2+1</f>
        <v>1</v>
      </c>
      <c r="H3" s="6">
        <f>COUNTIF(Data!$E$2:$E$1048576, "=" &amp; G3)</f>
        <v>0</v>
      </c>
      <c r="J3" s="5">
        <v>1</v>
      </c>
      <c r="K3" s="7">
        <f>COUNTIF(Data!$F$2:$F$1048576, "=" &amp; J3)</f>
        <v>19</v>
      </c>
      <c r="L3" s="14">
        <f>COUNTIF(Data!$G$2:$G$1048576, "=" &amp; J3)</f>
        <v>22</v>
      </c>
      <c r="M3" s="14">
        <f>COUNTIF(Data!$H$2:$H$1048576, "=" &amp; J3)</f>
        <v>13</v>
      </c>
      <c r="N3" s="7">
        <f>(COUNTA(Data!C:C)-1) / 10</f>
        <v>20</v>
      </c>
      <c r="O3" s="20">
        <f>N3-2 * SQRT((COUNTA(Data!C:C)-1)*0.1*0.9)</f>
        <v>11.51471862576143</v>
      </c>
      <c r="P3" s="21">
        <f>N3+2 * SQRT((COUNTA(Data!D:D)-1)*0.1*0.9)</f>
        <v>28.442748367682171</v>
      </c>
    </row>
    <row r="4" spans="1:16" x14ac:dyDescent="0.35">
      <c r="A4" s="5">
        <v>72</v>
      </c>
      <c r="B4" s="6">
        <f>COUNTIF(Data!$C$2:$C$1048576, "=" &amp; A4)</f>
        <v>0</v>
      </c>
      <c r="D4" s="5">
        <f t="shared" ref="D4:D32" si="0">D3+1</f>
        <v>12</v>
      </c>
      <c r="E4" s="6">
        <f>COUNTIF(Data!$D$2:$D$1048576, "=" &amp; D4)</f>
        <v>0</v>
      </c>
      <c r="G4" s="5">
        <f t="shared" ref="G4:G32" si="1">G3+1</f>
        <v>2</v>
      </c>
      <c r="H4" s="6">
        <f>COUNTIF(Data!$E$2:$E$1048576, "=" &amp; G4)</f>
        <v>0</v>
      </c>
      <c r="J4" s="7">
        <v>2</v>
      </c>
      <c r="K4" s="7">
        <f>COUNTIF(Data!$F$2:$F$1048576, "=" &amp; J4)</f>
        <v>26</v>
      </c>
      <c r="L4" s="14">
        <f>COUNTIF(Data!$G$2:$G$1048576, "=" &amp; J4)</f>
        <v>18</v>
      </c>
      <c r="M4" s="14">
        <f>COUNTIF(Data!$H$2:$H$1048576, "=" &amp; J4)</f>
        <v>29</v>
      </c>
      <c r="N4" s="7">
        <f>(COUNTA(Data!C:C)-1) / 10</f>
        <v>20</v>
      </c>
      <c r="O4" s="20">
        <f>N4-2 * SQRT((COUNTA(Data!C:C)-1)*0.1*0.9)</f>
        <v>11.51471862576143</v>
      </c>
      <c r="P4" s="21">
        <f>N4+2 * SQRT((COUNTA(Data!D:D)-1)*0.1*0.9)</f>
        <v>28.442748367682171</v>
      </c>
    </row>
    <row r="5" spans="1:16" x14ac:dyDescent="0.35">
      <c r="A5" s="5">
        <v>73</v>
      </c>
      <c r="B5" s="6">
        <f>COUNTIF(Data!$C$2:$C$1048576, "=" &amp; A5)</f>
        <v>0</v>
      </c>
      <c r="D5" s="5">
        <f t="shared" si="0"/>
        <v>13</v>
      </c>
      <c r="E5" s="6">
        <f>COUNTIF(Data!$D$2:$D$1048576, "=" &amp; D5)</f>
        <v>0</v>
      </c>
      <c r="G5" s="5">
        <f t="shared" si="1"/>
        <v>3</v>
      </c>
      <c r="H5" s="6">
        <f>COUNTIF(Data!$E$2:$E$1048576, "=" &amp; G5)</f>
        <v>0</v>
      </c>
      <c r="J5" s="7">
        <v>3</v>
      </c>
      <c r="K5" s="7">
        <f>COUNTIF(Data!$F$2:$F$1048576, "=" &amp; J5)</f>
        <v>26</v>
      </c>
      <c r="L5" s="14">
        <f>COUNTIF(Data!$G$2:$G$1048576, "=" &amp; J5)</f>
        <v>17</v>
      </c>
      <c r="M5" s="14">
        <f>COUNTIF(Data!$H$2:$H$1048576, "=" &amp; J5)</f>
        <v>14</v>
      </c>
      <c r="N5" s="7">
        <f>(COUNTA(Data!C:C)-1) / 10</f>
        <v>20</v>
      </c>
      <c r="O5" s="20">
        <f>N5-2 * SQRT((COUNTA(Data!C:C)-1)*0.1*0.9)</f>
        <v>11.51471862576143</v>
      </c>
      <c r="P5" s="21">
        <f>N5+2 * SQRT((COUNTA(Data!D:D)-1)*0.1*0.9)</f>
        <v>28.442748367682171</v>
      </c>
    </row>
    <row r="6" spans="1:16" x14ac:dyDescent="0.35">
      <c r="A6" s="5">
        <v>74</v>
      </c>
      <c r="B6" s="6">
        <f>COUNTIF(Data!$C$2:$C$1048576, "=" &amp; A6)</f>
        <v>1</v>
      </c>
      <c r="D6" s="5">
        <f t="shared" si="0"/>
        <v>14</v>
      </c>
      <c r="E6" s="6">
        <f>COUNTIF(Data!$D$2:$D$1048576, "=" &amp; D6)</f>
        <v>7</v>
      </c>
      <c r="G6" s="5">
        <f t="shared" si="1"/>
        <v>4</v>
      </c>
      <c r="H6" s="6">
        <f>COUNTIF(Data!$E$2:$E$1048576, "=" &amp; G6)</f>
        <v>0</v>
      </c>
      <c r="J6" s="7">
        <v>4</v>
      </c>
      <c r="K6" s="7">
        <f>COUNTIF(Data!$F$2:$F$1048576, "=" &amp; J6)</f>
        <v>20</v>
      </c>
      <c r="L6" s="14">
        <f>COUNTIF(Data!$G$2:$G$1048576, "=" &amp; J6)</f>
        <v>25</v>
      </c>
      <c r="M6" s="14">
        <f>COUNTIF(Data!$H$2:$H$1048576, "=" &amp; J6)</f>
        <v>9</v>
      </c>
      <c r="N6" s="7">
        <f>(COUNTA(Data!C:C)-1) / 10</f>
        <v>20</v>
      </c>
      <c r="O6" s="20">
        <f>N6-2 * SQRT((COUNTA(Data!C:C)-1)*0.1*0.9)</f>
        <v>11.51471862576143</v>
      </c>
      <c r="P6" s="21">
        <f>N6+2 * SQRT((COUNTA(Data!D:D)-1)*0.1*0.9)</f>
        <v>28.442748367682171</v>
      </c>
    </row>
    <row r="7" spans="1:16" x14ac:dyDescent="0.35">
      <c r="A7" s="5">
        <v>75</v>
      </c>
      <c r="B7" s="6">
        <f>COUNTIF(Data!$C$2:$C$1048576, "=" &amp; A7)</f>
        <v>0</v>
      </c>
      <c r="D7" s="5">
        <f t="shared" si="0"/>
        <v>15</v>
      </c>
      <c r="E7" s="6">
        <f>COUNTIF(Data!$D$2:$D$1048576, "=" &amp; D7)</f>
        <v>7</v>
      </c>
      <c r="G7" s="5">
        <f t="shared" si="1"/>
        <v>5</v>
      </c>
      <c r="H7" s="6">
        <f>COUNTIF(Data!$E$2:$E$1048576, "=" &amp; G7)</f>
        <v>0</v>
      </c>
      <c r="J7" s="7">
        <v>5</v>
      </c>
      <c r="K7" s="7">
        <f>COUNTIF(Data!$F$2:$F$1048576, "=" &amp; J7)</f>
        <v>16</v>
      </c>
      <c r="L7" s="14">
        <f>COUNTIF(Data!$G$2:$G$1048576, "=" &amp; J7)</f>
        <v>27</v>
      </c>
      <c r="M7" s="14">
        <f>COUNTIF(Data!$H$2:$H$1048576, "=" &amp; J7)</f>
        <v>21</v>
      </c>
      <c r="N7" s="7">
        <f>(COUNTA(Data!C:C)-1) / 10</f>
        <v>20</v>
      </c>
      <c r="O7" s="20">
        <f>N7-2 * SQRT((COUNTA(Data!C:C)-1)*0.1*0.9)</f>
        <v>11.51471862576143</v>
      </c>
      <c r="P7" s="21">
        <f>N7+2 * SQRT((COUNTA(Data!D:D)-1)*0.1*0.9)</f>
        <v>28.442748367682171</v>
      </c>
    </row>
    <row r="8" spans="1:16" x14ac:dyDescent="0.35">
      <c r="A8" s="5">
        <v>76</v>
      </c>
      <c r="B8" s="6">
        <f>COUNTIF(Data!$C$2:$C$1048576, "=" &amp; A8)</f>
        <v>1</v>
      </c>
      <c r="D8" s="5">
        <f t="shared" si="0"/>
        <v>16</v>
      </c>
      <c r="E8" s="6">
        <f>COUNTIF(Data!$D$2:$D$1048576, "=" &amp; D8)</f>
        <v>2</v>
      </c>
      <c r="G8" s="5">
        <f t="shared" si="1"/>
        <v>6</v>
      </c>
      <c r="H8" s="6">
        <f>COUNTIF(Data!$E$2:$E$1048576, "=" &amp; G8)</f>
        <v>0</v>
      </c>
      <c r="J8" s="7">
        <v>6</v>
      </c>
      <c r="K8" s="7">
        <f>COUNTIF(Data!$F$2:$F$1048576, "=" &amp; J8)</f>
        <v>18</v>
      </c>
      <c r="L8" s="14">
        <f>COUNTIF(Data!$G$2:$G$1048576, "=" &amp; J8)</f>
        <v>13</v>
      </c>
      <c r="M8" s="14">
        <f>COUNTIF(Data!$H$2:$H$1048576, "=" &amp; J8)</f>
        <v>17</v>
      </c>
      <c r="N8" s="7">
        <f>(COUNTA(Data!C:C)-1) / 10</f>
        <v>20</v>
      </c>
      <c r="O8" s="20">
        <f>N8-2 * SQRT((COUNTA(Data!C:C)-1)*0.1*0.9)</f>
        <v>11.51471862576143</v>
      </c>
      <c r="P8" s="21">
        <f>N8+2 * SQRT((COUNTA(Data!D:D)-1)*0.1*0.9)</f>
        <v>28.442748367682171</v>
      </c>
    </row>
    <row r="9" spans="1:16" x14ac:dyDescent="0.35">
      <c r="A9" s="5">
        <v>77</v>
      </c>
      <c r="B9" s="6">
        <f>COUNTIF(Data!$C$2:$C$1048576, "=" &amp; A9)</f>
        <v>0</v>
      </c>
      <c r="D9" s="5">
        <f t="shared" si="0"/>
        <v>17</v>
      </c>
      <c r="E9" s="6">
        <f>COUNTIF(Data!$D$2:$D$1048576, "=" &amp; D9)</f>
        <v>5</v>
      </c>
      <c r="G9" s="5">
        <f t="shared" si="1"/>
        <v>7</v>
      </c>
      <c r="H9" s="6">
        <f>COUNTIF(Data!$E$2:$E$1048576, "=" &amp; G9)</f>
        <v>0</v>
      </c>
      <c r="J9" s="7">
        <v>7</v>
      </c>
      <c r="K9" s="7">
        <f>COUNTIF(Data!$F$2:$F$1048576, "=" &amp; J9)</f>
        <v>14</v>
      </c>
      <c r="L9" s="14">
        <f>COUNTIF(Data!$G$2:$G$1048576, "=" &amp; J9)</f>
        <v>11</v>
      </c>
      <c r="M9" s="14">
        <f>COUNTIF(Data!$H$2:$H$1048576, "=" &amp; J9)</f>
        <v>11</v>
      </c>
      <c r="N9" s="7">
        <f>(COUNTA(Data!C:C)-1) / 10</f>
        <v>20</v>
      </c>
      <c r="O9" s="20">
        <f>N9-2 * SQRT((COUNTA(Data!C:C)-1)*0.1*0.9)</f>
        <v>11.51471862576143</v>
      </c>
      <c r="P9" s="21">
        <f>N9+2 * SQRT((COUNTA(Data!D:D)-1)*0.1*0.9)</f>
        <v>28.442748367682171</v>
      </c>
    </row>
    <row r="10" spans="1:16" x14ac:dyDescent="0.35">
      <c r="A10" s="5">
        <v>78</v>
      </c>
      <c r="B10" s="6">
        <f>COUNTIF(Data!$C$2:$C$1048576, "=" &amp; A10)</f>
        <v>2</v>
      </c>
      <c r="D10" s="5">
        <f t="shared" si="0"/>
        <v>18</v>
      </c>
      <c r="E10" s="6">
        <f>COUNTIF(Data!$D$2:$D$1048576, "=" &amp; D10)</f>
        <v>15</v>
      </c>
      <c r="G10" s="5">
        <f t="shared" si="1"/>
        <v>8</v>
      </c>
      <c r="H10" s="6">
        <f>COUNTIF(Data!$E$2:$E$1048576, "=" &amp; G10)</f>
        <v>0</v>
      </c>
      <c r="J10" s="7">
        <v>8</v>
      </c>
      <c r="K10" s="7">
        <f>COUNTIF(Data!$F$2:$F$1048576, "=" &amp; J10)</f>
        <v>25</v>
      </c>
      <c r="L10" s="14">
        <f>COUNTIF(Data!$G$2:$G$1048576, "=" &amp; J10)</f>
        <v>24</v>
      </c>
      <c r="M10" s="14">
        <f>COUNTIF(Data!$H$2:$H$1048576, "=" &amp; J10)</f>
        <v>36</v>
      </c>
      <c r="N10" s="7">
        <f>(COUNTA(Data!C:C)-1) / 10</f>
        <v>20</v>
      </c>
      <c r="O10" s="20">
        <f>N10-2 * SQRT((COUNTA(Data!C:C)-1)*0.1*0.9)</f>
        <v>11.51471862576143</v>
      </c>
      <c r="P10" s="21">
        <f>N10+2 * SQRT((COUNTA(Data!D:D)-1)*0.1*0.9)</f>
        <v>28.442748367682171</v>
      </c>
    </row>
    <row r="11" spans="1:16" ht="15" thickBot="1" x14ac:dyDescent="0.4">
      <c r="A11" s="5">
        <v>79</v>
      </c>
      <c r="B11" s="6">
        <f>COUNTIF(Data!$C$2:$C$1048576, "=" &amp; A11)</f>
        <v>0</v>
      </c>
      <c r="D11" s="5">
        <f t="shared" si="0"/>
        <v>19</v>
      </c>
      <c r="E11" s="6">
        <f>COUNTIF(Data!$D$2:$D$1048576, "=" &amp; D11)</f>
        <v>12</v>
      </c>
      <c r="G11" s="5">
        <f t="shared" si="1"/>
        <v>9</v>
      </c>
      <c r="H11" s="6">
        <f>COUNTIF(Data!$E$2:$E$1048576, "=" &amp; G11)</f>
        <v>0</v>
      </c>
      <c r="J11" s="8">
        <v>9</v>
      </c>
      <c r="K11" s="8">
        <f>COUNTIF(Data!$F$2:$F$1048576, "=" &amp; J11)</f>
        <v>20</v>
      </c>
      <c r="L11" s="15">
        <f>COUNTIF(Data!$G$2:$G$1048576, "=" &amp; J11)</f>
        <v>19</v>
      </c>
      <c r="M11" s="15">
        <f>COUNTIF(Data!$H$2:$H$1048576, "=" &amp; J11)</f>
        <v>12</v>
      </c>
      <c r="N11" s="8">
        <f>(COUNTA(Data!C:C)-1) / 10</f>
        <v>20</v>
      </c>
      <c r="O11" s="23">
        <f>N11-2 * SQRT((COUNTA(Data!C:C)-1)*0.1*0.9)</f>
        <v>11.51471862576143</v>
      </c>
      <c r="P11" s="22">
        <f>N11+2 * SQRT((COUNTA(Data!D:D)-1)*0.1*0.9)</f>
        <v>28.442748367682171</v>
      </c>
    </row>
    <row r="12" spans="1:16" x14ac:dyDescent="0.35">
      <c r="A12" s="5">
        <v>80</v>
      </c>
      <c r="B12" s="6">
        <f>COUNTIF(Data!$C$2:$C$1048576, "=" &amp; A12)</f>
        <v>1</v>
      </c>
      <c r="D12" s="5">
        <f t="shared" si="0"/>
        <v>20</v>
      </c>
      <c r="E12" s="6">
        <f>COUNTIF(Data!$D$2:$D$1048576, "=" &amp; D12)</f>
        <v>21</v>
      </c>
      <c r="G12" s="5">
        <f t="shared" si="1"/>
        <v>10</v>
      </c>
      <c r="H12" s="6">
        <f>COUNTIF(Data!$E$2:$E$1048576, "=" &amp; G12)</f>
        <v>0</v>
      </c>
    </row>
    <row r="13" spans="1:16" x14ac:dyDescent="0.35">
      <c r="A13" s="5">
        <v>81</v>
      </c>
      <c r="B13" s="6">
        <f>COUNTIF(Data!$C$2:$C$1048576, "=" &amp; A13)</f>
        <v>1</v>
      </c>
      <c r="D13" s="5">
        <f t="shared" si="0"/>
        <v>21</v>
      </c>
      <c r="E13" s="6">
        <f>COUNTIF(Data!$D$2:$D$1048576, "=" &amp; D13)</f>
        <v>19</v>
      </c>
      <c r="G13" s="5">
        <f t="shared" si="1"/>
        <v>11</v>
      </c>
      <c r="H13" s="6">
        <f>COUNTIF(Data!$E$2:$E$1048576, "=" &amp; G13)</f>
        <v>0</v>
      </c>
    </row>
    <row r="14" spans="1:16" x14ac:dyDescent="0.35">
      <c r="A14" s="5">
        <v>82</v>
      </c>
      <c r="B14" s="6">
        <f>COUNTIF(Data!$C$2:$C$1048576, "=" &amp; A14)</f>
        <v>0</v>
      </c>
      <c r="D14" s="5">
        <f t="shared" si="0"/>
        <v>22</v>
      </c>
      <c r="E14" s="6">
        <f>COUNTIF(Data!$D$2:$D$1048576, "=" &amp; D14)</f>
        <v>18</v>
      </c>
      <c r="G14" s="5">
        <f t="shared" si="1"/>
        <v>12</v>
      </c>
      <c r="H14" s="6">
        <f>COUNTIF(Data!$E$2:$E$1048576, "=" &amp; G14)</f>
        <v>0</v>
      </c>
    </row>
    <row r="15" spans="1:16" x14ac:dyDescent="0.35">
      <c r="A15" s="5">
        <v>83</v>
      </c>
      <c r="B15" s="6">
        <f>COUNTIF(Data!$C$2:$C$1048576, "=" &amp; A15)</f>
        <v>2</v>
      </c>
      <c r="D15" s="5">
        <f t="shared" si="0"/>
        <v>23</v>
      </c>
      <c r="E15" s="6">
        <f>COUNTIF(Data!$D$2:$D$1048576, "=" &amp; D15)</f>
        <v>17</v>
      </c>
      <c r="G15" s="5">
        <f t="shared" si="1"/>
        <v>13</v>
      </c>
      <c r="H15" s="6">
        <f>COUNTIF(Data!$E$2:$E$1048576, "=" &amp; G15)</f>
        <v>0</v>
      </c>
    </row>
    <row r="16" spans="1:16" x14ac:dyDescent="0.35">
      <c r="A16" s="5">
        <v>84</v>
      </c>
      <c r="B16" s="6">
        <f>COUNTIF(Data!$C$2:$C$1048576, "=" &amp; A16)</f>
        <v>2</v>
      </c>
      <c r="D16" s="5">
        <f t="shared" si="0"/>
        <v>24</v>
      </c>
      <c r="E16" s="6">
        <f>COUNTIF(Data!$D$2:$D$1048576, "=" &amp; D16)</f>
        <v>17</v>
      </c>
      <c r="G16" s="5">
        <f t="shared" si="1"/>
        <v>14</v>
      </c>
      <c r="H16" s="6">
        <f>COUNTIF(Data!$E$2:$E$1048576, "=" &amp; G16)</f>
        <v>0</v>
      </c>
    </row>
    <row r="17" spans="1:8" x14ac:dyDescent="0.35">
      <c r="A17" s="5">
        <v>85</v>
      </c>
      <c r="B17" s="6">
        <f>COUNTIF(Data!$C$2:$C$1048576, "=" &amp; A17)</f>
        <v>3</v>
      </c>
      <c r="D17" s="5">
        <f t="shared" si="0"/>
        <v>25</v>
      </c>
      <c r="E17" s="6">
        <f>COUNTIF(Data!$D$2:$D$1048576, "=" &amp; D17)</f>
        <v>20</v>
      </c>
      <c r="G17" s="5">
        <f t="shared" si="1"/>
        <v>15</v>
      </c>
      <c r="H17" s="6">
        <f>COUNTIF(Data!$E$2:$E$1048576, "=" &amp; G17)</f>
        <v>0</v>
      </c>
    </row>
    <row r="18" spans="1:8" x14ac:dyDescent="0.35">
      <c r="A18" s="5">
        <v>86</v>
      </c>
      <c r="B18" s="6">
        <f>COUNTIF(Data!$C$2:$C$1048576, "=" &amp; A18)</f>
        <v>1</v>
      </c>
      <c r="D18" s="5">
        <f t="shared" si="0"/>
        <v>26</v>
      </c>
      <c r="E18" s="6">
        <f>COUNTIF(Data!$D$2:$D$1048576, "=" &amp; D18)</f>
        <v>11</v>
      </c>
      <c r="G18" s="5">
        <f t="shared" si="1"/>
        <v>16</v>
      </c>
      <c r="H18" s="6">
        <f>COUNTIF(Data!$E$2:$E$1048576, "=" &amp; G18)</f>
        <v>0</v>
      </c>
    </row>
    <row r="19" spans="1:8" x14ac:dyDescent="0.35">
      <c r="A19" s="5">
        <v>87</v>
      </c>
      <c r="B19" s="6">
        <f>COUNTIF(Data!$C$2:$C$1048576, "=" &amp; A19)</f>
        <v>4</v>
      </c>
      <c r="D19" s="5">
        <f t="shared" si="0"/>
        <v>27</v>
      </c>
      <c r="E19" s="6">
        <f>COUNTIF(Data!$D$2:$D$1048576, "=" &amp; D19)</f>
        <v>6</v>
      </c>
      <c r="G19" s="5">
        <f t="shared" si="1"/>
        <v>17</v>
      </c>
      <c r="H19" s="6">
        <f>COUNTIF(Data!$E$2:$E$1048576, "=" &amp; G19)</f>
        <v>0</v>
      </c>
    </row>
    <row r="20" spans="1:8" x14ac:dyDescent="0.35">
      <c r="A20" s="5">
        <v>88</v>
      </c>
      <c r="B20" s="6">
        <f>COUNTIF(Data!$C$2:$C$1048576, "=" &amp; A20)</f>
        <v>4</v>
      </c>
      <c r="D20" s="5">
        <f t="shared" si="0"/>
        <v>28</v>
      </c>
      <c r="E20" s="6">
        <f>COUNTIF(Data!$D$2:$D$1048576, "=" &amp; D20)</f>
        <v>9</v>
      </c>
      <c r="G20" s="5">
        <f t="shared" si="1"/>
        <v>18</v>
      </c>
      <c r="H20" s="6">
        <f>COUNTIF(Data!$E$2:$E$1048576, "=" &amp; G20)</f>
        <v>0</v>
      </c>
    </row>
    <row r="21" spans="1:8" x14ac:dyDescent="0.35">
      <c r="A21" s="5">
        <v>89</v>
      </c>
      <c r="B21" s="6">
        <f>COUNTIF(Data!$C$2:$C$1048576, "=" &amp; A21)</f>
        <v>6</v>
      </c>
      <c r="D21" s="5">
        <f t="shared" si="0"/>
        <v>29</v>
      </c>
      <c r="E21" s="6">
        <f>COUNTIF(Data!$D$2:$D$1048576, "=" &amp; D21)</f>
        <v>6</v>
      </c>
      <c r="G21" s="5">
        <f t="shared" si="1"/>
        <v>19</v>
      </c>
      <c r="H21" s="6">
        <f>COUNTIF(Data!$E$2:$E$1048576, "=" &amp; G21)</f>
        <v>0</v>
      </c>
    </row>
    <row r="22" spans="1:8" x14ac:dyDescent="0.35">
      <c r="A22" s="5">
        <v>90</v>
      </c>
      <c r="B22" s="6">
        <f>COUNTIF(Data!$C$2:$C$1048576, "=" &amp; A22)</f>
        <v>7</v>
      </c>
      <c r="D22" s="5">
        <f t="shared" si="0"/>
        <v>30</v>
      </c>
      <c r="E22" s="6">
        <f>COUNTIF(Data!$D$2:$D$1048576, "=" &amp; D22)</f>
        <v>1</v>
      </c>
      <c r="G22" s="5">
        <f t="shared" si="1"/>
        <v>20</v>
      </c>
      <c r="H22" s="6">
        <f>COUNTIF(Data!$E$2:$E$1048576, "=" &amp; G22)</f>
        <v>0</v>
      </c>
    </row>
    <row r="23" spans="1:8" x14ac:dyDescent="0.35">
      <c r="A23" s="5">
        <v>91</v>
      </c>
      <c r="B23" s="6">
        <f>COUNTIF(Data!$C$2:$C$1048576, "=" &amp; A23)</f>
        <v>6</v>
      </c>
      <c r="D23" s="5">
        <f t="shared" si="0"/>
        <v>31</v>
      </c>
      <c r="E23" s="6">
        <f>COUNTIF(Data!$D$2:$D$1048576, "=" &amp; D23)</f>
        <v>3</v>
      </c>
      <c r="G23" s="5">
        <f t="shared" si="1"/>
        <v>21</v>
      </c>
      <c r="H23" s="6">
        <f>COUNTIF(Data!$E$2:$E$1048576, "=" &amp; G23)</f>
        <v>0</v>
      </c>
    </row>
    <row r="24" spans="1:8" x14ac:dyDescent="0.35">
      <c r="A24" s="5">
        <v>92</v>
      </c>
      <c r="B24" s="6">
        <f>COUNTIF(Data!$C$2:$C$1048576, "=" &amp; A24)</f>
        <v>6</v>
      </c>
      <c r="D24" s="5">
        <f t="shared" si="0"/>
        <v>32</v>
      </c>
      <c r="E24" s="6">
        <f>COUNTIF(Data!$D$2:$D$1048576, "=" &amp; D24)</f>
        <v>0</v>
      </c>
      <c r="G24" s="5">
        <f t="shared" si="1"/>
        <v>22</v>
      </c>
      <c r="H24" s="6">
        <f>COUNTIF(Data!$E$2:$E$1048576, "=" &amp; G24)</f>
        <v>0</v>
      </c>
    </row>
    <row r="25" spans="1:8" x14ac:dyDescent="0.35">
      <c r="A25" s="5">
        <v>93</v>
      </c>
      <c r="B25" s="6">
        <f>COUNTIF(Data!$C$2:$C$1048576, "=" &amp; A25)</f>
        <v>12</v>
      </c>
      <c r="D25" s="5">
        <f t="shared" si="0"/>
        <v>33</v>
      </c>
      <c r="E25" s="6">
        <f>COUNTIF(Data!$D$2:$D$1048576, "=" &amp; D25)</f>
        <v>0</v>
      </c>
      <c r="G25" s="5">
        <f t="shared" si="1"/>
        <v>23</v>
      </c>
      <c r="H25" s="6">
        <f>COUNTIF(Data!$E$2:$E$1048576, "=" &amp; G25)</f>
        <v>0</v>
      </c>
    </row>
    <row r="26" spans="1:8" x14ac:dyDescent="0.35">
      <c r="A26" s="5">
        <v>94</v>
      </c>
      <c r="B26" s="6">
        <f>COUNTIF(Data!$C$2:$C$1048576, "=" &amp; A26)</f>
        <v>8</v>
      </c>
      <c r="D26" s="5">
        <f t="shared" si="0"/>
        <v>34</v>
      </c>
      <c r="E26" s="6">
        <f>COUNTIF(Data!$D$2:$D$1048576, "=" &amp; D26)</f>
        <v>1</v>
      </c>
      <c r="G26" s="5">
        <f t="shared" si="1"/>
        <v>24</v>
      </c>
      <c r="H26" s="6">
        <f>COUNTIF(Data!$E$2:$E$1048576, "=" &amp; G26)</f>
        <v>0</v>
      </c>
    </row>
    <row r="27" spans="1:8" x14ac:dyDescent="0.35">
      <c r="A27" s="5">
        <v>95</v>
      </c>
      <c r="B27" s="6">
        <f>COUNTIF(Data!$C$2:$C$1048576, "=" &amp; A27)</f>
        <v>4</v>
      </c>
      <c r="D27" s="5">
        <f t="shared" si="0"/>
        <v>35</v>
      </c>
      <c r="E27" s="6">
        <f>COUNTIF(Data!$D$2:$D$1048576, "=" &amp; D27)</f>
        <v>0</v>
      </c>
      <c r="G27" s="5">
        <f t="shared" si="1"/>
        <v>25</v>
      </c>
      <c r="H27" s="6">
        <f>COUNTIF(Data!$E$2:$E$1048576, "=" &amp; G27)</f>
        <v>0</v>
      </c>
    </row>
    <row r="28" spans="1:8" x14ac:dyDescent="0.35">
      <c r="A28" s="5">
        <v>96</v>
      </c>
      <c r="B28" s="6">
        <f>COUNTIF(Data!$C$2:$C$1048576, "=" &amp; A28)</f>
        <v>10</v>
      </c>
      <c r="D28" s="5">
        <f t="shared" si="0"/>
        <v>36</v>
      </c>
      <c r="E28" s="6">
        <f>COUNTIF(Data!$D$2:$D$1048576, "=" &amp; D28)</f>
        <v>0</v>
      </c>
      <c r="G28" s="5">
        <f t="shared" si="1"/>
        <v>26</v>
      </c>
      <c r="H28" s="6">
        <f>COUNTIF(Data!$E$2:$E$1048576, "=" &amp; G28)</f>
        <v>0</v>
      </c>
    </row>
    <row r="29" spans="1:8" x14ac:dyDescent="0.35">
      <c r="A29" s="5">
        <v>97</v>
      </c>
      <c r="B29" s="6">
        <f>COUNTIF(Data!$C$2:$C$1048576, "=" &amp; A29)</f>
        <v>3</v>
      </c>
      <c r="D29" s="5">
        <f t="shared" si="0"/>
        <v>37</v>
      </c>
      <c r="E29" s="6">
        <f>COUNTIF(Data!$D$2:$D$1048576, "=" &amp; D29)</f>
        <v>0</v>
      </c>
      <c r="G29" s="5">
        <f t="shared" si="1"/>
        <v>27</v>
      </c>
      <c r="H29" s="6">
        <f>COUNTIF(Data!$E$2:$E$1048576, "=" &amp; G29)</f>
        <v>0</v>
      </c>
    </row>
    <row r="30" spans="1:8" x14ac:dyDescent="0.35">
      <c r="A30" s="5">
        <v>98</v>
      </c>
      <c r="B30" s="6">
        <f>COUNTIF(Data!$C$2:$C$1048576, "=" &amp; A30)</f>
        <v>7</v>
      </c>
      <c r="D30" s="5">
        <f t="shared" si="0"/>
        <v>38</v>
      </c>
      <c r="E30" s="6">
        <f>COUNTIF(Data!$D$2:$D$1048576, "=" &amp; D30)</f>
        <v>0</v>
      </c>
      <c r="G30" s="5">
        <f t="shared" si="1"/>
        <v>28</v>
      </c>
      <c r="H30" s="6">
        <f>COUNTIF(Data!$E$2:$E$1048576, "=" &amp; G30)</f>
        <v>0</v>
      </c>
    </row>
    <row r="31" spans="1:8" x14ac:dyDescent="0.35">
      <c r="A31" s="5">
        <v>99</v>
      </c>
      <c r="B31" s="6">
        <f>COUNTIF(Data!$C$2:$C$1048576, "=" &amp; A31)</f>
        <v>4</v>
      </c>
      <c r="D31" s="5">
        <f t="shared" si="0"/>
        <v>39</v>
      </c>
      <c r="E31" s="6">
        <f>COUNTIF(Data!$D$2:$D$1048576, "=" &amp; D31)</f>
        <v>0</v>
      </c>
      <c r="G31" s="5">
        <f t="shared" si="1"/>
        <v>29</v>
      </c>
      <c r="H31" s="6">
        <f>COUNTIF(Data!$E$2:$E$1048576, "=" &amp; G31)</f>
        <v>0</v>
      </c>
    </row>
    <row r="32" spans="1:8" ht="15" thickBot="1" x14ac:dyDescent="0.4">
      <c r="A32" s="5">
        <v>100</v>
      </c>
      <c r="B32" s="6">
        <f>COUNTIF(Data!$C$2:$C$1048576, "=" &amp; A32)</f>
        <v>4</v>
      </c>
      <c r="D32" s="17">
        <f t="shared" si="0"/>
        <v>40</v>
      </c>
      <c r="E32" s="9">
        <f>COUNTIF(Data!$D$2:$D$1048576, "=" &amp; D32)</f>
        <v>0</v>
      </c>
      <c r="G32" s="5">
        <f t="shared" si="1"/>
        <v>30</v>
      </c>
      <c r="H32" s="6">
        <f>COUNTIF(Data!$E$2:$E$1048576, "=" &amp; G32)</f>
        <v>0</v>
      </c>
    </row>
    <row r="33" spans="1:8" x14ac:dyDescent="0.35">
      <c r="A33" s="5">
        <v>101</v>
      </c>
      <c r="B33" s="6">
        <f>COUNTIF(Data!$C$2:$C$1048576, "=" &amp; A33)</f>
        <v>3</v>
      </c>
      <c r="D33" s="13"/>
      <c r="E33" s="14"/>
      <c r="G33" s="5">
        <f t="shared" ref="G33:G96" si="2">G32+1</f>
        <v>31</v>
      </c>
      <c r="H33" s="6">
        <f>COUNTIF(Data!$E$2:$E$1048576, "=" &amp; G33)</f>
        <v>0</v>
      </c>
    </row>
    <row r="34" spans="1:8" x14ac:dyDescent="0.35">
      <c r="A34" s="5">
        <v>102</v>
      </c>
      <c r="B34" s="6">
        <f>COUNTIF(Data!$C$2:$C$1048576, "=" &amp; A34)</f>
        <v>7</v>
      </c>
      <c r="D34" s="13"/>
      <c r="E34" s="14"/>
      <c r="G34" s="5">
        <f t="shared" si="2"/>
        <v>32</v>
      </c>
      <c r="H34" s="6">
        <f>COUNTIF(Data!$E$2:$E$1048576, "=" &amp; G34)</f>
        <v>0</v>
      </c>
    </row>
    <row r="35" spans="1:8" x14ac:dyDescent="0.35">
      <c r="A35" s="5">
        <v>103</v>
      </c>
      <c r="B35" s="6">
        <f>COUNTIF(Data!$C$2:$C$1048576, "=" &amp; A35)</f>
        <v>6</v>
      </c>
      <c r="D35" s="13"/>
      <c r="E35" s="14"/>
      <c r="G35" s="5">
        <f t="shared" si="2"/>
        <v>33</v>
      </c>
      <c r="H35" s="6">
        <f>COUNTIF(Data!$E$2:$E$1048576, "=" &amp; G35)</f>
        <v>0</v>
      </c>
    </row>
    <row r="36" spans="1:8" x14ac:dyDescent="0.35">
      <c r="A36" s="5">
        <v>104</v>
      </c>
      <c r="B36" s="6">
        <f>COUNTIF(Data!$C$2:$C$1048576, "=" &amp; A36)</f>
        <v>8</v>
      </c>
      <c r="D36" s="13"/>
      <c r="E36" s="14"/>
      <c r="G36" s="5">
        <f t="shared" si="2"/>
        <v>34</v>
      </c>
      <c r="H36" s="6">
        <f>COUNTIF(Data!$E$2:$E$1048576, "=" &amp; G36)</f>
        <v>0</v>
      </c>
    </row>
    <row r="37" spans="1:8" x14ac:dyDescent="0.35">
      <c r="A37" s="5">
        <v>105</v>
      </c>
      <c r="B37" s="6">
        <f>COUNTIF(Data!$C$2:$C$1048576, "=" &amp; A37)</f>
        <v>7</v>
      </c>
      <c r="D37" s="13"/>
      <c r="E37" s="14"/>
      <c r="G37" s="5">
        <f t="shared" si="2"/>
        <v>35</v>
      </c>
      <c r="H37" s="6">
        <f>COUNTIF(Data!$E$2:$E$1048576, "=" &amp; G37)</f>
        <v>0</v>
      </c>
    </row>
    <row r="38" spans="1:8" x14ac:dyDescent="0.35">
      <c r="A38" s="5">
        <v>106</v>
      </c>
      <c r="B38" s="6">
        <f>COUNTIF(Data!$C$2:$C$1048576, "=" &amp; A38)</f>
        <v>3</v>
      </c>
      <c r="D38" s="13"/>
      <c r="E38" s="14"/>
      <c r="G38" s="5">
        <f t="shared" si="2"/>
        <v>36</v>
      </c>
      <c r="H38" s="6">
        <f>COUNTIF(Data!$E$2:$E$1048576, "=" &amp; G38)</f>
        <v>0</v>
      </c>
    </row>
    <row r="39" spans="1:8" x14ac:dyDescent="0.35">
      <c r="A39" s="5">
        <v>107</v>
      </c>
      <c r="B39" s="6">
        <f>COUNTIF(Data!$C$2:$C$1048576, "=" &amp; A39)</f>
        <v>4</v>
      </c>
      <c r="D39" s="13"/>
      <c r="E39" s="14"/>
      <c r="G39" s="5">
        <f t="shared" si="2"/>
        <v>37</v>
      </c>
      <c r="H39" s="6">
        <f>COUNTIF(Data!$E$2:$E$1048576, "=" &amp; G39)</f>
        <v>1</v>
      </c>
    </row>
    <row r="40" spans="1:8" x14ac:dyDescent="0.35">
      <c r="A40" s="5">
        <v>108</v>
      </c>
      <c r="B40" s="6">
        <f>COUNTIF(Data!$C$2:$C$1048576, "=" &amp; A40)</f>
        <v>11</v>
      </c>
      <c r="D40" s="13"/>
      <c r="E40" s="14"/>
      <c r="G40" s="5">
        <f t="shared" si="2"/>
        <v>38</v>
      </c>
      <c r="H40" s="6">
        <f>COUNTIF(Data!$E$2:$E$1048576, "=" &amp; G40)</f>
        <v>0</v>
      </c>
    </row>
    <row r="41" spans="1:8" x14ac:dyDescent="0.35">
      <c r="A41" s="5">
        <v>109</v>
      </c>
      <c r="B41" s="6">
        <f>COUNTIF(Data!$C$2:$C$1048576, "=" &amp; A41)</f>
        <v>9</v>
      </c>
      <c r="D41" s="13"/>
      <c r="E41" s="14"/>
      <c r="G41" s="5">
        <f t="shared" si="2"/>
        <v>39</v>
      </c>
      <c r="H41" s="6">
        <f>COUNTIF(Data!$E$2:$E$1048576, "=" &amp; G41)</f>
        <v>0</v>
      </c>
    </row>
    <row r="42" spans="1:8" x14ac:dyDescent="0.35">
      <c r="A42" s="5">
        <v>110</v>
      </c>
      <c r="B42" s="6">
        <f>COUNTIF(Data!$C$2:$C$1048576, "=" &amp; A42)</f>
        <v>4</v>
      </c>
      <c r="D42" s="13"/>
      <c r="E42" s="14"/>
      <c r="G42" s="5">
        <f t="shared" si="2"/>
        <v>40</v>
      </c>
      <c r="H42" s="6">
        <f>COUNTIF(Data!$E$2:$E$1048576, "=" &amp; G42)</f>
        <v>1</v>
      </c>
    </row>
    <row r="43" spans="1:8" x14ac:dyDescent="0.35">
      <c r="A43" s="5">
        <v>111</v>
      </c>
      <c r="B43" s="6">
        <f>COUNTIF(Data!$C$2:$C$1048576, "=" &amp; A43)</f>
        <v>7</v>
      </c>
      <c r="D43" s="13"/>
      <c r="E43" s="14"/>
      <c r="G43" s="5">
        <f t="shared" si="2"/>
        <v>41</v>
      </c>
      <c r="H43" s="6">
        <f>COUNTIF(Data!$E$2:$E$1048576, "=" &amp; G43)</f>
        <v>0</v>
      </c>
    </row>
    <row r="44" spans="1:8" x14ac:dyDescent="0.35">
      <c r="A44" s="5">
        <v>112</v>
      </c>
      <c r="B44" s="6">
        <f>COUNTIF(Data!$C$2:$C$1048576, "=" &amp; A44)</f>
        <v>12</v>
      </c>
      <c r="D44" s="13"/>
      <c r="E44" s="14"/>
      <c r="G44" s="5">
        <f t="shared" si="2"/>
        <v>42</v>
      </c>
      <c r="H44" s="6">
        <f>COUNTIF(Data!$E$2:$E$1048576, "=" &amp; G44)</f>
        <v>0</v>
      </c>
    </row>
    <row r="45" spans="1:8" x14ac:dyDescent="0.35">
      <c r="A45" s="5">
        <v>113</v>
      </c>
      <c r="B45" s="6">
        <f>COUNTIF(Data!$C$2:$C$1048576, "=" &amp; A45)</f>
        <v>6</v>
      </c>
      <c r="D45" s="13"/>
      <c r="E45" s="14"/>
      <c r="G45" s="5">
        <f t="shared" si="2"/>
        <v>43</v>
      </c>
      <c r="H45" s="6">
        <f>COUNTIF(Data!$E$2:$E$1048576, "=" &amp; G45)</f>
        <v>1</v>
      </c>
    </row>
    <row r="46" spans="1:8" x14ac:dyDescent="0.35">
      <c r="A46" s="5">
        <v>114</v>
      </c>
      <c r="B46" s="6">
        <f>COUNTIF(Data!$C$2:$C$1048576, "=" &amp; A46)</f>
        <v>1</v>
      </c>
      <c r="D46" s="13"/>
      <c r="E46" s="14"/>
      <c r="G46" s="5">
        <f t="shared" si="2"/>
        <v>44</v>
      </c>
      <c r="H46" s="6">
        <f>COUNTIF(Data!$E$2:$E$1048576, "=" &amp; G46)</f>
        <v>1</v>
      </c>
    </row>
    <row r="47" spans="1:8" x14ac:dyDescent="0.35">
      <c r="A47" s="5">
        <v>115</v>
      </c>
      <c r="B47" s="6">
        <f>COUNTIF(Data!$C$2:$C$1048576, "=" &amp; A47)</f>
        <v>2</v>
      </c>
      <c r="D47" s="13"/>
      <c r="E47" s="14"/>
      <c r="G47" s="5">
        <f t="shared" si="2"/>
        <v>45</v>
      </c>
      <c r="H47" s="6">
        <f>COUNTIF(Data!$E$2:$E$1048576, "=" &amp; G47)</f>
        <v>1</v>
      </c>
    </row>
    <row r="48" spans="1:8" x14ac:dyDescent="0.35">
      <c r="A48" s="5">
        <v>116</v>
      </c>
      <c r="B48" s="6">
        <f>COUNTIF(Data!$C$2:$C$1048576, "=" &amp; A48)</f>
        <v>2</v>
      </c>
      <c r="D48" s="13"/>
      <c r="E48" s="14"/>
      <c r="G48" s="5">
        <f t="shared" si="2"/>
        <v>46</v>
      </c>
      <c r="H48" s="6">
        <f>COUNTIF(Data!$E$2:$E$1048576, "=" &amp; G48)</f>
        <v>0</v>
      </c>
    </row>
    <row r="49" spans="1:8" x14ac:dyDescent="0.35">
      <c r="A49" s="5">
        <v>117</v>
      </c>
      <c r="B49" s="6">
        <f>COUNTIF(Data!$C$2:$C$1048576, "=" &amp; A49)</f>
        <v>3</v>
      </c>
      <c r="D49" s="13"/>
      <c r="E49" s="14"/>
      <c r="G49" s="5">
        <f t="shared" si="2"/>
        <v>47</v>
      </c>
      <c r="H49" s="6">
        <f>COUNTIF(Data!$E$2:$E$1048576, "=" &amp; G49)</f>
        <v>0</v>
      </c>
    </row>
    <row r="50" spans="1:8" x14ac:dyDescent="0.35">
      <c r="A50" s="5">
        <v>118</v>
      </c>
      <c r="B50" s="6">
        <f>COUNTIF(Data!$C$2:$C$1048576, "=" &amp; A50)</f>
        <v>1</v>
      </c>
      <c r="D50" s="13"/>
      <c r="E50" s="14"/>
      <c r="G50" s="5">
        <f t="shared" si="2"/>
        <v>48</v>
      </c>
      <c r="H50" s="6">
        <f>COUNTIF(Data!$E$2:$E$1048576, "=" &amp; G50)</f>
        <v>0</v>
      </c>
    </row>
    <row r="51" spans="1:8" x14ac:dyDescent="0.35">
      <c r="A51" s="5">
        <v>119</v>
      </c>
      <c r="B51" s="6">
        <f>COUNTIF(Data!$C$2:$C$1048576, "=" &amp; A51)</f>
        <v>1</v>
      </c>
      <c r="D51" s="13"/>
      <c r="E51" s="14"/>
      <c r="G51" s="5">
        <f t="shared" si="2"/>
        <v>49</v>
      </c>
      <c r="H51" s="6">
        <f>COUNTIF(Data!$E$2:$E$1048576, "=" &amp; G51)</f>
        <v>0</v>
      </c>
    </row>
    <row r="52" spans="1:8" x14ac:dyDescent="0.35">
      <c r="A52" s="5">
        <v>120</v>
      </c>
      <c r="B52" s="6">
        <f>COUNTIF(Data!$C$2:$C$1048576, "=" &amp; A52)</f>
        <v>0</v>
      </c>
      <c r="D52" s="13"/>
      <c r="E52" s="14"/>
      <c r="G52" s="5">
        <f t="shared" si="2"/>
        <v>50</v>
      </c>
      <c r="H52" s="6">
        <f>COUNTIF(Data!$E$2:$E$1048576, "=" &amp; G52)</f>
        <v>0</v>
      </c>
    </row>
    <row r="53" spans="1:8" x14ac:dyDescent="0.35">
      <c r="A53" s="5">
        <v>121</v>
      </c>
      <c r="B53" s="6">
        <f>COUNTIF(Data!$C$2:$C$1048576, "=" &amp; A53)</f>
        <v>2</v>
      </c>
      <c r="D53" s="13"/>
      <c r="E53" s="14"/>
      <c r="G53" s="5">
        <f t="shared" si="2"/>
        <v>51</v>
      </c>
      <c r="H53" s="6">
        <f>COUNTIF(Data!$E$2:$E$1048576, "=" &amp; G53)</f>
        <v>0</v>
      </c>
    </row>
    <row r="54" spans="1:8" x14ac:dyDescent="0.35">
      <c r="A54" s="5">
        <v>122</v>
      </c>
      <c r="B54" s="6">
        <f>COUNTIF(Data!$C$2:$C$1048576, "=" &amp; A54)</f>
        <v>1</v>
      </c>
      <c r="D54" s="13"/>
      <c r="E54" s="14"/>
      <c r="G54" s="5">
        <f t="shared" si="2"/>
        <v>52</v>
      </c>
      <c r="H54" s="6">
        <f>COUNTIF(Data!$E$2:$E$1048576, "=" &amp; G54)</f>
        <v>0</v>
      </c>
    </row>
    <row r="55" spans="1:8" x14ac:dyDescent="0.35">
      <c r="A55" s="5">
        <v>123</v>
      </c>
      <c r="B55" s="6">
        <f>COUNTIF(Data!$C$2:$C$1048576, "=" &amp; A55)</f>
        <v>0</v>
      </c>
      <c r="D55" s="13"/>
      <c r="E55" s="14"/>
      <c r="G55" s="5">
        <f t="shared" si="2"/>
        <v>53</v>
      </c>
      <c r="H55" s="6">
        <f>COUNTIF(Data!$E$2:$E$1048576, "=" &amp; G55)</f>
        <v>0</v>
      </c>
    </row>
    <row r="56" spans="1:8" x14ac:dyDescent="0.35">
      <c r="A56" s="5">
        <v>124</v>
      </c>
      <c r="B56" s="6">
        <f>COUNTIF(Data!$C$2:$C$1048576, "=" &amp; A56)</f>
        <v>0</v>
      </c>
      <c r="D56" s="13"/>
      <c r="E56" s="14"/>
      <c r="G56" s="5">
        <f t="shared" si="2"/>
        <v>54</v>
      </c>
      <c r="H56" s="6">
        <f>COUNTIF(Data!$E$2:$E$1048576, "=" &amp; G56)</f>
        <v>1</v>
      </c>
    </row>
    <row r="57" spans="1:8" x14ac:dyDescent="0.35">
      <c r="A57" s="5">
        <v>125</v>
      </c>
      <c r="B57" s="6">
        <f>COUNTIF(Data!$C$2:$C$1048576, "=" &amp; A57)</f>
        <v>0</v>
      </c>
      <c r="D57" s="13"/>
      <c r="E57" s="14"/>
      <c r="G57" s="5">
        <f t="shared" si="2"/>
        <v>55</v>
      </c>
      <c r="H57" s="6">
        <f>COUNTIF(Data!$E$2:$E$1048576, "=" &amp; G57)</f>
        <v>2</v>
      </c>
    </row>
    <row r="58" spans="1:8" x14ac:dyDescent="0.35">
      <c r="A58" s="5">
        <v>126</v>
      </c>
      <c r="B58" s="6">
        <f>COUNTIF(Data!$C$2:$C$1048576, "=" &amp; A58)</f>
        <v>1</v>
      </c>
      <c r="D58" s="13"/>
      <c r="E58" s="14"/>
      <c r="G58" s="5">
        <f t="shared" si="2"/>
        <v>56</v>
      </c>
      <c r="H58" s="6">
        <f>COUNTIF(Data!$E$2:$E$1048576, "=" &amp; G58)</f>
        <v>2</v>
      </c>
    </row>
    <row r="59" spans="1:8" x14ac:dyDescent="0.35">
      <c r="A59" s="5">
        <v>127</v>
      </c>
      <c r="B59" s="6">
        <f>COUNTIF(Data!$C$2:$C$1048576, "=" &amp; A59)</f>
        <v>0</v>
      </c>
      <c r="D59" s="13"/>
      <c r="E59" s="14"/>
      <c r="G59" s="5">
        <f t="shared" si="2"/>
        <v>57</v>
      </c>
      <c r="H59" s="6">
        <f>COUNTIF(Data!$E$2:$E$1048576, "=" &amp; G59)</f>
        <v>0</v>
      </c>
    </row>
    <row r="60" spans="1:8" x14ac:dyDescent="0.35">
      <c r="A60" s="5">
        <v>128</v>
      </c>
      <c r="B60" s="6">
        <f>COUNTIF(Data!$C$2:$C$1048576, "=" &amp; A60)</f>
        <v>0</v>
      </c>
      <c r="D60" s="13"/>
      <c r="E60" s="14"/>
      <c r="G60" s="5">
        <f t="shared" si="2"/>
        <v>58</v>
      </c>
      <c r="H60" s="6">
        <f>COUNTIF(Data!$E$2:$E$1048576, "=" &amp; G60)</f>
        <v>2</v>
      </c>
    </row>
    <row r="61" spans="1:8" x14ac:dyDescent="0.35">
      <c r="A61" s="5">
        <v>129</v>
      </c>
      <c r="B61" s="6">
        <f>COUNTIF(Data!$C$2:$C$1048576, "=" &amp; A61)</f>
        <v>0</v>
      </c>
      <c r="D61" s="13"/>
      <c r="E61" s="14"/>
      <c r="G61" s="5">
        <f t="shared" si="2"/>
        <v>59</v>
      </c>
      <c r="H61" s="6">
        <f>COUNTIF(Data!$E$2:$E$1048576, "=" &amp; G61)</f>
        <v>0</v>
      </c>
    </row>
    <row r="62" spans="1:8" x14ac:dyDescent="0.35">
      <c r="A62" s="5">
        <v>130</v>
      </c>
      <c r="B62" s="6">
        <f>COUNTIF(Data!$C$2:$C$1048576, "=" &amp; A62)</f>
        <v>0</v>
      </c>
      <c r="D62" s="13"/>
      <c r="E62" s="14"/>
      <c r="G62" s="5">
        <f t="shared" si="2"/>
        <v>60</v>
      </c>
      <c r="H62" s="6">
        <f>COUNTIF(Data!$E$2:$E$1048576, "=" &amp; G62)</f>
        <v>2</v>
      </c>
    </row>
    <row r="63" spans="1:8" x14ac:dyDescent="0.35">
      <c r="A63" s="5">
        <v>131</v>
      </c>
      <c r="B63" s="6">
        <f>COUNTIF(Data!$C$2:$C$1048576, "=" &amp; A63)</f>
        <v>0</v>
      </c>
      <c r="D63" s="13"/>
      <c r="E63" s="14"/>
      <c r="G63" s="5">
        <f t="shared" si="2"/>
        <v>61</v>
      </c>
      <c r="H63" s="6">
        <f>COUNTIF(Data!$E$2:$E$1048576, "=" &amp; G63)</f>
        <v>0</v>
      </c>
    </row>
    <row r="64" spans="1:8" x14ac:dyDescent="0.35">
      <c r="A64" s="5">
        <v>132</v>
      </c>
      <c r="B64" s="6">
        <f>COUNTIF(Data!$C$2:$C$1048576, "=" &amp; A64)</f>
        <v>0</v>
      </c>
      <c r="D64" s="13"/>
      <c r="E64" s="14"/>
      <c r="G64" s="5">
        <f t="shared" si="2"/>
        <v>62</v>
      </c>
      <c r="H64" s="6">
        <f>COUNTIF(Data!$E$2:$E$1048576, "=" &amp; G64)</f>
        <v>1</v>
      </c>
    </row>
    <row r="65" spans="1:8" x14ac:dyDescent="0.35">
      <c r="A65" s="5">
        <v>133</v>
      </c>
      <c r="B65" s="6">
        <f>COUNTIF(Data!$C$2:$C$1048576, "=" &amp; A65)</f>
        <v>0</v>
      </c>
      <c r="D65" s="13"/>
      <c r="E65" s="14"/>
      <c r="G65" s="5">
        <f t="shared" si="2"/>
        <v>63</v>
      </c>
      <c r="H65" s="6">
        <f>COUNTIF(Data!$E$2:$E$1048576, "=" &amp; G65)</f>
        <v>1</v>
      </c>
    </row>
    <row r="66" spans="1:8" x14ac:dyDescent="0.35">
      <c r="A66" s="5">
        <v>134</v>
      </c>
      <c r="B66" s="6">
        <f>COUNTIF(Data!$C$2:$C$1048576, "=" &amp; A66)</f>
        <v>0</v>
      </c>
      <c r="D66" s="13"/>
      <c r="E66" s="14"/>
      <c r="G66" s="5">
        <f t="shared" si="2"/>
        <v>64</v>
      </c>
      <c r="H66" s="6">
        <f>COUNTIF(Data!$E$2:$E$1048576, "=" &amp; G66)</f>
        <v>0</v>
      </c>
    </row>
    <row r="67" spans="1:8" x14ac:dyDescent="0.35">
      <c r="A67" s="5">
        <v>135</v>
      </c>
      <c r="B67" s="6">
        <f>COUNTIF(Data!$C$2:$C$1048576, "=" &amp; A67)</f>
        <v>0</v>
      </c>
      <c r="D67" s="13"/>
      <c r="E67" s="14"/>
      <c r="G67" s="5">
        <f t="shared" si="2"/>
        <v>65</v>
      </c>
      <c r="H67" s="6">
        <f>COUNTIF(Data!$E$2:$E$1048576, "=" &amp; G67)</f>
        <v>4</v>
      </c>
    </row>
    <row r="68" spans="1:8" x14ac:dyDescent="0.35">
      <c r="A68" s="5">
        <v>136</v>
      </c>
      <c r="B68" s="6">
        <f>COUNTIF(Data!$C$2:$C$1048576, "=" &amp; A68)</f>
        <v>0</v>
      </c>
      <c r="D68" s="13"/>
      <c r="E68" s="14"/>
      <c r="G68" s="5">
        <f t="shared" si="2"/>
        <v>66</v>
      </c>
      <c r="H68" s="6">
        <f>COUNTIF(Data!$E$2:$E$1048576, "=" &amp; G68)</f>
        <v>2</v>
      </c>
    </row>
    <row r="69" spans="1:8" x14ac:dyDescent="0.35">
      <c r="A69" s="5">
        <v>137</v>
      </c>
      <c r="B69" s="6">
        <f>COUNTIF(Data!$C$2:$C$1048576, "=" &amp; A69)</f>
        <v>0</v>
      </c>
      <c r="D69" s="13"/>
      <c r="E69" s="14"/>
      <c r="G69" s="5">
        <f t="shared" si="2"/>
        <v>67</v>
      </c>
      <c r="H69" s="6">
        <f>COUNTIF(Data!$E$2:$E$1048576, "=" &amp; G69)</f>
        <v>1</v>
      </c>
    </row>
    <row r="70" spans="1:8" x14ac:dyDescent="0.35">
      <c r="A70" s="5">
        <v>138</v>
      </c>
      <c r="B70" s="6">
        <f>COUNTIF(Data!$C$2:$C$1048576, "=" &amp; A70)</f>
        <v>0</v>
      </c>
      <c r="D70" s="13"/>
      <c r="E70" s="14"/>
      <c r="G70" s="5">
        <f t="shared" si="2"/>
        <v>68</v>
      </c>
      <c r="H70" s="6">
        <f>COUNTIF(Data!$E$2:$E$1048576, "=" &amp; G70)</f>
        <v>8</v>
      </c>
    </row>
    <row r="71" spans="1:8" x14ac:dyDescent="0.35">
      <c r="A71" s="5">
        <v>139</v>
      </c>
      <c r="B71" s="6">
        <f>COUNTIF(Data!$C$2:$C$1048576, "=" &amp; A71)</f>
        <v>0</v>
      </c>
      <c r="D71" s="13"/>
      <c r="E71" s="14"/>
      <c r="G71" s="5">
        <f t="shared" si="2"/>
        <v>69</v>
      </c>
      <c r="H71" s="6">
        <f>COUNTIF(Data!$E$2:$E$1048576, "=" &amp; G71)</f>
        <v>3</v>
      </c>
    </row>
    <row r="72" spans="1:8" x14ac:dyDescent="0.35">
      <c r="A72" s="5">
        <v>140</v>
      </c>
      <c r="B72" s="6">
        <f>COUNTIF(Data!$C$2:$C$1048576, "=" &amp; A72)</f>
        <v>0</v>
      </c>
      <c r="D72" s="13"/>
      <c r="E72" s="14"/>
      <c r="G72" s="5">
        <f t="shared" si="2"/>
        <v>70</v>
      </c>
      <c r="H72" s="6">
        <f>COUNTIF(Data!$E$2:$E$1048576, "=" &amp; G72)</f>
        <v>7</v>
      </c>
    </row>
    <row r="73" spans="1:8" x14ac:dyDescent="0.35">
      <c r="A73" s="5">
        <v>141</v>
      </c>
      <c r="B73" s="6">
        <f>COUNTIF(Data!$C$2:$C$1048576, "=" &amp; A73)</f>
        <v>0</v>
      </c>
      <c r="D73" s="13"/>
      <c r="E73" s="14"/>
      <c r="G73" s="5">
        <f t="shared" si="2"/>
        <v>71</v>
      </c>
      <c r="H73" s="6">
        <f>COUNTIF(Data!$E$2:$E$1048576, "=" &amp; G73)</f>
        <v>4</v>
      </c>
    </row>
    <row r="74" spans="1:8" x14ac:dyDescent="0.35">
      <c r="A74" s="5">
        <v>142</v>
      </c>
      <c r="B74" s="6">
        <f>COUNTIF(Data!$C$2:$C$1048576, "=" &amp; A74)</f>
        <v>0</v>
      </c>
      <c r="D74" s="13"/>
      <c r="E74" s="14"/>
      <c r="G74" s="5">
        <f t="shared" si="2"/>
        <v>72</v>
      </c>
      <c r="H74" s="6">
        <f>COUNTIF(Data!$E$2:$E$1048576, "=" &amp; G74)</f>
        <v>14</v>
      </c>
    </row>
    <row r="75" spans="1:8" x14ac:dyDescent="0.35">
      <c r="A75" s="5">
        <v>143</v>
      </c>
      <c r="B75" s="6">
        <f>COUNTIF(Data!$C$2:$C$1048576, "=" &amp; A75)</f>
        <v>0</v>
      </c>
      <c r="D75" s="13"/>
      <c r="E75" s="14"/>
      <c r="G75" s="5">
        <f t="shared" si="2"/>
        <v>73</v>
      </c>
      <c r="H75" s="6">
        <f>COUNTIF(Data!$E$2:$E$1048576, "=" &amp; G75)</f>
        <v>4</v>
      </c>
    </row>
    <row r="76" spans="1:8" x14ac:dyDescent="0.35">
      <c r="A76" s="5">
        <v>144</v>
      </c>
      <c r="B76" s="6">
        <f>COUNTIF(Data!$C$2:$C$1048576, "=" &amp; A76)</f>
        <v>0</v>
      </c>
      <c r="D76" s="13"/>
      <c r="E76" s="14"/>
      <c r="G76" s="5">
        <f t="shared" si="2"/>
        <v>74</v>
      </c>
      <c r="H76" s="6">
        <f>COUNTIF(Data!$E$2:$E$1048576, "=" &amp; G76)</f>
        <v>3</v>
      </c>
    </row>
    <row r="77" spans="1:8" x14ac:dyDescent="0.35">
      <c r="A77" s="5">
        <v>145</v>
      </c>
      <c r="B77" s="6">
        <f>COUNTIF(Data!$C$2:$C$1048576, "=" &amp; A77)</f>
        <v>0</v>
      </c>
      <c r="D77" s="13"/>
      <c r="E77" s="14"/>
      <c r="G77" s="5">
        <f t="shared" si="2"/>
        <v>75</v>
      </c>
      <c r="H77" s="6">
        <f>COUNTIF(Data!$E$2:$E$1048576, "=" &amp; G77)</f>
        <v>7</v>
      </c>
    </row>
    <row r="78" spans="1:8" x14ac:dyDescent="0.35">
      <c r="A78" s="5">
        <v>146</v>
      </c>
      <c r="B78" s="6">
        <f>COUNTIF(Data!$C$2:$C$1048576, "=" &amp; A78)</f>
        <v>0</v>
      </c>
      <c r="D78" s="13"/>
      <c r="E78" s="14"/>
      <c r="G78" s="5">
        <f t="shared" si="2"/>
        <v>76</v>
      </c>
      <c r="H78" s="6">
        <f>COUNTIF(Data!$E$2:$E$1048576, "=" &amp; G78)</f>
        <v>10</v>
      </c>
    </row>
    <row r="79" spans="1:8" x14ac:dyDescent="0.35">
      <c r="A79" s="5">
        <v>147</v>
      </c>
      <c r="B79" s="6">
        <f>COUNTIF(Data!$C$2:$C$1048576, "=" &amp; A79)</f>
        <v>0</v>
      </c>
      <c r="D79" s="13"/>
      <c r="E79" s="14"/>
      <c r="G79" s="5">
        <f t="shared" si="2"/>
        <v>77</v>
      </c>
      <c r="H79" s="6">
        <f>COUNTIF(Data!$E$2:$E$1048576, "=" &amp; G79)</f>
        <v>6</v>
      </c>
    </row>
    <row r="80" spans="1:8" x14ac:dyDescent="0.35">
      <c r="A80" s="5">
        <v>148</v>
      </c>
      <c r="B80" s="6">
        <f>COUNTIF(Data!$C$2:$C$1048576, "=" &amp; A80)</f>
        <v>0</v>
      </c>
      <c r="D80" s="13"/>
      <c r="E80" s="14"/>
      <c r="G80" s="5">
        <f t="shared" si="2"/>
        <v>78</v>
      </c>
      <c r="H80" s="6">
        <f>COUNTIF(Data!$E$2:$E$1048576, "=" &amp; G80)</f>
        <v>19</v>
      </c>
    </row>
    <row r="81" spans="1:8" x14ac:dyDescent="0.35">
      <c r="A81" s="5">
        <v>149</v>
      </c>
      <c r="B81" s="6">
        <f>COUNTIF(Data!$C$2:$C$1048576, "=" &amp; A81)</f>
        <v>0</v>
      </c>
      <c r="D81" s="13"/>
      <c r="E81" s="14"/>
      <c r="G81" s="5">
        <f t="shared" si="2"/>
        <v>79</v>
      </c>
      <c r="H81" s="6">
        <f>COUNTIF(Data!$E$2:$E$1048576, "=" &amp; G81)</f>
        <v>6</v>
      </c>
    </row>
    <row r="82" spans="1:8" ht="15" thickBot="1" x14ac:dyDescent="0.4">
      <c r="A82" s="17">
        <v>150</v>
      </c>
      <c r="B82" s="9">
        <f>COUNTIF(Data!$C$2:$C$1048576, "=" &amp; A82)</f>
        <v>0</v>
      </c>
      <c r="D82" s="13"/>
      <c r="E82" s="14"/>
      <c r="G82" s="5">
        <f t="shared" si="2"/>
        <v>80</v>
      </c>
      <c r="H82" s="6">
        <f>COUNTIF(Data!$E$2:$E$1048576, "=" &amp; G82)</f>
        <v>19</v>
      </c>
    </row>
    <row r="83" spans="1:8" x14ac:dyDescent="0.35">
      <c r="A83" s="5"/>
      <c r="D83" s="13"/>
      <c r="G83" s="5">
        <f t="shared" si="2"/>
        <v>81</v>
      </c>
      <c r="H83" s="6">
        <f>COUNTIF(Data!$E$2:$E$1048576, "=" &amp; G83)</f>
        <v>6</v>
      </c>
    </row>
    <row r="84" spans="1:8" x14ac:dyDescent="0.35">
      <c r="A84" s="5"/>
      <c r="D84" s="13"/>
      <c r="G84" s="5">
        <f t="shared" si="2"/>
        <v>82</v>
      </c>
      <c r="H84" s="6">
        <f>COUNTIF(Data!$E$2:$E$1048576, "=" &amp; G84)</f>
        <v>10</v>
      </c>
    </row>
    <row r="85" spans="1:8" x14ac:dyDescent="0.35">
      <c r="A85" s="5"/>
      <c r="D85" s="13"/>
      <c r="G85" s="5">
        <f t="shared" si="2"/>
        <v>83</v>
      </c>
      <c r="H85" s="6">
        <f>COUNTIF(Data!$E$2:$E$1048576, "=" &amp; G85)</f>
        <v>6</v>
      </c>
    </row>
    <row r="86" spans="1:8" x14ac:dyDescent="0.35">
      <c r="A86" s="5"/>
      <c r="D86" s="13"/>
      <c r="G86" s="5">
        <f t="shared" si="2"/>
        <v>84</v>
      </c>
      <c r="H86" s="6">
        <f>COUNTIF(Data!$E$2:$E$1048576, "=" &amp; G86)</f>
        <v>3</v>
      </c>
    </row>
    <row r="87" spans="1:8" x14ac:dyDescent="0.35">
      <c r="A87" s="5"/>
      <c r="D87" s="13"/>
      <c r="G87" s="5">
        <f t="shared" si="2"/>
        <v>85</v>
      </c>
      <c r="H87" s="6">
        <f>COUNTIF(Data!$E$2:$E$1048576, "=" &amp; G87)</f>
        <v>4</v>
      </c>
    </row>
    <row r="88" spans="1:8" x14ac:dyDescent="0.35">
      <c r="A88" s="5"/>
      <c r="D88" s="13"/>
      <c r="G88" s="5">
        <f t="shared" si="2"/>
        <v>86</v>
      </c>
      <c r="H88" s="6">
        <f>COUNTIF(Data!$E$2:$E$1048576, "=" &amp; G88)</f>
        <v>3</v>
      </c>
    </row>
    <row r="89" spans="1:8" x14ac:dyDescent="0.35">
      <c r="G89" s="5">
        <f t="shared" si="2"/>
        <v>87</v>
      </c>
      <c r="H89" s="6">
        <f>COUNTIF(Data!$E$2:$E$1048576, "=" &amp; G89)</f>
        <v>3</v>
      </c>
    </row>
    <row r="90" spans="1:8" x14ac:dyDescent="0.35">
      <c r="G90" s="5">
        <f t="shared" si="2"/>
        <v>88</v>
      </c>
      <c r="H90" s="6">
        <f>COUNTIF(Data!$E$2:$E$1048576, "=" &amp; G90)</f>
        <v>7</v>
      </c>
    </row>
    <row r="91" spans="1:8" x14ac:dyDescent="0.35">
      <c r="G91" s="5">
        <f t="shared" si="2"/>
        <v>89</v>
      </c>
      <c r="H91" s="6">
        <f>COUNTIF(Data!$E$2:$E$1048576, "=" &amp; G91)</f>
        <v>2</v>
      </c>
    </row>
    <row r="92" spans="1:8" x14ac:dyDescent="0.35">
      <c r="G92" s="5">
        <f t="shared" si="2"/>
        <v>90</v>
      </c>
      <c r="H92" s="6">
        <f>COUNTIF(Data!$E$2:$E$1048576, "=" &amp; G92)</f>
        <v>7</v>
      </c>
    </row>
    <row r="93" spans="1:8" x14ac:dyDescent="0.35">
      <c r="G93" s="5">
        <f t="shared" si="2"/>
        <v>91</v>
      </c>
      <c r="H93" s="6">
        <f>COUNTIF(Data!$E$2:$E$1048576, "=" &amp; G93)</f>
        <v>3</v>
      </c>
    </row>
    <row r="94" spans="1:8" x14ac:dyDescent="0.35">
      <c r="G94" s="5">
        <f t="shared" si="2"/>
        <v>92</v>
      </c>
      <c r="H94" s="6">
        <f>COUNTIF(Data!$E$2:$E$1048576, "=" &amp; G94)</f>
        <v>4</v>
      </c>
    </row>
    <row r="95" spans="1:8" x14ac:dyDescent="0.35">
      <c r="G95" s="5">
        <f t="shared" si="2"/>
        <v>93</v>
      </c>
      <c r="H95" s="6">
        <f>COUNTIF(Data!$E$2:$E$1048576, "=" &amp; G95)</f>
        <v>2</v>
      </c>
    </row>
    <row r="96" spans="1:8" x14ac:dyDescent="0.35">
      <c r="G96" s="5">
        <f t="shared" si="2"/>
        <v>94</v>
      </c>
      <c r="H96" s="6">
        <f>COUNTIF(Data!$E$2:$E$1048576, "=" &amp; G96)</f>
        <v>1</v>
      </c>
    </row>
    <row r="97" spans="7:8" x14ac:dyDescent="0.35">
      <c r="G97" s="5">
        <f t="shared" ref="G97:G101" si="3">G96+1</f>
        <v>95</v>
      </c>
      <c r="H97" s="6">
        <f>COUNTIF(Data!$E$2:$E$1048576, "=" &amp; G97)</f>
        <v>3</v>
      </c>
    </row>
    <row r="98" spans="7:8" x14ac:dyDescent="0.35">
      <c r="G98" s="5">
        <f t="shared" si="3"/>
        <v>96</v>
      </c>
      <c r="H98" s="6">
        <f>COUNTIF(Data!$E$2:$E$1048576, "=" &amp; G98)</f>
        <v>0</v>
      </c>
    </row>
    <row r="99" spans="7:8" x14ac:dyDescent="0.35">
      <c r="G99" s="5">
        <f t="shared" si="3"/>
        <v>97</v>
      </c>
      <c r="H99" s="6">
        <f>COUNTIF(Data!$E$2:$E$1048576, "=" &amp; G99)</f>
        <v>0</v>
      </c>
    </row>
    <row r="100" spans="7:8" x14ac:dyDescent="0.35">
      <c r="G100" s="5">
        <f t="shared" si="3"/>
        <v>98</v>
      </c>
      <c r="H100" s="6">
        <f>COUNTIF(Data!$E$2:$E$1048576, "=" &amp; G100)</f>
        <v>0</v>
      </c>
    </row>
    <row r="101" spans="7:8" x14ac:dyDescent="0.35">
      <c r="G101" s="5">
        <f t="shared" si="3"/>
        <v>99</v>
      </c>
      <c r="H101" s="6">
        <f>COUNTIF(Data!$E$2:$E$1048576, "=" &amp; G101)</f>
        <v>1</v>
      </c>
    </row>
    <row r="102" spans="7:8" ht="15" thickBot="1" x14ac:dyDescent="0.4">
      <c r="G102" s="17">
        <f t="shared" ref="G102" si="4">G101+1</f>
        <v>100</v>
      </c>
      <c r="H102" s="9">
        <f>COUNTIF(Data!$E$2:$E$1048576, "=" &amp; G102)</f>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58"/>
  <sheetViews>
    <sheetView topLeftCell="A10" workbookViewId="0">
      <selection activeCell="W11" sqref="W11"/>
    </sheetView>
  </sheetViews>
  <sheetFormatPr baseColWidth="10" defaultColWidth="8.7265625" defaultRowHeight="14.5" x14ac:dyDescent="0.35"/>
  <cols>
    <col min="1" max="4" width="9.1796875" style="2"/>
  </cols>
  <sheetData>
    <row r="1" spans="1:4" x14ac:dyDescent="0.35">
      <c r="A1" s="1" t="s">
        <v>116</v>
      </c>
      <c r="B1" s="1" t="s">
        <v>117</v>
      </c>
      <c r="C1" s="1" t="s">
        <v>6</v>
      </c>
      <c r="D1" s="1" t="s">
        <v>2382</v>
      </c>
    </row>
    <row r="2" spans="1:4" x14ac:dyDescent="0.35">
      <c r="A2" s="2">
        <f>VALUE(LEFT(C2, FIND(" ",C2)-1))</f>
        <v>75</v>
      </c>
      <c r="B2" s="2">
        <f>VALUE(RIGHT(C2,LEN(C2)- FIND(" ",C2)+1))</f>
        <v>10</v>
      </c>
      <c r="C2" s="2" t="s">
        <v>135</v>
      </c>
      <c r="D2" s="6">
        <f>COUNTIF(Data!$I$2:$I$1048576, "=" &amp; C2)</f>
        <v>0</v>
      </c>
    </row>
    <row r="3" spans="1:4" x14ac:dyDescent="0.35">
      <c r="A3" s="2">
        <f t="shared" ref="A3:A66" si="0">VALUE(LEFT(C3, FIND(" ",C3)-1))</f>
        <v>76</v>
      </c>
      <c r="B3" s="2">
        <f t="shared" ref="B3:B66" si="1">VALUE(RIGHT(C3,LEN(C3)- FIND(" ",C3)+1))</f>
        <v>10</v>
      </c>
      <c r="C3" s="2" t="s">
        <v>136</v>
      </c>
      <c r="D3" s="6">
        <f>COUNTIF(Data!$I$2:$I$1048576, "=" &amp; C3)</f>
        <v>0</v>
      </c>
    </row>
    <row r="4" spans="1:4" x14ac:dyDescent="0.35">
      <c r="A4" s="2">
        <f t="shared" si="0"/>
        <v>77</v>
      </c>
      <c r="B4" s="2">
        <f t="shared" si="1"/>
        <v>10</v>
      </c>
      <c r="C4" s="2" t="s">
        <v>137</v>
      </c>
      <c r="D4" s="6">
        <f>COUNTIF(Data!$I$2:$I$1048576, "=" &amp; C4)</f>
        <v>0</v>
      </c>
    </row>
    <row r="5" spans="1:4" x14ac:dyDescent="0.35">
      <c r="A5" s="2">
        <f t="shared" si="0"/>
        <v>78</v>
      </c>
      <c r="B5" s="2">
        <f t="shared" si="1"/>
        <v>10</v>
      </c>
      <c r="C5" s="2" t="s">
        <v>138</v>
      </c>
      <c r="D5" s="6">
        <f>COUNTIF(Data!$I$2:$I$1048576, "=" &amp; C5)</f>
        <v>0</v>
      </c>
    </row>
    <row r="6" spans="1:4" x14ac:dyDescent="0.35">
      <c r="A6" s="2">
        <f t="shared" si="0"/>
        <v>79</v>
      </c>
      <c r="B6" s="2">
        <f t="shared" si="1"/>
        <v>10</v>
      </c>
      <c r="C6" s="2" t="s">
        <v>139</v>
      </c>
      <c r="D6" s="6">
        <f>COUNTIF(Data!$I$2:$I$1048576, "=" &amp; C6)</f>
        <v>0</v>
      </c>
    </row>
    <row r="7" spans="1:4" x14ac:dyDescent="0.35">
      <c r="A7" s="2">
        <f t="shared" si="0"/>
        <v>80</v>
      </c>
      <c r="B7" s="2">
        <f t="shared" si="1"/>
        <v>10</v>
      </c>
      <c r="C7" s="2" t="s">
        <v>140</v>
      </c>
      <c r="D7" s="6">
        <f>COUNTIF(Data!$I$2:$I$1048576, "=" &amp; C7)</f>
        <v>0</v>
      </c>
    </row>
    <row r="8" spans="1:4" x14ac:dyDescent="0.35">
      <c r="A8" s="2">
        <f t="shared" si="0"/>
        <v>81</v>
      </c>
      <c r="B8" s="2">
        <f t="shared" si="1"/>
        <v>10</v>
      </c>
      <c r="C8" s="2" t="s">
        <v>141</v>
      </c>
      <c r="D8" s="6">
        <f>COUNTIF(Data!$I$2:$I$1048576, "=" &amp; C8)</f>
        <v>0</v>
      </c>
    </row>
    <row r="9" spans="1:4" x14ac:dyDescent="0.35">
      <c r="A9" s="2">
        <f t="shared" si="0"/>
        <v>82</v>
      </c>
      <c r="B9" s="2">
        <f t="shared" si="1"/>
        <v>10</v>
      </c>
      <c r="C9" s="2" t="s">
        <v>142</v>
      </c>
      <c r="D9" s="6">
        <f>COUNTIF(Data!$I$2:$I$1048576, "=" &amp; C9)</f>
        <v>0</v>
      </c>
    </row>
    <row r="10" spans="1:4" x14ac:dyDescent="0.35">
      <c r="A10" s="2">
        <f t="shared" si="0"/>
        <v>83</v>
      </c>
      <c r="B10" s="2">
        <f t="shared" si="1"/>
        <v>10</v>
      </c>
      <c r="C10" s="2" t="s">
        <v>143</v>
      </c>
      <c r="D10" s="6">
        <f>COUNTIF(Data!$I$2:$I$1048576, "=" &amp; C10)</f>
        <v>0</v>
      </c>
    </row>
    <row r="11" spans="1:4" x14ac:dyDescent="0.35">
      <c r="A11" s="2">
        <f t="shared" si="0"/>
        <v>84</v>
      </c>
      <c r="B11" s="2">
        <f t="shared" si="1"/>
        <v>10</v>
      </c>
      <c r="C11" s="2" t="s">
        <v>144</v>
      </c>
      <c r="D11" s="6">
        <f>COUNTIF(Data!$I$2:$I$1048576, "=" &amp; C11)</f>
        <v>0</v>
      </c>
    </row>
    <row r="12" spans="1:4" x14ac:dyDescent="0.35">
      <c r="A12" s="2">
        <f t="shared" si="0"/>
        <v>85</v>
      </c>
      <c r="B12" s="2">
        <f t="shared" si="1"/>
        <v>10</v>
      </c>
      <c r="C12" s="2" t="s">
        <v>145</v>
      </c>
      <c r="D12" s="6">
        <f>COUNTIF(Data!$I$2:$I$1048576, "=" &amp; C12)</f>
        <v>0</v>
      </c>
    </row>
    <row r="13" spans="1:4" x14ac:dyDescent="0.35">
      <c r="A13" s="2">
        <f t="shared" si="0"/>
        <v>86</v>
      </c>
      <c r="B13" s="2">
        <f t="shared" si="1"/>
        <v>10</v>
      </c>
      <c r="C13" s="2" t="s">
        <v>146</v>
      </c>
      <c r="D13" s="6">
        <f>COUNTIF(Data!$I$2:$I$1048576, "=" &amp; C13)</f>
        <v>0</v>
      </c>
    </row>
    <row r="14" spans="1:4" x14ac:dyDescent="0.35">
      <c r="A14" s="2">
        <f t="shared" si="0"/>
        <v>87</v>
      </c>
      <c r="B14" s="2">
        <f t="shared" si="1"/>
        <v>10</v>
      </c>
      <c r="C14" s="2" t="s">
        <v>147</v>
      </c>
      <c r="D14" s="6">
        <f>COUNTIF(Data!$I$2:$I$1048576, "=" &amp; C14)</f>
        <v>0</v>
      </c>
    </row>
    <row r="15" spans="1:4" x14ac:dyDescent="0.35">
      <c r="A15" s="2">
        <f t="shared" si="0"/>
        <v>88</v>
      </c>
      <c r="B15" s="2">
        <f t="shared" si="1"/>
        <v>10</v>
      </c>
      <c r="C15" s="2" t="s">
        <v>148</v>
      </c>
      <c r="D15" s="6">
        <f>COUNTIF(Data!$I$2:$I$1048576, "=" &amp; C15)</f>
        <v>0</v>
      </c>
    </row>
    <row r="16" spans="1:4" x14ac:dyDescent="0.35">
      <c r="A16" s="2">
        <f t="shared" si="0"/>
        <v>89</v>
      </c>
      <c r="B16" s="2">
        <f t="shared" si="1"/>
        <v>10</v>
      </c>
      <c r="C16" s="2" t="s">
        <v>149</v>
      </c>
      <c r="D16" s="6">
        <f>COUNTIF(Data!$I$2:$I$1048576, "=" &amp; C16)</f>
        <v>0</v>
      </c>
    </row>
    <row r="17" spans="1:4" x14ac:dyDescent="0.35">
      <c r="A17" s="2">
        <f t="shared" si="0"/>
        <v>90</v>
      </c>
      <c r="B17" s="2">
        <f t="shared" si="1"/>
        <v>10</v>
      </c>
      <c r="C17" s="2" t="s">
        <v>150</v>
      </c>
      <c r="D17" s="6">
        <f>COUNTIF(Data!$I$2:$I$1048576, "=" &amp; C17)</f>
        <v>0</v>
      </c>
    </row>
    <row r="18" spans="1:4" x14ac:dyDescent="0.35">
      <c r="A18" s="2">
        <f t="shared" si="0"/>
        <v>91</v>
      </c>
      <c r="B18" s="2">
        <f t="shared" si="1"/>
        <v>10</v>
      </c>
      <c r="C18" s="2" t="s">
        <v>151</v>
      </c>
      <c r="D18" s="6">
        <f>COUNTIF(Data!$I$2:$I$1048576, "=" &amp; C18)</f>
        <v>0</v>
      </c>
    </row>
    <row r="19" spans="1:4" x14ac:dyDescent="0.35">
      <c r="A19" s="2">
        <f t="shared" si="0"/>
        <v>92</v>
      </c>
      <c r="B19" s="2">
        <f t="shared" si="1"/>
        <v>10</v>
      </c>
      <c r="C19" s="2" t="s">
        <v>152</v>
      </c>
      <c r="D19" s="6">
        <f>COUNTIF(Data!$I$2:$I$1048576, "=" &amp; C19)</f>
        <v>0</v>
      </c>
    </row>
    <row r="20" spans="1:4" x14ac:dyDescent="0.35">
      <c r="A20" s="2">
        <f t="shared" si="0"/>
        <v>93</v>
      </c>
      <c r="B20" s="2">
        <f t="shared" si="1"/>
        <v>10</v>
      </c>
      <c r="C20" s="2" t="s">
        <v>153</v>
      </c>
      <c r="D20" s="6">
        <f>COUNTIF(Data!$I$2:$I$1048576, "=" &amp; C20)</f>
        <v>0</v>
      </c>
    </row>
    <row r="21" spans="1:4" x14ac:dyDescent="0.35">
      <c r="A21" s="2">
        <f t="shared" si="0"/>
        <v>94</v>
      </c>
      <c r="B21" s="2">
        <f t="shared" si="1"/>
        <v>10</v>
      </c>
      <c r="C21" s="2" t="s">
        <v>154</v>
      </c>
      <c r="D21" s="6">
        <f>COUNTIF(Data!$I$2:$I$1048576, "=" &amp; C21)</f>
        <v>0</v>
      </c>
    </row>
    <row r="22" spans="1:4" x14ac:dyDescent="0.35">
      <c r="A22" s="2">
        <f t="shared" si="0"/>
        <v>95</v>
      </c>
      <c r="B22" s="2">
        <f t="shared" si="1"/>
        <v>10</v>
      </c>
      <c r="C22" s="2" t="s">
        <v>155</v>
      </c>
      <c r="D22" s="6">
        <f>COUNTIF(Data!$I$2:$I$1048576, "=" &amp; C22)</f>
        <v>0</v>
      </c>
    </row>
    <row r="23" spans="1:4" x14ac:dyDescent="0.35">
      <c r="A23" s="2">
        <f t="shared" si="0"/>
        <v>96</v>
      </c>
      <c r="B23" s="2">
        <f t="shared" si="1"/>
        <v>10</v>
      </c>
      <c r="C23" s="2" t="s">
        <v>156</v>
      </c>
      <c r="D23" s="6">
        <f>COUNTIF(Data!$I$2:$I$1048576, "=" &amp; C23)</f>
        <v>0</v>
      </c>
    </row>
    <row r="24" spans="1:4" x14ac:dyDescent="0.35">
      <c r="A24" s="2">
        <f t="shared" si="0"/>
        <v>97</v>
      </c>
      <c r="B24" s="2">
        <f t="shared" si="1"/>
        <v>10</v>
      </c>
      <c r="C24" s="2" t="s">
        <v>157</v>
      </c>
      <c r="D24" s="6">
        <f>COUNTIF(Data!$I$2:$I$1048576, "=" &amp; C24)</f>
        <v>0</v>
      </c>
    </row>
    <row r="25" spans="1:4" x14ac:dyDescent="0.35">
      <c r="A25" s="2">
        <f t="shared" si="0"/>
        <v>98</v>
      </c>
      <c r="B25" s="2">
        <f t="shared" si="1"/>
        <v>10</v>
      </c>
      <c r="C25" s="2" t="s">
        <v>158</v>
      </c>
      <c r="D25" s="6">
        <f>COUNTIF(Data!$I$2:$I$1048576, "=" &amp; C25)</f>
        <v>0</v>
      </c>
    </row>
    <row r="26" spans="1:4" x14ac:dyDescent="0.35">
      <c r="A26" s="2">
        <f t="shared" si="0"/>
        <v>99</v>
      </c>
      <c r="B26" s="2">
        <f t="shared" si="1"/>
        <v>10</v>
      </c>
      <c r="C26" s="2" t="s">
        <v>159</v>
      </c>
      <c r="D26" s="6">
        <f>COUNTIF(Data!$I$2:$I$1048576, "=" &amp; C26)</f>
        <v>0</v>
      </c>
    </row>
    <row r="27" spans="1:4" x14ac:dyDescent="0.35">
      <c r="A27" s="2">
        <f t="shared" si="0"/>
        <v>100</v>
      </c>
      <c r="B27" s="2">
        <f t="shared" si="1"/>
        <v>10</v>
      </c>
      <c r="C27" s="2" t="s">
        <v>160</v>
      </c>
      <c r="D27" s="6">
        <f>COUNTIF(Data!$I$2:$I$1048576, "=" &amp; C27)</f>
        <v>0</v>
      </c>
    </row>
    <row r="28" spans="1:4" x14ac:dyDescent="0.35">
      <c r="A28" s="2">
        <f t="shared" si="0"/>
        <v>101</v>
      </c>
      <c r="B28" s="2">
        <f t="shared" si="1"/>
        <v>10</v>
      </c>
      <c r="C28" s="2" t="s">
        <v>161</v>
      </c>
      <c r="D28" s="6">
        <f>COUNTIF(Data!$I$2:$I$1048576, "=" &amp; C28)</f>
        <v>0</v>
      </c>
    </row>
    <row r="29" spans="1:4" x14ac:dyDescent="0.35">
      <c r="A29" s="2">
        <f t="shared" si="0"/>
        <v>102</v>
      </c>
      <c r="B29" s="2">
        <f t="shared" si="1"/>
        <v>10</v>
      </c>
      <c r="C29" s="2" t="s">
        <v>162</v>
      </c>
      <c r="D29" s="6">
        <f>COUNTIF(Data!$I$2:$I$1048576, "=" &amp; C29)</f>
        <v>0</v>
      </c>
    </row>
    <row r="30" spans="1:4" x14ac:dyDescent="0.35">
      <c r="A30" s="2">
        <f t="shared" si="0"/>
        <v>103</v>
      </c>
      <c r="B30" s="2">
        <f t="shared" si="1"/>
        <v>10</v>
      </c>
      <c r="C30" s="2" t="s">
        <v>163</v>
      </c>
      <c r="D30" s="6">
        <f>COUNTIF(Data!$I$2:$I$1048576, "=" &amp; C30)</f>
        <v>0</v>
      </c>
    </row>
    <row r="31" spans="1:4" x14ac:dyDescent="0.35">
      <c r="A31" s="2">
        <f t="shared" si="0"/>
        <v>104</v>
      </c>
      <c r="B31" s="2">
        <f t="shared" si="1"/>
        <v>10</v>
      </c>
      <c r="C31" s="2" t="s">
        <v>164</v>
      </c>
      <c r="D31" s="6">
        <f>COUNTIF(Data!$I$2:$I$1048576, "=" &amp; C31)</f>
        <v>0</v>
      </c>
    </row>
    <row r="32" spans="1:4" x14ac:dyDescent="0.35">
      <c r="A32" s="2">
        <f t="shared" si="0"/>
        <v>105</v>
      </c>
      <c r="B32" s="2">
        <f t="shared" si="1"/>
        <v>10</v>
      </c>
      <c r="C32" s="2" t="s">
        <v>165</v>
      </c>
      <c r="D32" s="6">
        <f>COUNTIF(Data!$I$2:$I$1048576, "=" &amp; C32)</f>
        <v>0</v>
      </c>
    </row>
    <row r="33" spans="1:4" x14ac:dyDescent="0.35">
      <c r="A33" s="2">
        <f t="shared" si="0"/>
        <v>106</v>
      </c>
      <c r="B33" s="2">
        <f t="shared" si="1"/>
        <v>10</v>
      </c>
      <c r="C33" s="2" t="s">
        <v>166</v>
      </c>
      <c r="D33" s="6">
        <f>COUNTIF(Data!$I$2:$I$1048576, "=" &amp; C33)</f>
        <v>0</v>
      </c>
    </row>
    <row r="34" spans="1:4" x14ac:dyDescent="0.35">
      <c r="A34" s="2">
        <f t="shared" si="0"/>
        <v>107</v>
      </c>
      <c r="B34" s="2">
        <f t="shared" si="1"/>
        <v>10</v>
      </c>
      <c r="C34" s="2" t="s">
        <v>167</v>
      </c>
      <c r="D34" s="6">
        <f>COUNTIF(Data!$I$2:$I$1048576, "=" &amp; C34)</f>
        <v>0</v>
      </c>
    </row>
    <row r="35" spans="1:4" x14ac:dyDescent="0.35">
      <c r="A35" s="2">
        <f t="shared" si="0"/>
        <v>108</v>
      </c>
      <c r="B35" s="2">
        <f t="shared" si="1"/>
        <v>10</v>
      </c>
      <c r="C35" s="2" t="s">
        <v>168</v>
      </c>
      <c r="D35" s="6">
        <f>COUNTIF(Data!$I$2:$I$1048576, "=" &amp; C35)</f>
        <v>0</v>
      </c>
    </row>
    <row r="36" spans="1:4" x14ac:dyDescent="0.35">
      <c r="A36" s="2">
        <f t="shared" si="0"/>
        <v>109</v>
      </c>
      <c r="B36" s="2">
        <f t="shared" si="1"/>
        <v>10</v>
      </c>
      <c r="C36" s="2" t="s">
        <v>169</v>
      </c>
      <c r="D36" s="6">
        <f>COUNTIF(Data!$I$2:$I$1048576, "=" &amp; C36)</f>
        <v>0</v>
      </c>
    </row>
    <row r="37" spans="1:4" x14ac:dyDescent="0.35">
      <c r="A37" s="2">
        <f t="shared" si="0"/>
        <v>110</v>
      </c>
      <c r="B37" s="2">
        <f t="shared" si="1"/>
        <v>10</v>
      </c>
      <c r="C37" s="2" t="s">
        <v>170</v>
      </c>
      <c r="D37" s="6">
        <f>COUNTIF(Data!$I$2:$I$1048576, "=" &amp; C37)</f>
        <v>0</v>
      </c>
    </row>
    <row r="38" spans="1:4" x14ac:dyDescent="0.35">
      <c r="A38" s="2">
        <f t="shared" si="0"/>
        <v>111</v>
      </c>
      <c r="B38" s="2">
        <f t="shared" si="1"/>
        <v>10</v>
      </c>
      <c r="C38" s="2" t="s">
        <v>171</v>
      </c>
      <c r="D38" s="6">
        <f>COUNTIF(Data!$I$2:$I$1048576, "=" &amp; C38)</f>
        <v>0</v>
      </c>
    </row>
    <row r="39" spans="1:4" x14ac:dyDescent="0.35">
      <c r="A39" s="2">
        <f t="shared" si="0"/>
        <v>112</v>
      </c>
      <c r="B39" s="2">
        <f t="shared" si="1"/>
        <v>10</v>
      </c>
      <c r="C39" s="2" t="s">
        <v>172</v>
      </c>
      <c r="D39" s="6">
        <f>COUNTIF(Data!$I$2:$I$1048576, "=" &amp; C39)</f>
        <v>0</v>
      </c>
    </row>
    <row r="40" spans="1:4" x14ac:dyDescent="0.35">
      <c r="A40" s="2">
        <f t="shared" si="0"/>
        <v>113</v>
      </c>
      <c r="B40" s="2">
        <f t="shared" si="1"/>
        <v>10</v>
      </c>
      <c r="C40" s="2" t="s">
        <v>173</v>
      </c>
      <c r="D40" s="6">
        <f>COUNTIF(Data!$I$2:$I$1048576, "=" &amp; C40)</f>
        <v>0</v>
      </c>
    </row>
    <row r="41" spans="1:4" x14ac:dyDescent="0.35">
      <c r="A41" s="2">
        <f t="shared" si="0"/>
        <v>114</v>
      </c>
      <c r="B41" s="2">
        <f t="shared" si="1"/>
        <v>10</v>
      </c>
      <c r="C41" s="2" t="s">
        <v>174</v>
      </c>
      <c r="D41" s="6">
        <f>COUNTIF(Data!$I$2:$I$1048576, "=" &amp; C41)</f>
        <v>0</v>
      </c>
    </row>
    <row r="42" spans="1:4" x14ac:dyDescent="0.35">
      <c r="A42" s="2">
        <f t="shared" si="0"/>
        <v>115</v>
      </c>
      <c r="B42" s="2">
        <f t="shared" si="1"/>
        <v>10</v>
      </c>
      <c r="C42" s="2" t="s">
        <v>175</v>
      </c>
      <c r="D42" s="6">
        <f>COUNTIF(Data!$I$2:$I$1048576, "=" &amp; C42)</f>
        <v>0</v>
      </c>
    </row>
    <row r="43" spans="1:4" x14ac:dyDescent="0.35">
      <c r="A43" s="2">
        <f t="shared" si="0"/>
        <v>116</v>
      </c>
      <c r="B43" s="2">
        <f t="shared" si="1"/>
        <v>10</v>
      </c>
      <c r="C43" s="2" t="s">
        <v>176</v>
      </c>
      <c r="D43" s="6">
        <f>COUNTIF(Data!$I$2:$I$1048576, "=" &amp; C43)</f>
        <v>0</v>
      </c>
    </row>
    <row r="44" spans="1:4" x14ac:dyDescent="0.35">
      <c r="A44" s="2">
        <f t="shared" si="0"/>
        <v>117</v>
      </c>
      <c r="B44" s="2">
        <f t="shared" si="1"/>
        <v>10</v>
      </c>
      <c r="C44" s="2" t="s">
        <v>177</v>
      </c>
      <c r="D44" s="6">
        <f>COUNTIF(Data!$I$2:$I$1048576, "=" &amp; C44)</f>
        <v>0</v>
      </c>
    </row>
    <row r="45" spans="1:4" x14ac:dyDescent="0.35">
      <c r="A45" s="2">
        <f t="shared" si="0"/>
        <v>118</v>
      </c>
      <c r="B45" s="2">
        <f t="shared" si="1"/>
        <v>10</v>
      </c>
      <c r="C45" s="2" t="s">
        <v>178</v>
      </c>
      <c r="D45" s="6">
        <f>COUNTIF(Data!$I$2:$I$1048576, "=" &amp; C45)</f>
        <v>0</v>
      </c>
    </row>
    <row r="46" spans="1:4" x14ac:dyDescent="0.35">
      <c r="A46" s="2">
        <f t="shared" si="0"/>
        <v>119</v>
      </c>
      <c r="B46" s="2">
        <f t="shared" si="1"/>
        <v>10</v>
      </c>
      <c r="C46" s="2" t="s">
        <v>179</v>
      </c>
      <c r="D46" s="6">
        <f>COUNTIF(Data!$I$2:$I$1048576, "=" &amp; C46)</f>
        <v>0</v>
      </c>
    </row>
    <row r="47" spans="1:4" x14ac:dyDescent="0.35">
      <c r="A47" s="2">
        <f t="shared" si="0"/>
        <v>120</v>
      </c>
      <c r="B47" s="2">
        <f t="shared" si="1"/>
        <v>10</v>
      </c>
      <c r="C47" s="2" t="s">
        <v>180</v>
      </c>
      <c r="D47" s="6">
        <f>COUNTIF(Data!$I$2:$I$1048576, "=" &amp; C47)</f>
        <v>0</v>
      </c>
    </row>
    <row r="48" spans="1:4" x14ac:dyDescent="0.35">
      <c r="A48" s="2">
        <f t="shared" si="0"/>
        <v>121</v>
      </c>
      <c r="B48" s="2">
        <f t="shared" si="1"/>
        <v>10</v>
      </c>
      <c r="C48" s="2" t="s">
        <v>181</v>
      </c>
      <c r="D48" s="6">
        <f>COUNTIF(Data!$I$2:$I$1048576, "=" &amp; C48)</f>
        <v>0</v>
      </c>
    </row>
    <row r="49" spans="1:4" x14ac:dyDescent="0.35">
      <c r="A49" s="2">
        <f t="shared" si="0"/>
        <v>122</v>
      </c>
      <c r="B49" s="2">
        <f t="shared" si="1"/>
        <v>10</v>
      </c>
      <c r="C49" s="2" t="s">
        <v>182</v>
      </c>
      <c r="D49" s="6">
        <f>COUNTIF(Data!$I$2:$I$1048576, "=" &amp; C49)</f>
        <v>0</v>
      </c>
    </row>
    <row r="50" spans="1:4" x14ac:dyDescent="0.35">
      <c r="A50" s="2">
        <f t="shared" si="0"/>
        <v>123</v>
      </c>
      <c r="B50" s="2">
        <f t="shared" si="1"/>
        <v>10</v>
      </c>
      <c r="C50" s="2" t="s">
        <v>183</v>
      </c>
      <c r="D50" s="6">
        <f>COUNTIF(Data!$I$2:$I$1048576, "=" &amp; C50)</f>
        <v>0</v>
      </c>
    </row>
    <row r="51" spans="1:4" x14ac:dyDescent="0.35">
      <c r="A51" s="2">
        <f t="shared" si="0"/>
        <v>124</v>
      </c>
      <c r="B51" s="2">
        <f t="shared" si="1"/>
        <v>10</v>
      </c>
      <c r="C51" s="2" t="s">
        <v>184</v>
      </c>
      <c r="D51" s="6">
        <f>COUNTIF(Data!$I$2:$I$1048576, "=" &amp; C51)</f>
        <v>0</v>
      </c>
    </row>
    <row r="52" spans="1:4" x14ac:dyDescent="0.35">
      <c r="A52" s="2">
        <f t="shared" si="0"/>
        <v>125</v>
      </c>
      <c r="B52" s="2">
        <f t="shared" si="1"/>
        <v>10</v>
      </c>
      <c r="C52" s="2" t="s">
        <v>185</v>
      </c>
      <c r="D52" s="6">
        <f>COUNTIF(Data!$I$2:$I$1048576, "=" &amp; C52)</f>
        <v>0</v>
      </c>
    </row>
    <row r="53" spans="1:4" x14ac:dyDescent="0.35">
      <c r="A53" s="2">
        <f t="shared" si="0"/>
        <v>126</v>
      </c>
      <c r="B53" s="2">
        <f t="shared" si="1"/>
        <v>10</v>
      </c>
      <c r="C53" s="2" t="s">
        <v>186</v>
      </c>
      <c r="D53" s="6">
        <f>COUNTIF(Data!$I$2:$I$1048576, "=" &amp; C53)</f>
        <v>0</v>
      </c>
    </row>
    <row r="54" spans="1:4" x14ac:dyDescent="0.35">
      <c r="A54" s="2">
        <f t="shared" si="0"/>
        <v>127</v>
      </c>
      <c r="B54" s="2">
        <f t="shared" si="1"/>
        <v>10</v>
      </c>
      <c r="C54" s="2" t="s">
        <v>187</v>
      </c>
      <c r="D54" s="6">
        <f>COUNTIF(Data!$I$2:$I$1048576, "=" &amp; C54)</f>
        <v>0</v>
      </c>
    </row>
    <row r="55" spans="1:4" x14ac:dyDescent="0.35">
      <c r="A55" s="2">
        <f t="shared" si="0"/>
        <v>128</v>
      </c>
      <c r="B55" s="2">
        <f t="shared" si="1"/>
        <v>10</v>
      </c>
      <c r="C55" s="2" t="s">
        <v>188</v>
      </c>
      <c r="D55" s="6">
        <f>COUNTIF(Data!$I$2:$I$1048576, "=" &amp; C55)</f>
        <v>0</v>
      </c>
    </row>
    <row r="56" spans="1:4" x14ac:dyDescent="0.35">
      <c r="A56" s="2">
        <f t="shared" si="0"/>
        <v>129</v>
      </c>
      <c r="B56" s="2">
        <f t="shared" si="1"/>
        <v>10</v>
      </c>
      <c r="C56" s="2" t="s">
        <v>189</v>
      </c>
      <c r="D56" s="6">
        <f>COUNTIF(Data!$I$2:$I$1048576, "=" &amp; C56)</f>
        <v>0</v>
      </c>
    </row>
    <row r="57" spans="1:4" x14ac:dyDescent="0.35">
      <c r="A57" s="2">
        <f t="shared" si="0"/>
        <v>130</v>
      </c>
      <c r="B57" s="2">
        <f t="shared" si="1"/>
        <v>10</v>
      </c>
      <c r="C57" s="2" t="s">
        <v>190</v>
      </c>
      <c r="D57" s="6">
        <f>COUNTIF(Data!$I$2:$I$1048576, "=" &amp; C57)</f>
        <v>0</v>
      </c>
    </row>
    <row r="58" spans="1:4" x14ac:dyDescent="0.35">
      <c r="A58" s="2">
        <f t="shared" si="0"/>
        <v>131</v>
      </c>
      <c r="B58" s="2">
        <f t="shared" si="1"/>
        <v>10</v>
      </c>
      <c r="C58" s="2" t="s">
        <v>191</v>
      </c>
      <c r="D58" s="6">
        <f>COUNTIF(Data!$I$2:$I$1048576, "=" &amp; C58)</f>
        <v>0</v>
      </c>
    </row>
    <row r="59" spans="1:4" x14ac:dyDescent="0.35">
      <c r="A59" s="2">
        <f t="shared" si="0"/>
        <v>132</v>
      </c>
      <c r="B59" s="2">
        <f t="shared" si="1"/>
        <v>10</v>
      </c>
      <c r="C59" s="2" t="s">
        <v>192</v>
      </c>
      <c r="D59" s="6">
        <f>COUNTIF(Data!$I$2:$I$1048576, "=" &amp; C59)</f>
        <v>0</v>
      </c>
    </row>
    <row r="60" spans="1:4" x14ac:dyDescent="0.35">
      <c r="A60" s="2">
        <f t="shared" si="0"/>
        <v>133</v>
      </c>
      <c r="B60" s="2">
        <f t="shared" si="1"/>
        <v>10</v>
      </c>
      <c r="C60" s="2" t="s">
        <v>193</v>
      </c>
      <c r="D60" s="6">
        <f>COUNTIF(Data!$I$2:$I$1048576, "=" &amp; C60)</f>
        <v>0</v>
      </c>
    </row>
    <row r="61" spans="1:4" x14ac:dyDescent="0.35">
      <c r="A61" s="2">
        <f t="shared" si="0"/>
        <v>134</v>
      </c>
      <c r="B61" s="2">
        <f t="shared" si="1"/>
        <v>10</v>
      </c>
      <c r="C61" s="2" t="s">
        <v>194</v>
      </c>
      <c r="D61" s="6">
        <f>COUNTIF(Data!$I$2:$I$1048576, "=" &amp; C61)</f>
        <v>0</v>
      </c>
    </row>
    <row r="62" spans="1:4" x14ac:dyDescent="0.35">
      <c r="A62" s="2">
        <f t="shared" si="0"/>
        <v>135</v>
      </c>
      <c r="B62" s="2">
        <f t="shared" si="1"/>
        <v>10</v>
      </c>
      <c r="C62" s="2" t="s">
        <v>195</v>
      </c>
      <c r="D62" s="6">
        <f>COUNTIF(Data!$I$2:$I$1048576, "=" &amp; C62)</f>
        <v>0</v>
      </c>
    </row>
    <row r="63" spans="1:4" x14ac:dyDescent="0.35">
      <c r="A63" s="2">
        <f t="shared" si="0"/>
        <v>136</v>
      </c>
      <c r="B63" s="2">
        <f t="shared" si="1"/>
        <v>10</v>
      </c>
      <c r="C63" s="2" t="s">
        <v>196</v>
      </c>
      <c r="D63" s="6">
        <f>COUNTIF(Data!$I$2:$I$1048576, "=" &amp; C63)</f>
        <v>0</v>
      </c>
    </row>
    <row r="64" spans="1:4" x14ac:dyDescent="0.35">
      <c r="A64" s="2">
        <f t="shared" si="0"/>
        <v>137</v>
      </c>
      <c r="B64" s="2">
        <f t="shared" si="1"/>
        <v>10</v>
      </c>
      <c r="C64" s="2" t="s">
        <v>197</v>
      </c>
      <c r="D64" s="6">
        <f>COUNTIF(Data!$I$2:$I$1048576, "=" &amp; C64)</f>
        <v>0</v>
      </c>
    </row>
    <row r="65" spans="1:4" x14ac:dyDescent="0.35">
      <c r="A65" s="2">
        <f t="shared" si="0"/>
        <v>138</v>
      </c>
      <c r="B65" s="2">
        <f t="shared" si="1"/>
        <v>10</v>
      </c>
      <c r="C65" s="2" t="s">
        <v>198</v>
      </c>
      <c r="D65" s="6">
        <f>COUNTIF(Data!$I$2:$I$1048576, "=" &amp; C65)</f>
        <v>0</v>
      </c>
    </row>
    <row r="66" spans="1:4" x14ac:dyDescent="0.35">
      <c r="A66" s="2">
        <f t="shared" si="0"/>
        <v>139</v>
      </c>
      <c r="B66" s="2">
        <f t="shared" si="1"/>
        <v>10</v>
      </c>
      <c r="C66" s="2" t="s">
        <v>199</v>
      </c>
      <c r="D66" s="6">
        <f>COUNTIF(Data!$I$2:$I$1048576, "=" &amp; C66)</f>
        <v>0</v>
      </c>
    </row>
    <row r="67" spans="1:4" x14ac:dyDescent="0.35">
      <c r="A67" s="2">
        <f t="shared" ref="A67:A130" si="2">VALUE(LEFT(C67, FIND(" ",C67)-1))</f>
        <v>140</v>
      </c>
      <c r="B67" s="2">
        <f t="shared" ref="B67:B130" si="3">VALUE(RIGHT(C67,LEN(C67)- FIND(" ",C67)+1))</f>
        <v>10</v>
      </c>
      <c r="C67" s="2" t="s">
        <v>200</v>
      </c>
      <c r="D67" s="6">
        <f>COUNTIF(Data!$I$2:$I$1048576, "=" &amp; C67)</f>
        <v>0</v>
      </c>
    </row>
    <row r="68" spans="1:4" x14ac:dyDescent="0.35">
      <c r="A68" s="2">
        <f t="shared" si="2"/>
        <v>141</v>
      </c>
      <c r="B68" s="2">
        <f t="shared" si="3"/>
        <v>10</v>
      </c>
      <c r="C68" s="2" t="s">
        <v>201</v>
      </c>
      <c r="D68" s="6">
        <f>COUNTIF(Data!$I$2:$I$1048576, "=" &amp; C68)</f>
        <v>0</v>
      </c>
    </row>
    <row r="69" spans="1:4" x14ac:dyDescent="0.35">
      <c r="A69" s="2">
        <f t="shared" si="2"/>
        <v>142</v>
      </c>
      <c r="B69" s="2">
        <f t="shared" si="3"/>
        <v>10</v>
      </c>
      <c r="C69" s="2" t="s">
        <v>202</v>
      </c>
      <c r="D69" s="6">
        <f>COUNTIF(Data!$I$2:$I$1048576, "=" &amp; C69)</f>
        <v>0</v>
      </c>
    </row>
    <row r="70" spans="1:4" x14ac:dyDescent="0.35">
      <c r="A70" s="2">
        <f t="shared" si="2"/>
        <v>143</v>
      </c>
      <c r="B70" s="2">
        <f t="shared" si="3"/>
        <v>10</v>
      </c>
      <c r="C70" s="2" t="s">
        <v>203</v>
      </c>
      <c r="D70" s="6">
        <f>COUNTIF(Data!$I$2:$I$1048576, "=" &amp; C70)</f>
        <v>0</v>
      </c>
    </row>
    <row r="71" spans="1:4" x14ac:dyDescent="0.35">
      <c r="A71" s="2">
        <f t="shared" si="2"/>
        <v>144</v>
      </c>
      <c r="B71" s="2">
        <f t="shared" si="3"/>
        <v>10</v>
      </c>
      <c r="C71" s="2" t="s">
        <v>204</v>
      </c>
      <c r="D71" s="6">
        <f>COUNTIF(Data!$I$2:$I$1048576, "=" &amp; C71)</f>
        <v>0</v>
      </c>
    </row>
    <row r="72" spans="1:4" x14ac:dyDescent="0.35">
      <c r="A72" s="2">
        <f t="shared" si="2"/>
        <v>145</v>
      </c>
      <c r="B72" s="2">
        <f t="shared" si="3"/>
        <v>10</v>
      </c>
      <c r="C72" s="2" t="s">
        <v>205</v>
      </c>
      <c r="D72" s="6">
        <f>COUNTIF(Data!$I$2:$I$1048576, "=" &amp; C72)</f>
        <v>0</v>
      </c>
    </row>
    <row r="73" spans="1:4" x14ac:dyDescent="0.35">
      <c r="A73" s="2">
        <f t="shared" si="2"/>
        <v>146</v>
      </c>
      <c r="B73" s="2">
        <f t="shared" si="3"/>
        <v>10</v>
      </c>
      <c r="C73" s="2" t="s">
        <v>206</v>
      </c>
      <c r="D73" s="6">
        <f>COUNTIF(Data!$I$2:$I$1048576, "=" &amp; C73)</f>
        <v>0</v>
      </c>
    </row>
    <row r="74" spans="1:4" x14ac:dyDescent="0.35">
      <c r="A74" s="2">
        <f t="shared" si="2"/>
        <v>147</v>
      </c>
      <c r="B74" s="2">
        <f t="shared" si="3"/>
        <v>10</v>
      </c>
      <c r="C74" s="2" t="s">
        <v>207</v>
      </c>
      <c r="D74" s="6">
        <f>COUNTIF(Data!$I$2:$I$1048576, "=" &amp; C74)</f>
        <v>0</v>
      </c>
    </row>
    <row r="75" spans="1:4" x14ac:dyDescent="0.35">
      <c r="A75" s="2">
        <f t="shared" si="2"/>
        <v>148</v>
      </c>
      <c r="B75" s="2">
        <f t="shared" si="3"/>
        <v>10</v>
      </c>
      <c r="C75" s="2" t="s">
        <v>208</v>
      </c>
      <c r="D75" s="6">
        <f>COUNTIF(Data!$I$2:$I$1048576, "=" &amp; C75)</f>
        <v>0</v>
      </c>
    </row>
    <row r="76" spans="1:4" x14ac:dyDescent="0.35">
      <c r="A76" s="2">
        <f t="shared" si="2"/>
        <v>149</v>
      </c>
      <c r="B76" s="2">
        <f t="shared" si="3"/>
        <v>10</v>
      </c>
      <c r="C76" s="2" t="s">
        <v>209</v>
      </c>
      <c r="D76" s="6">
        <f>COUNTIF(Data!$I$2:$I$1048576, "=" &amp; C76)</f>
        <v>0</v>
      </c>
    </row>
    <row r="77" spans="1:4" x14ac:dyDescent="0.35">
      <c r="A77" s="2">
        <f t="shared" si="2"/>
        <v>150</v>
      </c>
      <c r="B77" s="2">
        <f t="shared" si="3"/>
        <v>10</v>
      </c>
      <c r="C77" s="2" t="s">
        <v>210</v>
      </c>
      <c r="D77" s="6">
        <f>COUNTIF(Data!$I$2:$I$1048576, "=" &amp; C77)</f>
        <v>0</v>
      </c>
    </row>
    <row r="78" spans="1:4" x14ac:dyDescent="0.35">
      <c r="A78" s="2">
        <f t="shared" si="2"/>
        <v>75</v>
      </c>
      <c r="B78" s="2">
        <f t="shared" si="3"/>
        <v>11</v>
      </c>
      <c r="C78" s="2" t="s">
        <v>211</v>
      </c>
      <c r="D78" s="6">
        <f>COUNTIF(Data!$I$2:$I$1048576, "=" &amp; C78)</f>
        <v>0</v>
      </c>
    </row>
    <row r="79" spans="1:4" x14ac:dyDescent="0.35">
      <c r="A79" s="2">
        <f t="shared" si="2"/>
        <v>76</v>
      </c>
      <c r="B79" s="2">
        <f t="shared" si="3"/>
        <v>11</v>
      </c>
      <c r="C79" s="2" t="s">
        <v>212</v>
      </c>
      <c r="D79" s="6">
        <f>COUNTIF(Data!$I$2:$I$1048576, "=" &amp; C79)</f>
        <v>0</v>
      </c>
    </row>
    <row r="80" spans="1:4" x14ac:dyDescent="0.35">
      <c r="A80" s="2">
        <f t="shared" si="2"/>
        <v>77</v>
      </c>
      <c r="B80" s="2">
        <f t="shared" si="3"/>
        <v>11</v>
      </c>
      <c r="C80" s="2" t="s">
        <v>213</v>
      </c>
      <c r="D80" s="6">
        <f>COUNTIF(Data!$I$2:$I$1048576, "=" &amp; C80)</f>
        <v>0</v>
      </c>
    </row>
    <row r="81" spans="1:4" x14ac:dyDescent="0.35">
      <c r="A81" s="2">
        <f t="shared" si="2"/>
        <v>78</v>
      </c>
      <c r="B81" s="2">
        <f t="shared" si="3"/>
        <v>11</v>
      </c>
      <c r="C81" s="2" t="s">
        <v>214</v>
      </c>
      <c r="D81" s="6">
        <f>COUNTIF(Data!$I$2:$I$1048576, "=" &amp; C81)</f>
        <v>0</v>
      </c>
    </row>
    <row r="82" spans="1:4" x14ac:dyDescent="0.35">
      <c r="A82" s="2">
        <f t="shared" si="2"/>
        <v>79</v>
      </c>
      <c r="B82" s="2">
        <f t="shared" si="3"/>
        <v>11</v>
      </c>
      <c r="C82" s="2" t="s">
        <v>215</v>
      </c>
      <c r="D82" s="6">
        <f>COUNTIF(Data!$I$2:$I$1048576, "=" &amp; C82)</f>
        <v>0</v>
      </c>
    </row>
    <row r="83" spans="1:4" x14ac:dyDescent="0.35">
      <c r="A83" s="2">
        <f t="shared" si="2"/>
        <v>80</v>
      </c>
      <c r="B83" s="2">
        <f t="shared" si="3"/>
        <v>11</v>
      </c>
      <c r="C83" s="2" t="s">
        <v>216</v>
      </c>
      <c r="D83" s="6">
        <f>COUNTIF(Data!$I$2:$I$1048576, "=" &amp; C83)</f>
        <v>0</v>
      </c>
    </row>
    <row r="84" spans="1:4" x14ac:dyDescent="0.35">
      <c r="A84" s="2">
        <f t="shared" si="2"/>
        <v>81</v>
      </c>
      <c r="B84" s="2">
        <f t="shared" si="3"/>
        <v>11</v>
      </c>
      <c r="C84" s="2" t="s">
        <v>217</v>
      </c>
      <c r="D84" s="6">
        <f>COUNTIF(Data!$I$2:$I$1048576, "=" &amp; C84)</f>
        <v>0</v>
      </c>
    </row>
    <row r="85" spans="1:4" x14ac:dyDescent="0.35">
      <c r="A85" s="2">
        <f t="shared" si="2"/>
        <v>82</v>
      </c>
      <c r="B85" s="2">
        <f t="shared" si="3"/>
        <v>11</v>
      </c>
      <c r="C85" s="2" t="s">
        <v>218</v>
      </c>
      <c r="D85" s="6">
        <f>COUNTIF(Data!$I$2:$I$1048576, "=" &amp; C85)</f>
        <v>0</v>
      </c>
    </row>
    <row r="86" spans="1:4" x14ac:dyDescent="0.35">
      <c r="A86" s="2">
        <f t="shared" si="2"/>
        <v>83</v>
      </c>
      <c r="B86" s="2">
        <f t="shared" si="3"/>
        <v>11</v>
      </c>
      <c r="C86" s="2" t="s">
        <v>219</v>
      </c>
      <c r="D86" s="6">
        <f>COUNTIF(Data!$I$2:$I$1048576, "=" &amp; C86)</f>
        <v>0</v>
      </c>
    </row>
    <row r="87" spans="1:4" x14ac:dyDescent="0.35">
      <c r="A87" s="2">
        <f t="shared" si="2"/>
        <v>84</v>
      </c>
      <c r="B87" s="2">
        <f t="shared" si="3"/>
        <v>11</v>
      </c>
      <c r="C87" s="2" t="s">
        <v>220</v>
      </c>
      <c r="D87" s="6">
        <f>COUNTIF(Data!$I$2:$I$1048576, "=" &amp; C87)</f>
        <v>0</v>
      </c>
    </row>
    <row r="88" spans="1:4" x14ac:dyDescent="0.35">
      <c r="A88" s="2">
        <f t="shared" si="2"/>
        <v>85</v>
      </c>
      <c r="B88" s="2">
        <f t="shared" si="3"/>
        <v>11</v>
      </c>
      <c r="C88" s="2" t="s">
        <v>221</v>
      </c>
      <c r="D88" s="6">
        <f>COUNTIF(Data!$I$2:$I$1048576, "=" &amp; C88)</f>
        <v>0</v>
      </c>
    </row>
    <row r="89" spans="1:4" x14ac:dyDescent="0.35">
      <c r="A89" s="2">
        <f t="shared" si="2"/>
        <v>86</v>
      </c>
      <c r="B89" s="2">
        <f t="shared" si="3"/>
        <v>11</v>
      </c>
      <c r="C89" s="2" t="s">
        <v>222</v>
      </c>
      <c r="D89" s="6">
        <f>COUNTIF(Data!$I$2:$I$1048576, "=" &amp; C89)</f>
        <v>0</v>
      </c>
    </row>
    <row r="90" spans="1:4" x14ac:dyDescent="0.35">
      <c r="A90" s="2">
        <f t="shared" si="2"/>
        <v>87</v>
      </c>
      <c r="B90" s="2">
        <f t="shared" si="3"/>
        <v>11</v>
      </c>
      <c r="C90" s="2" t="s">
        <v>223</v>
      </c>
      <c r="D90" s="6">
        <f>COUNTIF(Data!$I$2:$I$1048576, "=" &amp; C90)</f>
        <v>0</v>
      </c>
    </row>
    <row r="91" spans="1:4" x14ac:dyDescent="0.35">
      <c r="A91" s="2">
        <f t="shared" si="2"/>
        <v>88</v>
      </c>
      <c r="B91" s="2">
        <f t="shared" si="3"/>
        <v>11</v>
      </c>
      <c r="C91" s="2" t="s">
        <v>224</v>
      </c>
      <c r="D91" s="6">
        <f>COUNTIF(Data!$I$2:$I$1048576, "=" &amp; C91)</f>
        <v>0</v>
      </c>
    </row>
    <row r="92" spans="1:4" x14ac:dyDescent="0.35">
      <c r="A92" s="2">
        <f t="shared" si="2"/>
        <v>89</v>
      </c>
      <c r="B92" s="2">
        <f t="shared" si="3"/>
        <v>11</v>
      </c>
      <c r="C92" s="2" t="s">
        <v>225</v>
      </c>
      <c r="D92" s="6">
        <f>COUNTIF(Data!$I$2:$I$1048576, "=" &amp; C92)</f>
        <v>0</v>
      </c>
    </row>
    <row r="93" spans="1:4" x14ac:dyDescent="0.35">
      <c r="A93" s="2">
        <f t="shared" si="2"/>
        <v>90</v>
      </c>
      <c r="B93" s="2">
        <f t="shared" si="3"/>
        <v>11</v>
      </c>
      <c r="C93" s="2" t="s">
        <v>226</v>
      </c>
      <c r="D93" s="6">
        <f>COUNTIF(Data!$I$2:$I$1048576, "=" &amp; C93)</f>
        <v>0</v>
      </c>
    </row>
    <row r="94" spans="1:4" x14ac:dyDescent="0.35">
      <c r="A94" s="2">
        <f t="shared" si="2"/>
        <v>91</v>
      </c>
      <c r="B94" s="2">
        <f t="shared" si="3"/>
        <v>11</v>
      </c>
      <c r="C94" s="2" t="s">
        <v>227</v>
      </c>
      <c r="D94" s="6">
        <f>COUNTIF(Data!$I$2:$I$1048576, "=" &amp; C94)</f>
        <v>0</v>
      </c>
    </row>
    <row r="95" spans="1:4" x14ac:dyDescent="0.35">
      <c r="A95" s="2">
        <f t="shared" si="2"/>
        <v>92</v>
      </c>
      <c r="B95" s="2">
        <f t="shared" si="3"/>
        <v>11</v>
      </c>
      <c r="C95" s="2" t="s">
        <v>228</v>
      </c>
      <c r="D95" s="6">
        <f>COUNTIF(Data!$I$2:$I$1048576, "=" &amp; C95)</f>
        <v>0</v>
      </c>
    </row>
    <row r="96" spans="1:4" x14ac:dyDescent="0.35">
      <c r="A96" s="2">
        <f t="shared" si="2"/>
        <v>93</v>
      </c>
      <c r="B96" s="2">
        <f t="shared" si="3"/>
        <v>11</v>
      </c>
      <c r="C96" s="2" t="s">
        <v>229</v>
      </c>
      <c r="D96" s="6">
        <f>COUNTIF(Data!$I$2:$I$1048576, "=" &amp; C96)</f>
        <v>0</v>
      </c>
    </row>
    <row r="97" spans="1:4" x14ac:dyDescent="0.35">
      <c r="A97" s="2">
        <f t="shared" si="2"/>
        <v>94</v>
      </c>
      <c r="B97" s="2">
        <f t="shared" si="3"/>
        <v>11</v>
      </c>
      <c r="C97" s="2" t="s">
        <v>230</v>
      </c>
      <c r="D97" s="6">
        <f>COUNTIF(Data!$I$2:$I$1048576, "=" &amp; C97)</f>
        <v>0</v>
      </c>
    </row>
    <row r="98" spans="1:4" x14ac:dyDescent="0.35">
      <c r="A98" s="2">
        <f t="shared" si="2"/>
        <v>95</v>
      </c>
      <c r="B98" s="2">
        <f t="shared" si="3"/>
        <v>11</v>
      </c>
      <c r="C98" s="2" t="s">
        <v>231</v>
      </c>
      <c r="D98" s="6">
        <f>COUNTIF(Data!$I$2:$I$1048576, "=" &amp; C98)</f>
        <v>0</v>
      </c>
    </row>
    <row r="99" spans="1:4" x14ac:dyDescent="0.35">
      <c r="A99" s="2">
        <f t="shared" si="2"/>
        <v>96</v>
      </c>
      <c r="B99" s="2">
        <f t="shared" si="3"/>
        <v>11</v>
      </c>
      <c r="C99" s="2" t="s">
        <v>232</v>
      </c>
      <c r="D99" s="6">
        <f>COUNTIF(Data!$I$2:$I$1048576, "=" &amp; C99)</f>
        <v>0</v>
      </c>
    </row>
    <row r="100" spans="1:4" x14ac:dyDescent="0.35">
      <c r="A100" s="2">
        <f t="shared" si="2"/>
        <v>97</v>
      </c>
      <c r="B100" s="2">
        <f t="shared" si="3"/>
        <v>11</v>
      </c>
      <c r="C100" s="2" t="s">
        <v>233</v>
      </c>
      <c r="D100" s="6">
        <f>COUNTIF(Data!$I$2:$I$1048576, "=" &amp; C100)</f>
        <v>0</v>
      </c>
    </row>
    <row r="101" spans="1:4" x14ac:dyDescent="0.35">
      <c r="A101" s="2">
        <f t="shared" si="2"/>
        <v>98</v>
      </c>
      <c r="B101" s="2">
        <f t="shared" si="3"/>
        <v>11</v>
      </c>
      <c r="C101" s="2" t="s">
        <v>234</v>
      </c>
      <c r="D101" s="6">
        <f>COUNTIF(Data!$I$2:$I$1048576, "=" &amp; C101)</f>
        <v>0</v>
      </c>
    </row>
    <row r="102" spans="1:4" x14ac:dyDescent="0.35">
      <c r="A102" s="2">
        <f t="shared" si="2"/>
        <v>99</v>
      </c>
      <c r="B102" s="2">
        <f t="shared" si="3"/>
        <v>11</v>
      </c>
      <c r="C102" s="2" t="s">
        <v>235</v>
      </c>
      <c r="D102" s="6">
        <f>COUNTIF(Data!$I$2:$I$1048576, "=" &amp; C102)</f>
        <v>0</v>
      </c>
    </row>
    <row r="103" spans="1:4" x14ac:dyDescent="0.35">
      <c r="A103" s="2">
        <f t="shared" si="2"/>
        <v>100</v>
      </c>
      <c r="B103" s="2">
        <f t="shared" si="3"/>
        <v>11</v>
      </c>
      <c r="C103" s="2" t="s">
        <v>236</v>
      </c>
      <c r="D103" s="6">
        <f>COUNTIF(Data!$I$2:$I$1048576, "=" &amp; C103)</f>
        <v>0</v>
      </c>
    </row>
    <row r="104" spans="1:4" x14ac:dyDescent="0.35">
      <c r="A104" s="2">
        <f t="shared" si="2"/>
        <v>101</v>
      </c>
      <c r="B104" s="2">
        <f t="shared" si="3"/>
        <v>11</v>
      </c>
      <c r="C104" s="2" t="s">
        <v>237</v>
      </c>
      <c r="D104" s="6">
        <f>COUNTIF(Data!$I$2:$I$1048576, "=" &amp; C104)</f>
        <v>0</v>
      </c>
    </row>
    <row r="105" spans="1:4" x14ac:dyDescent="0.35">
      <c r="A105" s="2">
        <f t="shared" si="2"/>
        <v>102</v>
      </c>
      <c r="B105" s="2">
        <f t="shared" si="3"/>
        <v>11</v>
      </c>
      <c r="C105" s="2" t="s">
        <v>238</v>
      </c>
      <c r="D105" s="6">
        <f>COUNTIF(Data!$I$2:$I$1048576, "=" &amp; C105)</f>
        <v>0</v>
      </c>
    </row>
    <row r="106" spans="1:4" x14ac:dyDescent="0.35">
      <c r="A106" s="2">
        <f t="shared" si="2"/>
        <v>103</v>
      </c>
      <c r="B106" s="2">
        <f t="shared" si="3"/>
        <v>11</v>
      </c>
      <c r="C106" s="2" t="s">
        <v>239</v>
      </c>
      <c r="D106" s="6">
        <f>COUNTIF(Data!$I$2:$I$1048576, "=" &amp; C106)</f>
        <v>0</v>
      </c>
    </row>
    <row r="107" spans="1:4" x14ac:dyDescent="0.35">
      <c r="A107" s="2">
        <f t="shared" si="2"/>
        <v>104</v>
      </c>
      <c r="B107" s="2">
        <f t="shared" si="3"/>
        <v>11</v>
      </c>
      <c r="C107" s="2" t="s">
        <v>240</v>
      </c>
      <c r="D107" s="6">
        <f>COUNTIF(Data!$I$2:$I$1048576, "=" &amp; C107)</f>
        <v>0</v>
      </c>
    </row>
    <row r="108" spans="1:4" x14ac:dyDescent="0.35">
      <c r="A108" s="2">
        <f t="shared" si="2"/>
        <v>105</v>
      </c>
      <c r="B108" s="2">
        <f t="shared" si="3"/>
        <v>11</v>
      </c>
      <c r="C108" s="2" t="s">
        <v>241</v>
      </c>
      <c r="D108" s="6">
        <f>COUNTIF(Data!$I$2:$I$1048576, "=" &amp; C108)</f>
        <v>0</v>
      </c>
    </row>
    <row r="109" spans="1:4" x14ac:dyDescent="0.35">
      <c r="A109" s="2">
        <f t="shared" si="2"/>
        <v>106</v>
      </c>
      <c r="B109" s="2">
        <f t="shared" si="3"/>
        <v>11</v>
      </c>
      <c r="C109" s="2" t="s">
        <v>242</v>
      </c>
      <c r="D109" s="6">
        <f>COUNTIF(Data!$I$2:$I$1048576, "=" &amp; C109)</f>
        <v>0</v>
      </c>
    </row>
    <row r="110" spans="1:4" x14ac:dyDescent="0.35">
      <c r="A110" s="2">
        <f t="shared" si="2"/>
        <v>107</v>
      </c>
      <c r="B110" s="2">
        <f t="shared" si="3"/>
        <v>11</v>
      </c>
      <c r="C110" s="2" t="s">
        <v>243</v>
      </c>
      <c r="D110" s="6">
        <f>COUNTIF(Data!$I$2:$I$1048576, "=" &amp; C110)</f>
        <v>0</v>
      </c>
    </row>
    <row r="111" spans="1:4" x14ac:dyDescent="0.35">
      <c r="A111" s="2">
        <f t="shared" si="2"/>
        <v>108</v>
      </c>
      <c r="B111" s="2">
        <f t="shared" si="3"/>
        <v>11</v>
      </c>
      <c r="C111" s="2" t="s">
        <v>244</v>
      </c>
      <c r="D111" s="6">
        <f>COUNTIF(Data!$I$2:$I$1048576, "=" &amp; C111)</f>
        <v>0</v>
      </c>
    </row>
    <row r="112" spans="1:4" x14ac:dyDescent="0.35">
      <c r="A112" s="2">
        <f t="shared" si="2"/>
        <v>109</v>
      </c>
      <c r="B112" s="2">
        <f t="shared" si="3"/>
        <v>11</v>
      </c>
      <c r="C112" s="2" t="s">
        <v>245</v>
      </c>
      <c r="D112" s="6">
        <f>COUNTIF(Data!$I$2:$I$1048576, "=" &amp; C112)</f>
        <v>0</v>
      </c>
    </row>
    <row r="113" spans="1:4" x14ac:dyDescent="0.35">
      <c r="A113" s="2">
        <f t="shared" si="2"/>
        <v>110</v>
      </c>
      <c r="B113" s="2">
        <f t="shared" si="3"/>
        <v>11</v>
      </c>
      <c r="C113" s="2" t="s">
        <v>246</v>
      </c>
      <c r="D113" s="6">
        <f>COUNTIF(Data!$I$2:$I$1048576, "=" &amp; C113)</f>
        <v>0</v>
      </c>
    </row>
    <row r="114" spans="1:4" x14ac:dyDescent="0.35">
      <c r="A114" s="2">
        <f t="shared" si="2"/>
        <v>111</v>
      </c>
      <c r="B114" s="2">
        <f t="shared" si="3"/>
        <v>11</v>
      </c>
      <c r="C114" s="2" t="s">
        <v>247</v>
      </c>
      <c r="D114" s="6">
        <f>COUNTIF(Data!$I$2:$I$1048576, "=" &amp; C114)</f>
        <v>0</v>
      </c>
    </row>
    <row r="115" spans="1:4" x14ac:dyDescent="0.35">
      <c r="A115" s="2">
        <f t="shared" si="2"/>
        <v>112</v>
      </c>
      <c r="B115" s="2">
        <f t="shared" si="3"/>
        <v>11</v>
      </c>
      <c r="C115" s="2" t="s">
        <v>248</v>
      </c>
      <c r="D115" s="6">
        <f>COUNTIF(Data!$I$2:$I$1048576, "=" &amp; C115)</f>
        <v>0</v>
      </c>
    </row>
    <row r="116" spans="1:4" x14ac:dyDescent="0.35">
      <c r="A116" s="2">
        <f t="shared" si="2"/>
        <v>113</v>
      </c>
      <c r="B116" s="2">
        <f t="shared" si="3"/>
        <v>11</v>
      </c>
      <c r="C116" s="2" t="s">
        <v>249</v>
      </c>
      <c r="D116" s="6">
        <f>COUNTIF(Data!$I$2:$I$1048576, "=" &amp; C116)</f>
        <v>0</v>
      </c>
    </row>
    <row r="117" spans="1:4" x14ac:dyDescent="0.35">
      <c r="A117" s="2">
        <f t="shared" si="2"/>
        <v>114</v>
      </c>
      <c r="B117" s="2">
        <f t="shared" si="3"/>
        <v>11</v>
      </c>
      <c r="C117" s="2" t="s">
        <v>250</v>
      </c>
      <c r="D117" s="6">
        <f>COUNTIF(Data!$I$2:$I$1048576, "=" &amp; C117)</f>
        <v>0</v>
      </c>
    </row>
    <row r="118" spans="1:4" x14ac:dyDescent="0.35">
      <c r="A118" s="2">
        <f t="shared" si="2"/>
        <v>115</v>
      </c>
      <c r="B118" s="2">
        <f t="shared" si="3"/>
        <v>11</v>
      </c>
      <c r="C118" s="2" t="s">
        <v>251</v>
      </c>
      <c r="D118" s="6">
        <f>COUNTIF(Data!$I$2:$I$1048576, "=" &amp; C118)</f>
        <v>0</v>
      </c>
    </row>
    <row r="119" spans="1:4" x14ac:dyDescent="0.35">
      <c r="A119" s="2">
        <f t="shared" si="2"/>
        <v>116</v>
      </c>
      <c r="B119" s="2">
        <f t="shared" si="3"/>
        <v>11</v>
      </c>
      <c r="C119" s="2" t="s">
        <v>252</v>
      </c>
      <c r="D119" s="6">
        <f>COUNTIF(Data!$I$2:$I$1048576, "=" &amp; C119)</f>
        <v>0</v>
      </c>
    </row>
    <row r="120" spans="1:4" x14ac:dyDescent="0.35">
      <c r="A120" s="2">
        <f t="shared" si="2"/>
        <v>117</v>
      </c>
      <c r="B120" s="2">
        <f t="shared" si="3"/>
        <v>11</v>
      </c>
      <c r="C120" s="2" t="s">
        <v>253</v>
      </c>
      <c r="D120" s="6">
        <f>COUNTIF(Data!$I$2:$I$1048576, "=" &amp; C120)</f>
        <v>0</v>
      </c>
    </row>
    <row r="121" spans="1:4" x14ac:dyDescent="0.35">
      <c r="A121" s="2">
        <f t="shared" si="2"/>
        <v>118</v>
      </c>
      <c r="B121" s="2">
        <f t="shared" si="3"/>
        <v>11</v>
      </c>
      <c r="C121" s="2" t="s">
        <v>254</v>
      </c>
      <c r="D121" s="6">
        <f>COUNTIF(Data!$I$2:$I$1048576, "=" &amp; C121)</f>
        <v>0</v>
      </c>
    </row>
    <row r="122" spans="1:4" x14ac:dyDescent="0.35">
      <c r="A122" s="2">
        <f t="shared" si="2"/>
        <v>119</v>
      </c>
      <c r="B122" s="2">
        <f t="shared" si="3"/>
        <v>11</v>
      </c>
      <c r="C122" s="2" t="s">
        <v>255</v>
      </c>
      <c r="D122" s="6">
        <f>COUNTIF(Data!$I$2:$I$1048576, "=" &amp; C122)</f>
        <v>0</v>
      </c>
    </row>
    <row r="123" spans="1:4" x14ac:dyDescent="0.35">
      <c r="A123" s="2">
        <f t="shared" si="2"/>
        <v>120</v>
      </c>
      <c r="B123" s="2">
        <f t="shared" si="3"/>
        <v>11</v>
      </c>
      <c r="C123" s="2" t="s">
        <v>256</v>
      </c>
      <c r="D123" s="6">
        <f>COUNTIF(Data!$I$2:$I$1048576, "=" &amp; C123)</f>
        <v>0</v>
      </c>
    </row>
    <row r="124" spans="1:4" x14ac:dyDescent="0.35">
      <c r="A124" s="2">
        <f t="shared" si="2"/>
        <v>121</v>
      </c>
      <c r="B124" s="2">
        <f t="shared" si="3"/>
        <v>11</v>
      </c>
      <c r="C124" s="2" t="s">
        <v>257</v>
      </c>
      <c r="D124" s="6">
        <f>COUNTIF(Data!$I$2:$I$1048576, "=" &amp; C124)</f>
        <v>0</v>
      </c>
    </row>
    <row r="125" spans="1:4" x14ac:dyDescent="0.35">
      <c r="A125" s="2">
        <f t="shared" si="2"/>
        <v>122</v>
      </c>
      <c r="B125" s="2">
        <f t="shared" si="3"/>
        <v>11</v>
      </c>
      <c r="C125" s="2" t="s">
        <v>258</v>
      </c>
      <c r="D125" s="6">
        <f>COUNTIF(Data!$I$2:$I$1048576, "=" &amp; C125)</f>
        <v>0</v>
      </c>
    </row>
    <row r="126" spans="1:4" x14ac:dyDescent="0.35">
      <c r="A126" s="2">
        <f t="shared" si="2"/>
        <v>123</v>
      </c>
      <c r="B126" s="2">
        <f t="shared" si="3"/>
        <v>11</v>
      </c>
      <c r="C126" s="2" t="s">
        <v>259</v>
      </c>
      <c r="D126" s="6">
        <f>COUNTIF(Data!$I$2:$I$1048576, "=" &amp; C126)</f>
        <v>0</v>
      </c>
    </row>
    <row r="127" spans="1:4" x14ac:dyDescent="0.35">
      <c r="A127" s="2">
        <f t="shared" si="2"/>
        <v>124</v>
      </c>
      <c r="B127" s="2">
        <f t="shared" si="3"/>
        <v>11</v>
      </c>
      <c r="C127" s="2" t="s">
        <v>260</v>
      </c>
      <c r="D127" s="6">
        <f>COUNTIF(Data!$I$2:$I$1048576, "=" &amp; C127)</f>
        <v>0</v>
      </c>
    </row>
    <row r="128" spans="1:4" x14ac:dyDescent="0.35">
      <c r="A128" s="2">
        <f t="shared" si="2"/>
        <v>125</v>
      </c>
      <c r="B128" s="2">
        <f t="shared" si="3"/>
        <v>11</v>
      </c>
      <c r="C128" s="2" t="s">
        <v>261</v>
      </c>
      <c r="D128" s="6">
        <f>COUNTIF(Data!$I$2:$I$1048576, "=" &amp; C128)</f>
        <v>0</v>
      </c>
    </row>
    <row r="129" spans="1:4" x14ac:dyDescent="0.35">
      <c r="A129" s="2">
        <f t="shared" si="2"/>
        <v>126</v>
      </c>
      <c r="B129" s="2">
        <f t="shared" si="3"/>
        <v>11</v>
      </c>
      <c r="C129" s="2" t="s">
        <v>262</v>
      </c>
      <c r="D129" s="6">
        <f>COUNTIF(Data!$I$2:$I$1048576, "=" &amp; C129)</f>
        <v>0</v>
      </c>
    </row>
    <row r="130" spans="1:4" x14ac:dyDescent="0.35">
      <c r="A130" s="2">
        <f t="shared" si="2"/>
        <v>127</v>
      </c>
      <c r="B130" s="2">
        <f t="shared" si="3"/>
        <v>11</v>
      </c>
      <c r="C130" s="2" t="s">
        <v>263</v>
      </c>
      <c r="D130" s="6">
        <f>COUNTIF(Data!$I$2:$I$1048576, "=" &amp; C130)</f>
        <v>0</v>
      </c>
    </row>
    <row r="131" spans="1:4" x14ac:dyDescent="0.35">
      <c r="A131" s="2">
        <f t="shared" ref="A131:A194" si="4">VALUE(LEFT(C131, FIND(" ",C131)-1))</f>
        <v>128</v>
      </c>
      <c r="B131" s="2">
        <f t="shared" ref="B131:B194" si="5">VALUE(RIGHT(C131,LEN(C131)- FIND(" ",C131)+1))</f>
        <v>11</v>
      </c>
      <c r="C131" s="2" t="s">
        <v>264</v>
      </c>
      <c r="D131" s="6">
        <f>COUNTIF(Data!$I$2:$I$1048576, "=" &amp; C131)</f>
        <v>0</v>
      </c>
    </row>
    <row r="132" spans="1:4" x14ac:dyDescent="0.35">
      <c r="A132" s="2">
        <f t="shared" si="4"/>
        <v>129</v>
      </c>
      <c r="B132" s="2">
        <f t="shared" si="5"/>
        <v>11</v>
      </c>
      <c r="C132" s="2" t="s">
        <v>265</v>
      </c>
      <c r="D132" s="6">
        <f>COUNTIF(Data!$I$2:$I$1048576, "=" &amp; C132)</f>
        <v>0</v>
      </c>
    </row>
    <row r="133" spans="1:4" x14ac:dyDescent="0.35">
      <c r="A133" s="2">
        <f t="shared" si="4"/>
        <v>130</v>
      </c>
      <c r="B133" s="2">
        <f t="shared" si="5"/>
        <v>11</v>
      </c>
      <c r="C133" s="2" t="s">
        <v>266</v>
      </c>
      <c r="D133" s="6">
        <f>COUNTIF(Data!$I$2:$I$1048576, "=" &amp; C133)</f>
        <v>0</v>
      </c>
    </row>
    <row r="134" spans="1:4" x14ac:dyDescent="0.35">
      <c r="A134" s="2">
        <f t="shared" si="4"/>
        <v>131</v>
      </c>
      <c r="B134" s="2">
        <f t="shared" si="5"/>
        <v>11</v>
      </c>
      <c r="C134" s="2" t="s">
        <v>267</v>
      </c>
      <c r="D134" s="6">
        <f>COUNTIF(Data!$I$2:$I$1048576, "=" &amp; C134)</f>
        <v>0</v>
      </c>
    </row>
    <row r="135" spans="1:4" x14ac:dyDescent="0.35">
      <c r="A135" s="2">
        <f t="shared" si="4"/>
        <v>132</v>
      </c>
      <c r="B135" s="2">
        <f t="shared" si="5"/>
        <v>11</v>
      </c>
      <c r="C135" s="2" t="s">
        <v>268</v>
      </c>
      <c r="D135" s="6">
        <f>COUNTIF(Data!$I$2:$I$1048576, "=" &amp; C135)</f>
        <v>0</v>
      </c>
    </row>
    <row r="136" spans="1:4" x14ac:dyDescent="0.35">
      <c r="A136" s="2">
        <f t="shared" si="4"/>
        <v>133</v>
      </c>
      <c r="B136" s="2">
        <f t="shared" si="5"/>
        <v>11</v>
      </c>
      <c r="C136" s="2" t="s">
        <v>269</v>
      </c>
      <c r="D136" s="6">
        <f>COUNTIF(Data!$I$2:$I$1048576, "=" &amp; C136)</f>
        <v>0</v>
      </c>
    </row>
    <row r="137" spans="1:4" x14ac:dyDescent="0.35">
      <c r="A137" s="2">
        <f t="shared" si="4"/>
        <v>134</v>
      </c>
      <c r="B137" s="2">
        <f t="shared" si="5"/>
        <v>11</v>
      </c>
      <c r="C137" s="2" t="s">
        <v>270</v>
      </c>
      <c r="D137" s="6">
        <f>COUNTIF(Data!$I$2:$I$1048576, "=" &amp; C137)</f>
        <v>0</v>
      </c>
    </row>
    <row r="138" spans="1:4" x14ac:dyDescent="0.35">
      <c r="A138" s="2">
        <f t="shared" si="4"/>
        <v>135</v>
      </c>
      <c r="B138" s="2">
        <f t="shared" si="5"/>
        <v>11</v>
      </c>
      <c r="C138" s="2" t="s">
        <v>271</v>
      </c>
      <c r="D138" s="6">
        <f>COUNTIF(Data!$I$2:$I$1048576, "=" &amp; C138)</f>
        <v>0</v>
      </c>
    </row>
    <row r="139" spans="1:4" x14ac:dyDescent="0.35">
      <c r="A139" s="2">
        <f t="shared" si="4"/>
        <v>136</v>
      </c>
      <c r="B139" s="2">
        <f t="shared" si="5"/>
        <v>11</v>
      </c>
      <c r="C139" s="2" t="s">
        <v>272</v>
      </c>
      <c r="D139" s="6">
        <f>COUNTIF(Data!$I$2:$I$1048576, "=" &amp; C139)</f>
        <v>0</v>
      </c>
    </row>
    <row r="140" spans="1:4" x14ac:dyDescent="0.35">
      <c r="A140" s="2">
        <f t="shared" si="4"/>
        <v>137</v>
      </c>
      <c r="B140" s="2">
        <f t="shared" si="5"/>
        <v>11</v>
      </c>
      <c r="C140" s="2" t="s">
        <v>273</v>
      </c>
      <c r="D140" s="6">
        <f>COUNTIF(Data!$I$2:$I$1048576, "=" &amp; C140)</f>
        <v>0</v>
      </c>
    </row>
    <row r="141" spans="1:4" x14ac:dyDescent="0.35">
      <c r="A141" s="2">
        <f t="shared" si="4"/>
        <v>138</v>
      </c>
      <c r="B141" s="2">
        <f t="shared" si="5"/>
        <v>11</v>
      </c>
      <c r="C141" s="2" t="s">
        <v>274</v>
      </c>
      <c r="D141" s="6">
        <f>COUNTIF(Data!$I$2:$I$1048576, "=" &amp; C141)</f>
        <v>0</v>
      </c>
    </row>
    <row r="142" spans="1:4" x14ac:dyDescent="0.35">
      <c r="A142" s="2">
        <f t="shared" si="4"/>
        <v>139</v>
      </c>
      <c r="B142" s="2">
        <f t="shared" si="5"/>
        <v>11</v>
      </c>
      <c r="C142" s="2" t="s">
        <v>275</v>
      </c>
      <c r="D142" s="6">
        <f>COUNTIF(Data!$I$2:$I$1048576, "=" &amp; C142)</f>
        <v>0</v>
      </c>
    </row>
    <row r="143" spans="1:4" x14ac:dyDescent="0.35">
      <c r="A143" s="2">
        <f t="shared" si="4"/>
        <v>140</v>
      </c>
      <c r="B143" s="2">
        <f t="shared" si="5"/>
        <v>11</v>
      </c>
      <c r="C143" s="2" t="s">
        <v>276</v>
      </c>
      <c r="D143" s="6">
        <f>COUNTIF(Data!$I$2:$I$1048576, "=" &amp; C143)</f>
        <v>0</v>
      </c>
    </row>
    <row r="144" spans="1:4" x14ac:dyDescent="0.35">
      <c r="A144" s="2">
        <f t="shared" si="4"/>
        <v>141</v>
      </c>
      <c r="B144" s="2">
        <f t="shared" si="5"/>
        <v>11</v>
      </c>
      <c r="C144" s="2" t="s">
        <v>277</v>
      </c>
      <c r="D144" s="6">
        <f>COUNTIF(Data!$I$2:$I$1048576, "=" &amp; C144)</f>
        <v>0</v>
      </c>
    </row>
    <row r="145" spans="1:4" x14ac:dyDescent="0.35">
      <c r="A145" s="2">
        <f t="shared" si="4"/>
        <v>142</v>
      </c>
      <c r="B145" s="2">
        <f t="shared" si="5"/>
        <v>11</v>
      </c>
      <c r="C145" s="2" t="s">
        <v>278</v>
      </c>
      <c r="D145" s="6">
        <f>COUNTIF(Data!$I$2:$I$1048576, "=" &amp; C145)</f>
        <v>0</v>
      </c>
    </row>
    <row r="146" spans="1:4" x14ac:dyDescent="0.35">
      <c r="A146" s="2">
        <f t="shared" si="4"/>
        <v>143</v>
      </c>
      <c r="B146" s="2">
        <f t="shared" si="5"/>
        <v>11</v>
      </c>
      <c r="C146" s="2" t="s">
        <v>279</v>
      </c>
      <c r="D146" s="6">
        <f>COUNTIF(Data!$I$2:$I$1048576, "=" &amp; C146)</f>
        <v>0</v>
      </c>
    </row>
    <row r="147" spans="1:4" x14ac:dyDescent="0.35">
      <c r="A147" s="2">
        <f t="shared" si="4"/>
        <v>144</v>
      </c>
      <c r="B147" s="2">
        <f t="shared" si="5"/>
        <v>11</v>
      </c>
      <c r="C147" s="2" t="s">
        <v>280</v>
      </c>
      <c r="D147" s="6">
        <f>COUNTIF(Data!$I$2:$I$1048576, "=" &amp; C147)</f>
        <v>0</v>
      </c>
    </row>
    <row r="148" spans="1:4" x14ac:dyDescent="0.35">
      <c r="A148" s="2">
        <f t="shared" si="4"/>
        <v>145</v>
      </c>
      <c r="B148" s="2">
        <f t="shared" si="5"/>
        <v>11</v>
      </c>
      <c r="C148" s="2" t="s">
        <v>281</v>
      </c>
      <c r="D148" s="6">
        <f>COUNTIF(Data!$I$2:$I$1048576, "=" &amp; C148)</f>
        <v>0</v>
      </c>
    </row>
    <row r="149" spans="1:4" x14ac:dyDescent="0.35">
      <c r="A149" s="2">
        <f t="shared" si="4"/>
        <v>146</v>
      </c>
      <c r="B149" s="2">
        <f t="shared" si="5"/>
        <v>11</v>
      </c>
      <c r="C149" s="2" t="s">
        <v>282</v>
      </c>
      <c r="D149" s="6">
        <f>COUNTIF(Data!$I$2:$I$1048576, "=" &amp; C149)</f>
        <v>0</v>
      </c>
    </row>
    <row r="150" spans="1:4" x14ac:dyDescent="0.35">
      <c r="A150" s="2">
        <f t="shared" si="4"/>
        <v>147</v>
      </c>
      <c r="B150" s="2">
        <f t="shared" si="5"/>
        <v>11</v>
      </c>
      <c r="C150" s="2" t="s">
        <v>283</v>
      </c>
      <c r="D150" s="6">
        <f>COUNTIF(Data!$I$2:$I$1048576, "=" &amp; C150)</f>
        <v>0</v>
      </c>
    </row>
    <row r="151" spans="1:4" x14ac:dyDescent="0.35">
      <c r="A151" s="2">
        <f t="shared" si="4"/>
        <v>148</v>
      </c>
      <c r="B151" s="2">
        <f t="shared" si="5"/>
        <v>11</v>
      </c>
      <c r="C151" s="2" t="s">
        <v>284</v>
      </c>
      <c r="D151" s="6">
        <f>COUNTIF(Data!$I$2:$I$1048576, "=" &amp; C151)</f>
        <v>0</v>
      </c>
    </row>
    <row r="152" spans="1:4" x14ac:dyDescent="0.35">
      <c r="A152" s="2">
        <f t="shared" si="4"/>
        <v>149</v>
      </c>
      <c r="B152" s="2">
        <f t="shared" si="5"/>
        <v>11</v>
      </c>
      <c r="C152" s="2" t="s">
        <v>285</v>
      </c>
      <c r="D152" s="6">
        <f>COUNTIF(Data!$I$2:$I$1048576, "=" &amp; C152)</f>
        <v>0</v>
      </c>
    </row>
    <row r="153" spans="1:4" x14ac:dyDescent="0.35">
      <c r="A153" s="2">
        <f t="shared" si="4"/>
        <v>150</v>
      </c>
      <c r="B153" s="2">
        <f t="shared" si="5"/>
        <v>11</v>
      </c>
      <c r="C153" s="2" t="s">
        <v>286</v>
      </c>
      <c r="D153" s="6">
        <f>COUNTIF(Data!$I$2:$I$1048576, "=" &amp; C153)</f>
        <v>0</v>
      </c>
    </row>
    <row r="154" spans="1:4" x14ac:dyDescent="0.35">
      <c r="A154" s="2">
        <f t="shared" si="4"/>
        <v>75</v>
      </c>
      <c r="B154" s="2">
        <f t="shared" si="5"/>
        <v>12</v>
      </c>
      <c r="C154" s="2" t="s">
        <v>287</v>
      </c>
      <c r="D154" s="6">
        <f>COUNTIF(Data!$I$2:$I$1048576, "=" &amp; C154)</f>
        <v>0</v>
      </c>
    </row>
    <row r="155" spans="1:4" x14ac:dyDescent="0.35">
      <c r="A155" s="2">
        <f t="shared" si="4"/>
        <v>76</v>
      </c>
      <c r="B155" s="2">
        <f t="shared" si="5"/>
        <v>12</v>
      </c>
      <c r="C155" s="2" t="s">
        <v>288</v>
      </c>
      <c r="D155" s="6">
        <f>COUNTIF(Data!$I$2:$I$1048576, "=" &amp; C155)</f>
        <v>0</v>
      </c>
    </row>
    <row r="156" spans="1:4" x14ac:dyDescent="0.35">
      <c r="A156" s="2">
        <f t="shared" si="4"/>
        <v>77</v>
      </c>
      <c r="B156" s="2">
        <f t="shared" si="5"/>
        <v>12</v>
      </c>
      <c r="C156" s="2" t="s">
        <v>289</v>
      </c>
      <c r="D156" s="6">
        <f>COUNTIF(Data!$I$2:$I$1048576, "=" &amp; C156)</f>
        <v>0</v>
      </c>
    </row>
    <row r="157" spans="1:4" x14ac:dyDescent="0.35">
      <c r="A157" s="2">
        <f t="shared" si="4"/>
        <v>78</v>
      </c>
      <c r="B157" s="2">
        <f t="shared" si="5"/>
        <v>12</v>
      </c>
      <c r="C157" s="2" t="s">
        <v>290</v>
      </c>
      <c r="D157" s="6">
        <f>COUNTIF(Data!$I$2:$I$1048576, "=" &amp; C157)</f>
        <v>0</v>
      </c>
    </row>
    <row r="158" spans="1:4" x14ac:dyDescent="0.35">
      <c r="A158" s="2">
        <f t="shared" si="4"/>
        <v>79</v>
      </c>
      <c r="B158" s="2">
        <f t="shared" si="5"/>
        <v>12</v>
      </c>
      <c r="C158" s="2" t="s">
        <v>291</v>
      </c>
      <c r="D158" s="6">
        <f>COUNTIF(Data!$I$2:$I$1048576, "=" &amp; C158)</f>
        <v>0</v>
      </c>
    </row>
    <row r="159" spans="1:4" x14ac:dyDescent="0.35">
      <c r="A159" s="2">
        <f t="shared" si="4"/>
        <v>80</v>
      </c>
      <c r="B159" s="2">
        <f t="shared" si="5"/>
        <v>12</v>
      </c>
      <c r="C159" s="2" t="s">
        <v>292</v>
      </c>
      <c r="D159" s="6">
        <f>COUNTIF(Data!$I$2:$I$1048576, "=" &amp; C159)</f>
        <v>0</v>
      </c>
    </row>
    <row r="160" spans="1:4" x14ac:dyDescent="0.35">
      <c r="A160" s="2">
        <f t="shared" si="4"/>
        <v>81</v>
      </c>
      <c r="B160" s="2">
        <f t="shared" si="5"/>
        <v>12</v>
      </c>
      <c r="C160" s="2" t="s">
        <v>293</v>
      </c>
      <c r="D160" s="6">
        <f>COUNTIF(Data!$I$2:$I$1048576, "=" &amp; C160)</f>
        <v>0</v>
      </c>
    </row>
    <row r="161" spans="1:4" x14ac:dyDescent="0.35">
      <c r="A161" s="2">
        <f t="shared" si="4"/>
        <v>82</v>
      </c>
      <c r="B161" s="2">
        <f t="shared" si="5"/>
        <v>12</v>
      </c>
      <c r="C161" s="2" t="s">
        <v>294</v>
      </c>
      <c r="D161" s="6">
        <f>COUNTIF(Data!$I$2:$I$1048576, "=" &amp; C161)</f>
        <v>0</v>
      </c>
    </row>
    <row r="162" spans="1:4" x14ac:dyDescent="0.35">
      <c r="A162" s="2">
        <f t="shared" si="4"/>
        <v>83</v>
      </c>
      <c r="B162" s="2">
        <f t="shared" si="5"/>
        <v>12</v>
      </c>
      <c r="C162" s="2" t="s">
        <v>295</v>
      </c>
      <c r="D162" s="6">
        <f>COUNTIF(Data!$I$2:$I$1048576, "=" &amp; C162)</f>
        <v>0</v>
      </c>
    </row>
    <row r="163" spans="1:4" x14ac:dyDescent="0.35">
      <c r="A163" s="2">
        <f t="shared" si="4"/>
        <v>84</v>
      </c>
      <c r="B163" s="2">
        <f t="shared" si="5"/>
        <v>12</v>
      </c>
      <c r="C163" s="2" t="s">
        <v>296</v>
      </c>
      <c r="D163" s="6">
        <f>COUNTIF(Data!$I$2:$I$1048576, "=" &amp; C163)</f>
        <v>0</v>
      </c>
    </row>
    <row r="164" spans="1:4" x14ac:dyDescent="0.35">
      <c r="A164" s="2">
        <f t="shared" si="4"/>
        <v>85</v>
      </c>
      <c r="B164" s="2">
        <f t="shared" si="5"/>
        <v>12</v>
      </c>
      <c r="C164" s="2" t="s">
        <v>297</v>
      </c>
      <c r="D164" s="6">
        <f>COUNTIF(Data!$I$2:$I$1048576, "=" &amp; C164)</f>
        <v>0</v>
      </c>
    </row>
    <row r="165" spans="1:4" x14ac:dyDescent="0.35">
      <c r="A165" s="2">
        <f t="shared" si="4"/>
        <v>86</v>
      </c>
      <c r="B165" s="2">
        <f t="shared" si="5"/>
        <v>12</v>
      </c>
      <c r="C165" s="2" t="s">
        <v>298</v>
      </c>
      <c r="D165" s="6">
        <f>COUNTIF(Data!$I$2:$I$1048576, "=" &amp; C165)</f>
        <v>0</v>
      </c>
    </row>
    <row r="166" spans="1:4" x14ac:dyDescent="0.35">
      <c r="A166" s="2">
        <f t="shared" si="4"/>
        <v>87</v>
      </c>
      <c r="B166" s="2">
        <f t="shared" si="5"/>
        <v>12</v>
      </c>
      <c r="C166" s="2" t="s">
        <v>299</v>
      </c>
      <c r="D166" s="6">
        <f>COUNTIF(Data!$I$2:$I$1048576, "=" &amp; C166)</f>
        <v>0</v>
      </c>
    </row>
    <row r="167" spans="1:4" x14ac:dyDescent="0.35">
      <c r="A167" s="2">
        <f t="shared" si="4"/>
        <v>88</v>
      </c>
      <c r="B167" s="2">
        <f t="shared" si="5"/>
        <v>12</v>
      </c>
      <c r="C167" s="2" t="s">
        <v>300</v>
      </c>
      <c r="D167" s="6">
        <f>COUNTIF(Data!$I$2:$I$1048576, "=" &amp; C167)</f>
        <v>0</v>
      </c>
    </row>
    <row r="168" spans="1:4" x14ac:dyDescent="0.35">
      <c r="A168" s="2">
        <f t="shared" si="4"/>
        <v>89</v>
      </c>
      <c r="B168" s="2">
        <f t="shared" si="5"/>
        <v>12</v>
      </c>
      <c r="C168" s="2" t="s">
        <v>301</v>
      </c>
      <c r="D168" s="6">
        <f>COUNTIF(Data!$I$2:$I$1048576, "=" &amp; C168)</f>
        <v>0</v>
      </c>
    </row>
    <row r="169" spans="1:4" x14ac:dyDescent="0.35">
      <c r="A169" s="2">
        <f t="shared" si="4"/>
        <v>90</v>
      </c>
      <c r="B169" s="2">
        <f t="shared" si="5"/>
        <v>12</v>
      </c>
      <c r="C169" s="2" t="s">
        <v>302</v>
      </c>
      <c r="D169" s="6">
        <f>COUNTIF(Data!$I$2:$I$1048576, "=" &amp; C169)</f>
        <v>0</v>
      </c>
    </row>
    <row r="170" spans="1:4" x14ac:dyDescent="0.35">
      <c r="A170" s="2">
        <f t="shared" si="4"/>
        <v>91</v>
      </c>
      <c r="B170" s="2">
        <f t="shared" si="5"/>
        <v>12</v>
      </c>
      <c r="C170" s="2" t="s">
        <v>303</v>
      </c>
      <c r="D170" s="6">
        <f>COUNTIF(Data!$I$2:$I$1048576, "=" &amp; C170)</f>
        <v>0</v>
      </c>
    </row>
    <row r="171" spans="1:4" x14ac:dyDescent="0.35">
      <c r="A171" s="2">
        <f t="shared" si="4"/>
        <v>92</v>
      </c>
      <c r="B171" s="2">
        <f t="shared" si="5"/>
        <v>12</v>
      </c>
      <c r="C171" s="2" t="s">
        <v>304</v>
      </c>
      <c r="D171" s="6">
        <f>COUNTIF(Data!$I$2:$I$1048576, "=" &amp; C171)</f>
        <v>0</v>
      </c>
    </row>
    <row r="172" spans="1:4" x14ac:dyDescent="0.35">
      <c r="A172" s="2">
        <f t="shared" si="4"/>
        <v>93</v>
      </c>
      <c r="B172" s="2">
        <f t="shared" si="5"/>
        <v>12</v>
      </c>
      <c r="C172" s="2" t="s">
        <v>305</v>
      </c>
      <c r="D172" s="6">
        <f>COUNTIF(Data!$I$2:$I$1048576, "=" &amp; C172)</f>
        <v>0</v>
      </c>
    </row>
    <row r="173" spans="1:4" x14ac:dyDescent="0.35">
      <c r="A173" s="2">
        <f t="shared" si="4"/>
        <v>94</v>
      </c>
      <c r="B173" s="2">
        <f t="shared" si="5"/>
        <v>12</v>
      </c>
      <c r="C173" s="2" t="s">
        <v>306</v>
      </c>
      <c r="D173" s="6">
        <f>COUNTIF(Data!$I$2:$I$1048576, "=" &amp; C173)</f>
        <v>0</v>
      </c>
    </row>
    <row r="174" spans="1:4" x14ac:dyDescent="0.35">
      <c r="A174" s="2">
        <f t="shared" si="4"/>
        <v>95</v>
      </c>
      <c r="B174" s="2">
        <f t="shared" si="5"/>
        <v>12</v>
      </c>
      <c r="C174" s="2" t="s">
        <v>307</v>
      </c>
      <c r="D174" s="6">
        <f>COUNTIF(Data!$I$2:$I$1048576, "=" &amp; C174)</f>
        <v>0</v>
      </c>
    </row>
    <row r="175" spans="1:4" x14ac:dyDescent="0.35">
      <c r="A175" s="2">
        <f t="shared" si="4"/>
        <v>96</v>
      </c>
      <c r="B175" s="2">
        <f t="shared" si="5"/>
        <v>12</v>
      </c>
      <c r="C175" s="2" t="s">
        <v>308</v>
      </c>
      <c r="D175" s="6">
        <f>COUNTIF(Data!$I$2:$I$1048576, "=" &amp; C175)</f>
        <v>0</v>
      </c>
    </row>
    <row r="176" spans="1:4" x14ac:dyDescent="0.35">
      <c r="A176" s="2">
        <f t="shared" si="4"/>
        <v>97</v>
      </c>
      <c r="B176" s="2">
        <f t="shared" si="5"/>
        <v>12</v>
      </c>
      <c r="C176" s="2" t="s">
        <v>309</v>
      </c>
      <c r="D176" s="6">
        <f>COUNTIF(Data!$I$2:$I$1048576, "=" &amp; C176)</f>
        <v>0</v>
      </c>
    </row>
    <row r="177" spans="1:4" x14ac:dyDescent="0.35">
      <c r="A177" s="2">
        <f t="shared" si="4"/>
        <v>98</v>
      </c>
      <c r="B177" s="2">
        <f t="shared" si="5"/>
        <v>12</v>
      </c>
      <c r="C177" s="2" t="s">
        <v>310</v>
      </c>
      <c r="D177" s="6">
        <f>COUNTIF(Data!$I$2:$I$1048576, "=" &amp; C177)</f>
        <v>0</v>
      </c>
    </row>
    <row r="178" spans="1:4" x14ac:dyDescent="0.35">
      <c r="A178" s="2">
        <f t="shared" si="4"/>
        <v>99</v>
      </c>
      <c r="B178" s="2">
        <f t="shared" si="5"/>
        <v>12</v>
      </c>
      <c r="C178" s="2" t="s">
        <v>311</v>
      </c>
      <c r="D178" s="6">
        <f>COUNTIF(Data!$I$2:$I$1048576, "=" &amp; C178)</f>
        <v>0</v>
      </c>
    </row>
    <row r="179" spans="1:4" x14ac:dyDescent="0.35">
      <c r="A179" s="2">
        <f t="shared" si="4"/>
        <v>100</v>
      </c>
      <c r="B179" s="2">
        <f t="shared" si="5"/>
        <v>12</v>
      </c>
      <c r="C179" s="2" t="s">
        <v>312</v>
      </c>
      <c r="D179" s="6">
        <f>COUNTIF(Data!$I$2:$I$1048576, "=" &amp; C179)</f>
        <v>0</v>
      </c>
    </row>
    <row r="180" spans="1:4" x14ac:dyDescent="0.35">
      <c r="A180" s="2">
        <f t="shared" si="4"/>
        <v>101</v>
      </c>
      <c r="B180" s="2">
        <f t="shared" si="5"/>
        <v>12</v>
      </c>
      <c r="C180" s="2" t="s">
        <v>313</v>
      </c>
      <c r="D180" s="6">
        <f>COUNTIF(Data!$I$2:$I$1048576, "=" &amp; C180)</f>
        <v>0</v>
      </c>
    </row>
    <row r="181" spans="1:4" x14ac:dyDescent="0.35">
      <c r="A181" s="2">
        <f t="shared" si="4"/>
        <v>102</v>
      </c>
      <c r="B181" s="2">
        <f t="shared" si="5"/>
        <v>12</v>
      </c>
      <c r="C181" s="2" t="s">
        <v>314</v>
      </c>
      <c r="D181" s="6">
        <f>COUNTIF(Data!$I$2:$I$1048576, "=" &amp; C181)</f>
        <v>0</v>
      </c>
    </row>
    <row r="182" spans="1:4" x14ac:dyDescent="0.35">
      <c r="A182" s="2">
        <f t="shared" si="4"/>
        <v>103</v>
      </c>
      <c r="B182" s="2">
        <f t="shared" si="5"/>
        <v>12</v>
      </c>
      <c r="C182" s="2" t="s">
        <v>315</v>
      </c>
      <c r="D182" s="6">
        <f>COUNTIF(Data!$I$2:$I$1048576, "=" &amp; C182)</f>
        <v>0</v>
      </c>
    </row>
    <row r="183" spans="1:4" x14ac:dyDescent="0.35">
      <c r="A183" s="2">
        <f t="shared" si="4"/>
        <v>104</v>
      </c>
      <c r="B183" s="2">
        <f t="shared" si="5"/>
        <v>12</v>
      </c>
      <c r="C183" s="2" t="s">
        <v>316</v>
      </c>
      <c r="D183" s="6">
        <f>COUNTIF(Data!$I$2:$I$1048576, "=" &amp; C183)</f>
        <v>0</v>
      </c>
    </row>
    <row r="184" spans="1:4" x14ac:dyDescent="0.35">
      <c r="A184" s="2">
        <f t="shared" si="4"/>
        <v>105</v>
      </c>
      <c r="B184" s="2">
        <f t="shared" si="5"/>
        <v>12</v>
      </c>
      <c r="C184" s="2" t="s">
        <v>317</v>
      </c>
      <c r="D184" s="6">
        <f>COUNTIF(Data!$I$2:$I$1048576, "=" &amp; C184)</f>
        <v>0</v>
      </c>
    </row>
    <row r="185" spans="1:4" x14ac:dyDescent="0.35">
      <c r="A185" s="2">
        <f t="shared" si="4"/>
        <v>106</v>
      </c>
      <c r="B185" s="2">
        <f t="shared" si="5"/>
        <v>12</v>
      </c>
      <c r="C185" s="2" t="s">
        <v>318</v>
      </c>
      <c r="D185" s="6">
        <f>COUNTIF(Data!$I$2:$I$1048576, "=" &amp; C185)</f>
        <v>0</v>
      </c>
    </row>
    <row r="186" spans="1:4" x14ac:dyDescent="0.35">
      <c r="A186" s="2">
        <f t="shared" si="4"/>
        <v>107</v>
      </c>
      <c r="B186" s="2">
        <f t="shared" si="5"/>
        <v>12</v>
      </c>
      <c r="C186" s="2" t="s">
        <v>319</v>
      </c>
      <c r="D186" s="6">
        <f>COUNTIF(Data!$I$2:$I$1048576, "=" &amp; C186)</f>
        <v>0</v>
      </c>
    </row>
    <row r="187" spans="1:4" x14ac:dyDescent="0.35">
      <c r="A187" s="2">
        <f t="shared" si="4"/>
        <v>108</v>
      </c>
      <c r="B187" s="2">
        <f t="shared" si="5"/>
        <v>12</v>
      </c>
      <c r="C187" s="2" t="s">
        <v>320</v>
      </c>
      <c r="D187" s="6">
        <f>COUNTIF(Data!$I$2:$I$1048576, "=" &amp; C187)</f>
        <v>0</v>
      </c>
    </row>
    <row r="188" spans="1:4" x14ac:dyDescent="0.35">
      <c r="A188" s="2">
        <f t="shared" si="4"/>
        <v>109</v>
      </c>
      <c r="B188" s="2">
        <f t="shared" si="5"/>
        <v>12</v>
      </c>
      <c r="C188" s="2" t="s">
        <v>321</v>
      </c>
      <c r="D188" s="6">
        <f>COUNTIF(Data!$I$2:$I$1048576, "=" &amp; C188)</f>
        <v>0</v>
      </c>
    </row>
    <row r="189" spans="1:4" x14ac:dyDescent="0.35">
      <c r="A189" s="2">
        <f t="shared" si="4"/>
        <v>110</v>
      </c>
      <c r="B189" s="2">
        <f t="shared" si="5"/>
        <v>12</v>
      </c>
      <c r="C189" s="2" t="s">
        <v>322</v>
      </c>
      <c r="D189" s="6">
        <f>COUNTIF(Data!$I$2:$I$1048576, "=" &amp; C189)</f>
        <v>0</v>
      </c>
    </row>
    <row r="190" spans="1:4" x14ac:dyDescent="0.35">
      <c r="A190" s="2">
        <f t="shared" si="4"/>
        <v>111</v>
      </c>
      <c r="B190" s="2">
        <f t="shared" si="5"/>
        <v>12</v>
      </c>
      <c r="C190" s="2" t="s">
        <v>323</v>
      </c>
      <c r="D190" s="6">
        <f>COUNTIF(Data!$I$2:$I$1048576, "=" &amp; C190)</f>
        <v>0</v>
      </c>
    </row>
    <row r="191" spans="1:4" x14ac:dyDescent="0.35">
      <c r="A191" s="2">
        <f t="shared" si="4"/>
        <v>112</v>
      </c>
      <c r="B191" s="2">
        <f t="shared" si="5"/>
        <v>12</v>
      </c>
      <c r="C191" s="2" t="s">
        <v>324</v>
      </c>
      <c r="D191" s="6">
        <f>COUNTIF(Data!$I$2:$I$1048576, "=" &amp; C191)</f>
        <v>0</v>
      </c>
    </row>
    <row r="192" spans="1:4" x14ac:dyDescent="0.35">
      <c r="A192" s="2">
        <f t="shared" si="4"/>
        <v>113</v>
      </c>
      <c r="B192" s="2">
        <f t="shared" si="5"/>
        <v>12</v>
      </c>
      <c r="C192" s="2" t="s">
        <v>325</v>
      </c>
      <c r="D192" s="6">
        <f>COUNTIF(Data!$I$2:$I$1048576, "=" &amp; C192)</f>
        <v>0</v>
      </c>
    </row>
    <row r="193" spans="1:4" x14ac:dyDescent="0.35">
      <c r="A193" s="2">
        <f t="shared" si="4"/>
        <v>114</v>
      </c>
      <c r="B193" s="2">
        <f t="shared" si="5"/>
        <v>12</v>
      </c>
      <c r="C193" s="2" t="s">
        <v>326</v>
      </c>
      <c r="D193" s="6">
        <f>COUNTIF(Data!$I$2:$I$1048576, "=" &amp; C193)</f>
        <v>0</v>
      </c>
    </row>
    <row r="194" spans="1:4" x14ac:dyDescent="0.35">
      <c r="A194" s="2">
        <f t="shared" si="4"/>
        <v>115</v>
      </c>
      <c r="B194" s="2">
        <f t="shared" si="5"/>
        <v>12</v>
      </c>
      <c r="C194" s="2" t="s">
        <v>327</v>
      </c>
      <c r="D194" s="6">
        <f>COUNTIF(Data!$I$2:$I$1048576, "=" &amp; C194)</f>
        <v>0</v>
      </c>
    </row>
    <row r="195" spans="1:4" x14ac:dyDescent="0.35">
      <c r="A195" s="2">
        <f t="shared" ref="A195:A258" si="6">VALUE(LEFT(C195, FIND(" ",C195)-1))</f>
        <v>116</v>
      </c>
      <c r="B195" s="2">
        <f t="shared" ref="B195:B258" si="7">VALUE(RIGHT(C195,LEN(C195)- FIND(" ",C195)+1))</f>
        <v>12</v>
      </c>
      <c r="C195" s="2" t="s">
        <v>328</v>
      </c>
      <c r="D195" s="6">
        <f>COUNTIF(Data!$I$2:$I$1048576, "=" &amp; C195)</f>
        <v>0</v>
      </c>
    </row>
    <row r="196" spans="1:4" x14ac:dyDescent="0.35">
      <c r="A196" s="2">
        <f t="shared" si="6"/>
        <v>117</v>
      </c>
      <c r="B196" s="2">
        <f t="shared" si="7"/>
        <v>12</v>
      </c>
      <c r="C196" s="2" t="s">
        <v>329</v>
      </c>
      <c r="D196" s="6">
        <f>COUNTIF(Data!$I$2:$I$1048576, "=" &amp; C196)</f>
        <v>0</v>
      </c>
    </row>
    <row r="197" spans="1:4" x14ac:dyDescent="0.35">
      <c r="A197" s="2">
        <f t="shared" si="6"/>
        <v>118</v>
      </c>
      <c r="B197" s="2">
        <f t="shared" si="7"/>
        <v>12</v>
      </c>
      <c r="C197" s="2" t="s">
        <v>330</v>
      </c>
      <c r="D197" s="6">
        <f>COUNTIF(Data!$I$2:$I$1048576, "=" &amp; C197)</f>
        <v>0</v>
      </c>
    </row>
    <row r="198" spans="1:4" x14ac:dyDescent="0.35">
      <c r="A198" s="2">
        <f t="shared" si="6"/>
        <v>119</v>
      </c>
      <c r="B198" s="2">
        <f t="shared" si="7"/>
        <v>12</v>
      </c>
      <c r="C198" s="2" t="s">
        <v>331</v>
      </c>
      <c r="D198" s="6">
        <f>COUNTIF(Data!$I$2:$I$1048576, "=" &amp; C198)</f>
        <v>0</v>
      </c>
    </row>
    <row r="199" spans="1:4" x14ac:dyDescent="0.35">
      <c r="A199" s="2">
        <f t="shared" si="6"/>
        <v>120</v>
      </c>
      <c r="B199" s="2">
        <f t="shared" si="7"/>
        <v>12</v>
      </c>
      <c r="C199" s="2" t="s">
        <v>332</v>
      </c>
      <c r="D199" s="6">
        <f>COUNTIF(Data!$I$2:$I$1048576, "=" &amp; C199)</f>
        <v>0</v>
      </c>
    </row>
    <row r="200" spans="1:4" x14ac:dyDescent="0.35">
      <c r="A200" s="2">
        <f t="shared" si="6"/>
        <v>121</v>
      </c>
      <c r="B200" s="2">
        <f t="shared" si="7"/>
        <v>12</v>
      </c>
      <c r="C200" s="2" t="s">
        <v>333</v>
      </c>
      <c r="D200" s="6">
        <f>COUNTIF(Data!$I$2:$I$1048576, "=" &amp; C200)</f>
        <v>0</v>
      </c>
    </row>
    <row r="201" spans="1:4" x14ac:dyDescent="0.35">
      <c r="A201" s="2">
        <f t="shared" si="6"/>
        <v>122</v>
      </c>
      <c r="B201" s="2">
        <f t="shared" si="7"/>
        <v>12</v>
      </c>
      <c r="C201" s="2" t="s">
        <v>334</v>
      </c>
      <c r="D201" s="6">
        <f>COUNTIF(Data!$I$2:$I$1048576, "=" &amp; C201)</f>
        <v>0</v>
      </c>
    </row>
    <row r="202" spans="1:4" x14ac:dyDescent="0.35">
      <c r="A202" s="2">
        <f t="shared" si="6"/>
        <v>123</v>
      </c>
      <c r="B202" s="2">
        <f t="shared" si="7"/>
        <v>12</v>
      </c>
      <c r="C202" s="2" t="s">
        <v>335</v>
      </c>
      <c r="D202" s="6">
        <f>COUNTIF(Data!$I$2:$I$1048576, "=" &amp; C202)</f>
        <v>0</v>
      </c>
    </row>
    <row r="203" spans="1:4" x14ac:dyDescent="0.35">
      <c r="A203" s="2">
        <f t="shared" si="6"/>
        <v>124</v>
      </c>
      <c r="B203" s="2">
        <f t="shared" si="7"/>
        <v>12</v>
      </c>
      <c r="C203" s="2" t="s">
        <v>336</v>
      </c>
      <c r="D203" s="6">
        <f>COUNTIF(Data!$I$2:$I$1048576, "=" &amp; C203)</f>
        <v>0</v>
      </c>
    </row>
    <row r="204" spans="1:4" x14ac:dyDescent="0.35">
      <c r="A204" s="2">
        <f t="shared" si="6"/>
        <v>125</v>
      </c>
      <c r="B204" s="2">
        <f t="shared" si="7"/>
        <v>12</v>
      </c>
      <c r="C204" s="2" t="s">
        <v>337</v>
      </c>
      <c r="D204" s="6">
        <f>COUNTIF(Data!$I$2:$I$1048576, "=" &amp; C204)</f>
        <v>0</v>
      </c>
    </row>
    <row r="205" spans="1:4" x14ac:dyDescent="0.35">
      <c r="A205" s="2">
        <f t="shared" si="6"/>
        <v>126</v>
      </c>
      <c r="B205" s="2">
        <f t="shared" si="7"/>
        <v>12</v>
      </c>
      <c r="C205" s="2" t="s">
        <v>338</v>
      </c>
      <c r="D205" s="6">
        <f>COUNTIF(Data!$I$2:$I$1048576, "=" &amp; C205)</f>
        <v>0</v>
      </c>
    </row>
    <row r="206" spans="1:4" x14ac:dyDescent="0.35">
      <c r="A206" s="2">
        <f t="shared" si="6"/>
        <v>127</v>
      </c>
      <c r="B206" s="2">
        <f t="shared" si="7"/>
        <v>12</v>
      </c>
      <c r="C206" s="2" t="s">
        <v>339</v>
      </c>
      <c r="D206" s="6">
        <f>COUNTIF(Data!$I$2:$I$1048576, "=" &amp; C206)</f>
        <v>0</v>
      </c>
    </row>
    <row r="207" spans="1:4" x14ac:dyDescent="0.35">
      <c r="A207" s="2">
        <f t="shared" si="6"/>
        <v>128</v>
      </c>
      <c r="B207" s="2">
        <f t="shared" si="7"/>
        <v>12</v>
      </c>
      <c r="C207" s="2" t="s">
        <v>340</v>
      </c>
      <c r="D207" s="6">
        <f>COUNTIF(Data!$I$2:$I$1048576, "=" &amp; C207)</f>
        <v>0</v>
      </c>
    </row>
    <row r="208" spans="1:4" x14ac:dyDescent="0.35">
      <c r="A208" s="2">
        <f t="shared" si="6"/>
        <v>129</v>
      </c>
      <c r="B208" s="2">
        <f t="shared" si="7"/>
        <v>12</v>
      </c>
      <c r="C208" s="2" t="s">
        <v>341</v>
      </c>
      <c r="D208" s="6">
        <f>COUNTIF(Data!$I$2:$I$1048576, "=" &amp; C208)</f>
        <v>0</v>
      </c>
    </row>
    <row r="209" spans="1:4" x14ac:dyDescent="0.35">
      <c r="A209" s="2">
        <f t="shared" si="6"/>
        <v>130</v>
      </c>
      <c r="B209" s="2">
        <f t="shared" si="7"/>
        <v>12</v>
      </c>
      <c r="C209" s="2" t="s">
        <v>342</v>
      </c>
      <c r="D209" s="6">
        <f>COUNTIF(Data!$I$2:$I$1048576, "=" &amp; C209)</f>
        <v>0</v>
      </c>
    </row>
    <row r="210" spans="1:4" x14ac:dyDescent="0.35">
      <c r="A210" s="2">
        <f t="shared" si="6"/>
        <v>131</v>
      </c>
      <c r="B210" s="2">
        <f t="shared" si="7"/>
        <v>12</v>
      </c>
      <c r="C210" s="2" t="s">
        <v>343</v>
      </c>
      <c r="D210" s="6">
        <f>COUNTIF(Data!$I$2:$I$1048576, "=" &amp; C210)</f>
        <v>0</v>
      </c>
    </row>
    <row r="211" spans="1:4" x14ac:dyDescent="0.35">
      <c r="A211" s="2">
        <f t="shared" si="6"/>
        <v>132</v>
      </c>
      <c r="B211" s="2">
        <f t="shared" si="7"/>
        <v>12</v>
      </c>
      <c r="C211" s="2" t="s">
        <v>344</v>
      </c>
      <c r="D211" s="6">
        <f>COUNTIF(Data!$I$2:$I$1048576, "=" &amp; C211)</f>
        <v>0</v>
      </c>
    </row>
    <row r="212" spans="1:4" x14ac:dyDescent="0.35">
      <c r="A212" s="2">
        <f t="shared" si="6"/>
        <v>133</v>
      </c>
      <c r="B212" s="2">
        <f t="shared" si="7"/>
        <v>12</v>
      </c>
      <c r="C212" s="2" t="s">
        <v>345</v>
      </c>
      <c r="D212" s="6">
        <f>COUNTIF(Data!$I$2:$I$1048576, "=" &amp; C212)</f>
        <v>0</v>
      </c>
    </row>
    <row r="213" spans="1:4" x14ac:dyDescent="0.35">
      <c r="A213" s="2">
        <f t="shared" si="6"/>
        <v>134</v>
      </c>
      <c r="B213" s="2">
        <f t="shared" si="7"/>
        <v>12</v>
      </c>
      <c r="C213" s="2" t="s">
        <v>346</v>
      </c>
      <c r="D213" s="6">
        <f>COUNTIF(Data!$I$2:$I$1048576, "=" &amp; C213)</f>
        <v>0</v>
      </c>
    </row>
    <row r="214" spans="1:4" x14ac:dyDescent="0.35">
      <c r="A214" s="2">
        <f t="shared" si="6"/>
        <v>135</v>
      </c>
      <c r="B214" s="2">
        <f t="shared" si="7"/>
        <v>12</v>
      </c>
      <c r="C214" s="2" t="s">
        <v>347</v>
      </c>
      <c r="D214" s="6">
        <f>COUNTIF(Data!$I$2:$I$1048576, "=" &amp; C214)</f>
        <v>0</v>
      </c>
    </row>
    <row r="215" spans="1:4" x14ac:dyDescent="0.35">
      <c r="A215" s="2">
        <f t="shared" si="6"/>
        <v>136</v>
      </c>
      <c r="B215" s="2">
        <f t="shared" si="7"/>
        <v>12</v>
      </c>
      <c r="C215" s="2" t="s">
        <v>348</v>
      </c>
      <c r="D215" s="6">
        <f>COUNTIF(Data!$I$2:$I$1048576, "=" &amp; C215)</f>
        <v>0</v>
      </c>
    </row>
    <row r="216" spans="1:4" x14ac:dyDescent="0.35">
      <c r="A216" s="2">
        <f t="shared" si="6"/>
        <v>137</v>
      </c>
      <c r="B216" s="2">
        <f t="shared" si="7"/>
        <v>12</v>
      </c>
      <c r="C216" s="2" t="s">
        <v>349</v>
      </c>
      <c r="D216" s="6">
        <f>COUNTIF(Data!$I$2:$I$1048576, "=" &amp; C216)</f>
        <v>0</v>
      </c>
    </row>
    <row r="217" spans="1:4" x14ac:dyDescent="0.35">
      <c r="A217" s="2">
        <f t="shared" si="6"/>
        <v>138</v>
      </c>
      <c r="B217" s="2">
        <f t="shared" si="7"/>
        <v>12</v>
      </c>
      <c r="C217" s="2" t="s">
        <v>350</v>
      </c>
      <c r="D217" s="6">
        <f>COUNTIF(Data!$I$2:$I$1048576, "=" &amp; C217)</f>
        <v>0</v>
      </c>
    </row>
    <row r="218" spans="1:4" x14ac:dyDescent="0.35">
      <c r="A218" s="2">
        <f t="shared" si="6"/>
        <v>139</v>
      </c>
      <c r="B218" s="2">
        <f t="shared" si="7"/>
        <v>12</v>
      </c>
      <c r="C218" s="2" t="s">
        <v>351</v>
      </c>
      <c r="D218" s="6">
        <f>COUNTIF(Data!$I$2:$I$1048576, "=" &amp; C218)</f>
        <v>0</v>
      </c>
    </row>
    <row r="219" spans="1:4" x14ac:dyDescent="0.35">
      <c r="A219" s="2">
        <f t="shared" si="6"/>
        <v>140</v>
      </c>
      <c r="B219" s="2">
        <f t="shared" si="7"/>
        <v>12</v>
      </c>
      <c r="C219" s="2" t="s">
        <v>352</v>
      </c>
      <c r="D219" s="6">
        <f>COUNTIF(Data!$I$2:$I$1048576, "=" &amp; C219)</f>
        <v>0</v>
      </c>
    </row>
    <row r="220" spans="1:4" x14ac:dyDescent="0.35">
      <c r="A220" s="2">
        <f t="shared" si="6"/>
        <v>141</v>
      </c>
      <c r="B220" s="2">
        <f t="shared" si="7"/>
        <v>12</v>
      </c>
      <c r="C220" s="2" t="s">
        <v>353</v>
      </c>
      <c r="D220" s="6">
        <f>COUNTIF(Data!$I$2:$I$1048576, "=" &amp; C220)</f>
        <v>0</v>
      </c>
    </row>
    <row r="221" spans="1:4" x14ac:dyDescent="0.35">
      <c r="A221" s="2">
        <f t="shared" si="6"/>
        <v>142</v>
      </c>
      <c r="B221" s="2">
        <f t="shared" si="7"/>
        <v>12</v>
      </c>
      <c r="C221" s="2" t="s">
        <v>354</v>
      </c>
      <c r="D221" s="6">
        <f>COUNTIF(Data!$I$2:$I$1048576, "=" &amp; C221)</f>
        <v>0</v>
      </c>
    </row>
    <row r="222" spans="1:4" x14ac:dyDescent="0.35">
      <c r="A222" s="2">
        <f t="shared" si="6"/>
        <v>143</v>
      </c>
      <c r="B222" s="2">
        <f t="shared" si="7"/>
        <v>12</v>
      </c>
      <c r="C222" s="2" t="s">
        <v>355</v>
      </c>
      <c r="D222" s="6">
        <f>COUNTIF(Data!$I$2:$I$1048576, "=" &amp; C222)</f>
        <v>0</v>
      </c>
    </row>
    <row r="223" spans="1:4" x14ac:dyDescent="0.35">
      <c r="A223" s="2">
        <f t="shared" si="6"/>
        <v>144</v>
      </c>
      <c r="B223" s="2">
        <f t="shared" si="7"/>
        <v>12</v>
      </c>
      <c r="C223" s="2" t="s">
        <v>356</v>
      </c>
      <c r="D223" s="6">
        <f>COUNTIF(Data!$I$2:$I$1048576, "=" &amp; C223)</f>
        <v>0</v>
      </c>
    </row>
    <row r="224" spans="1:4" x14ac:dyDescent="0.35">
      <c r="A224" s="2">
        <f t="shared" si="6"/>
        <v>145</v>
      </c>
      <c r="B224" s="2">
        <f t="shared" si="7"/>
        <v>12</v>
      </c>
      <c r="C224" s="2" t="s">
        <v>357</v>
      </c>
      <c r="D224" s="6">
        <f>COUNTIF(Data!$I$2:$I$1048576, "=" &amp; C224)</f>
        <v>0</v>
      </c>
    </row>
    <row r="225" spans="1:4" x14ac:dyDescent="0.35">
      <c r="A225" s="2">
        <f t="shared" si="6"/>
        <v>146</v>
      </c>
      <c r="B225" s="2">
        <f t="shared" si="7"/>
        <v>12</v>
      </c>
      <c r="C225" s="2" t="s">
        <v>358</v>
      </c>
      <c r="D225" s="6">
        <f>COUNTIF(Data!$I$2:$I$1048576, "=" &amp; C225)</f>
        <v>0</v>
      </c>
    </row>
    <row r="226" spans="1:4" x14ac:dyDescent="0.35">
      <c r="A226" s="2">
        <f t="shared" si="6"/>
        <v>147</v>
      </c>
      <c r="B226" s="2">
        <f t="shared" si="7"/>
        <v>12</v>
      </c>
      <c r="C226" s="2" t="s">
        <v>359</v>
      </c>
      <c r="D226" s="6">
        <f>COUNTIF(Data!$I$2:$I$1048576, "=" &amp; C226)</f>
        <v>0</v>
      </c>
    </row>
    <row r="227" spans="1:4" x14ac:dyDescent="0.35">
      <c r="A227" s="2">
        <f t="shared" si="6"/>
        <v>148</v>
      </c>
      <c r="B227" s="2">
        <f t="shared" si="7"/>
        <v>12</v>
      </c>
      <c r="C227" s="2" t="s">
        <v>360</v>
      </c>
      <c r="D227" s="6">
        <f>COUNTIF(Data!$I$2:$I$1048576, "=" &amp; C227)</f>
        <v>0</v>
      </c>
    </row>
    <row r="228" spans="1:4" x14ac:dyDescent="0.35">
      <c r="A228" s="2">
        <f t="shared" si="6"/>
        <v>149</v>
      </c>
      <c r="B228" s="2">
        <f t="shared" si="7"/>
        <v>12</v>
      </c>
      <c r="C228" s="2" t="s">
        <v>361</v>
      </c>
      <c r="D228" s="6">
        <f>COUNTIF(Data!$I$2:$I$1048576, "=" &amp; C228)</f>
        <v>0</v>
      </c>
    </row>
    <row r="229" spans="1:4" x14ac:dyDescent="0.35">
      <c r="A229" s="2">
        <f t="shared" si="6"/>
        <v>150</v>
      </c>
      <c r="B229" s="2">
        <f t="shared" si="7"/>
        <v>12</v>
      </c>
      <c r="C229" s="2" t="s">
        <v>362</v>
      </c>
      <c r="D229" s="6">
        <f>COUNTIF(Data!$I$2:$I$1048576, "=" &amp; C229)</f>
        <v>0</v>
      </c>
    </row>
    <row r="230" spans="1:4" x14ac:dyDescent="0.35">
      <c r="A230" s="2">
        <f t="shared" si="6"/>
        <v>75</v>
      </c>
      <c r="B230" s="2">
        <f t="shared" si="7"/>
        <v>13</v>
      </c>
      <c r="C230" s="2" t="s">
        <v>363</v>
      </c>
      <c r="D230" s="6">
        <f>COUNTIF(Data!$I$2:$I$1048576, "=" &amp; C230)</f>
        <v>0</v>
      </c>
    </row>
    <row r="231" spans="1:4" x14ac:dyDescent="0.35">
      <c r="A231" s="2">
        <f t="shared" si="6"/>
        <v>76</v>
      </c>
      <c r="B231" s="2">
        <f t="shared" si="7"/>
        <v>13</v>
      </c>
      <c r="C231" s="2" t="s">
        <v>364</v>
      </c>
      <c r="D231" s="6">
        <f>COUNTIF(Data!$I$2:$I$1048576, "=" &amp; C231)</f>
        <v>0</v>
      </c>
    </row>
    <row r="232" spans="1:4" x14ac:dyDescent="0.35">
      <c r="A232" s="2">
        <f t="shared" si="6"/>
        <v>77</v>
      </c>
      <c r="B232" s="2">
        <f t="shared" si="7"/>
        <v>13</v>
      </c>
      <c r="C232" s="2" t="s">
        <v>365</v>
      </c>
      <c r="D232" s="6">
        <f>COUNTIF(Data!$I$2:$I$1048576, "=" &amp; C232)</f>
        <v>0</v>
      </c>
    </row>
    <row r="233" spans="1:4" x14ac:dyDescent="0.35">
      <c r="A233" s="2">
        <f t="shared" si="6"/>
        <v>78</v>
      </c>
      <c r="B233" s="2">
        <f t="shared" si="7"/>
        <v>13</v>
      </c>
      <c r="C233" s="2" t="s">
        <v>366</v>
      </c>
      <c r="D233" s="6">
        <f>COUNTIF(Data!$I$2:$I$1048576, "=" &amp; C233)</f>
        <v>0</v>
      </c>
    </row>
    <row r="234" spans="1:4" x14ac:dyDescent="0.35">
      <c r="A234" s="2">
        <f t="shared" si="6"/>
        <v>79</v>
      </c>
      <c r="B234" s="2">
        <f t="shared" si="7"/>
        <v>13</v>
      </c>
      <c r="C234" s="2" t="s">
        <v>367</v>
      </c>
      <c r="D234" s="6">
        <f>COUNTIF(Data!$I$2:$I$1048576, "=" &amp; C234)</f>
        <v>0</v>
      </c>
    </row>
    <row r="235" spans="1:4" x14ac:dyDescent="0.35">
      <c r="A235" s="2">
        <f t="shared" si="6"/>
        <v>80</v>
      </c>
      <c r="B235" s="2">
        <f t="shared" si="7"/>
        <v>13</v>
      </c>
      <c r="C235" s="2" t="s">
        <v>368</v>
      </c>
      <c r="D235" s="6">
        <f>COUNTIF(Data!$I$2:$I$1048576, "=" &amp; C235)</f>
        <v>0</v>
      </c>
    </row>
    <row r="236" spans="1:4" x14ac:dyDescent="0.35">
      <c r="A236" s="2">
        <f t="shared" si="6"/>
        <v>81</v>
      </c>
      <c r="B236" s="2">
        <f t="shared" si="7"/>
        <v>13</v>
      </c>
      <c r="C236" s="2" t="s">
        <v>369</v>
      </c>
      <c r="D236" s="6">
        <f>COUNTIF(Data!$I$2:$I$1048576, "=" &amp; C236)</f>
        <v>0</v>
      </c>
    </row>
    <row r="237" spans="1:4" x14ac:dyDescent="0.35">
      <c r="A237" s="2">
        <f t="shared" si="6"/>
        <v>82</v>
      </c>
      <c r="B237" s="2">
        <f t="shared" si="7"/>
        <v>13</v>
      </c>
      <c r="C237" s="2" t="s">
        <v>370</v>
      </c>
      <c r="D237" s="6">
        <f>COUNTIF(Data!$I$2:$I$1048576, "=" &amp; C237)</f>
        <v>0</v>
      </c>
    </row>
    <row r="238" spans="1:4" x14ac:dyDescent="0.35">
      <c r="A238" s="2">
        <f t="shared" si="6"/>
        <v>83</v>
      </c>
      <c r="B238" s="2">
        <f t="shared" si="7"/>
        <v>13</v>
      </c>
      <c r="C238" s="2" t="s">
        <v>371</v>
      </c>
      <c r="D238" s="6">
        <f>COUNTIF(Data!$I$2:$I$1048576, "=" &amp; C238)</f>
        <v>0</v>
      </c>
    </row>
    <row r="239" spans="1:4" x14ac:dyDescent="0.35">
      <c r="A239" s="2">
        <f t="shared" si="6"/>
        <v>84</v>
      </c>
      <c r="B239" s="2">
        <f t="shared" si="7"/>
        <v>13</v>
      </c>
      <c r="C239" s="2" t="s">
        <v>372</v>
      </c>
      <c r="D239" s="6">
        <f>COUNTIF(Data!$I$2:$I$1048576, "=" &amp; C239)</f>
        <v>0</v>
      </c>
    </row>
    <row r="240" spans="1:4" x14ac:dyDescent="0.35">
      <c r="A240" s="2">
        <f t="shared" si="6"/>
        <v>85</v>
      </c>
      <c r="B240" s="2">
        <f t="shared" si="7"/>
        <v>13</v>
      </c>
      <c r="C240" s="2" t="s">
        <v>373</v>
      </c>
      <c r="D240" s="6">
        <f>COUNTIF(Data!$I$2:$I$1048576, "=" &amp; C240)</f>
        <v>0</v>
      </c>
    </row>
    <row r="241" spans="1:4" x14ac:dyDescent="0.35">
      <c r="A241" s="2">
        <f t="shared" si="6"/>
        <v>86</v>
      </c>
      <c r="B241" s="2">
        <f t="shared" si="7"/>
        <v>13</v>
      </c>
      <c r="C241" s="2" t="s">
        <v>374</v>
      </c>
      <c r="D241" s="6">
        <f>COUNTIF(Data!$I$2:$I$1048576, "=" &amp; C241)</f>
        <v>0</v>
      </c>
    </row>
    <row r="242" spans="1:4" x14ac:dyDescent="0.35">
      <c r="A242" s="2">
        <f t="shared" si="6"/>
        <v>87</v>
      </c>
      <c r="B242" s="2">
        <f t="shared" si="7"/>
        <v>13</v>
      </c>
      <c r="C242" s="2" t="s">
        <v>375</v>
      </c>
      <c r="D242" s="6">
        <f>COUNTIF(Data!$I$2:$I$1048576, "=" &amp; C242)</f>
        <v>0</v>
      </c>
    </row>
    <row r="243" spans="1:4" x14ac:dyDescent="0.35">
      <c r="A243" s="2">
        <f t="shared" si="6"/>
        <v>88</v>
      </c>
      <c r="B243" s="2">
        <f t="shared" si="7"/>
        <v>13</v>
      </c>
      <c r="C243" s="2" t="s">
        <v>376</v>
      </c>
      <c r="D243" s="6">
        <f>COUNTIF(Data!$I$2:$I$1048576, "=" &amp; C243)</f>
        <v>0</v>
      </c>
    </row>
    <row r="244" spans="1:4" x14ac:dyDescent="0.35">
      <c r="A244" s="2">
        <f t="shared" si="6"/>
        <v>89</v>
      </c>
      <c r="B244" s="2">
        <f t="shared" si="7"/>
        <v>13</v>
      </c>
      <c r="C244" s="2" t="s">
        <v>377</v>
      </c>
      <c r="D244" s="6">
        <f>COUNTIF(Data!$I$2:$I$1048576, "=" &amp; C244)</f>
        <v>0</v>
      </c>
    </row>
    <row r="245" spans="1:4" x14ac:dyDescent="0.35">
      <c r="A245" s="2">
        <f t="shared" si="6"/>
        <v>90</v>
      </c>
      <c r="B245" s="2">
        <f t="shared" si="7"/>
        <v>13</v>
      </c>
      <c r="C245" s="2" t="s">
        <v>378</v>
      </c>
      <c r="D245" s="6">
        <f>COUNTIF(Data!$I$2:$I$1048576, "=" &amp; C245)</f>
        <v>0</v>
      </c>
    </row>
    <row r="246" spans="1:4" x14ac:dyDescent="0.35">
      <c r="A246" s="2">
        <f t="shared" si="6"/>
        <v>91</v>
      </c>
      <c r="B246" s="2">
        <f t="shared" si="7"/>
        <v>13</v>
      </c>
      <c r="C246" s="2" t="s">
        <v>379</v>
      </c>
      <c r="D246" s="6">
        <f>COUNTIF(Data!$I$2:$I$1048576, "=" &amp; C246)</f>
        <v>0</v>
      </c>
    </row>
    <row r="247" spans="1:4" x14ac:dyDescent="0.35">
      <c r="A247" s="2">
        <f t="shared" si="6"/>
        <v>92</v>
      </c>
      <c r="B247" s="2">
        <f t="shared" si="7"/>
        <v>13</v>
      </c>
      <c r="C247" s="2" t="s">
        <v>380</v>
      </c>
      <c r="D247" s="6">
        <f>COUNTIF(Data!$I$2:$I$1048576, "=" &amp; C247)</f>
        <v>0</v>
      </c>
    </row>
    <row r="248" spans="1:4" x14ac:dyDescent="0.35">
      <c r="A248" s="2">
        <f t="shared" si="6"/>
        <v>93</v>
      </c>
      <c r="B248" s="2">
        <f t="shared" si="7"/>
        <v>13</v>
      </c>
      <c r="C248" s="2" t="s">
        <v>381</v>
      </c>
      <c r="D248" s="6">
        <f>COUNTIF(Data!$I$2:$I$1048576, "=" &amp; C248)</f>
        <v>0</v>
      </c>
    </row>
    <row r="249" spans="1:4" x14ac:dyDescent="0.35">
      <c r="A249" s="2">
        <f t="shared" si="6"/>
        <v>94</v>
      </c>
      <c r="B249" s="2">
        <f t="shared" si="7"/>
        <v>13</v>
      </c>
      <c r="C249" s="2" t="s">
        <v>382</v>
      </c>
      <c r="D249" s="6">
        <f>COUNTIF(Data!$I$2:$I$1048576, "=" &amp; C249)</f>
        <v>0</v>
      </c>
    </row>
    <row r="250" spans="1:4" x14ac:dyDescent="0.35">
      <c r="A250" s="2">
        <f t="shared" si="6"/>
        <v>95</v>
      </c>
      <c r="B250" s="2">
        <f t="shared" si="7"/>
        <v>13</v>
      </c>
      <c r="C250" s="2" t="s">
        <v>383</v>
      </c>
      <c r="D250" s="6">
        <f>COUNTIF(Data!$I$2:$I$1048576, "=" &amp; C250)</f>
        <v>0</v>
      </c>
    </row>
    <row r="251" spans="1:4" x14ac:dyDescent="0.35">
      <c r="A251" s="2">
        <f t="shared" si="6"/>
        <v>96</v>
      </c>
      <c r="B251" s="2">
        <f t="shared" si="7"/>
        <v>13</v>
      </c>
      <c r="C251" s="2" t="s">
        <v>384</v>
      </c>
      <c r="D251" s="6">
        <f>COUNTIF(Data!$I$2:$I$1048576, "=" &amp; C251)</f>
        <v>0</v>
      </c>
    </row>
    <row r="252" spans="1:4" x14ac:dyDescent="0.35">
      <c r="A252" s="2">
        <f t="shared" si="6"/>
        <v>97</v>
      </c>
      <c r="B252" s="2">
        <f t="shared" si="7"/>
        <v>13</v>
      </c>
      <c r="C252" s="2" t="s">
        <v>385</v>
      </c>
      <c r="D252" s="6">
        <f>COUNTIF(Data!$I$2:$I$1048576, "=" &amp; C252)</f>
        <v>0</v>
      </c>
    </row>
    <row r="253" spans="1:4" x14ac:dyDescent="0.35">
      <c r="A253" s="2">
        <f t="shared" si="6"/>
        <v>98</v>
      </c>
      <c r="B253" s="2">
        <f t="shared" si="7"/>
        <v>13</v>
      </c>
      <c r="C253" s="2" t="s">
        <v>386</v>
      </c>
      <c r="D253" s="6">
        <f>COUNTIF(Data!$I$2:$I$1048576, "=" &amp; C253)</f>
        <v>0</v>
      </c>
    </row>
    <row r="254" spans="1:4" x14ac:dyDescent="0.35">
      <c r="A254" s="2">
        <f t="shared" si="6"/>
        <v>99</v>
      </c>
      <c r="B254" s="2">
        <f t="shared" si="7"/>
        <v>13</v>
      </c>
      <c r="C254" s="2" t="s">
        <v>387</v>
      </c>
      <c r="D254" s="6">
        <f>COUNTIF(Data!$I$2:$I$1048576, "=" &amp; C254)</f>
        <v>0</v>
      </c>
    </row>
    <row r="255" spans="1:4" x14ac:dyDescent="0.35">
      <c r="A255" s="2">
        <f t="shared" si="6"/>
        <v>100</v>
      </c>
      <c r="B255" s="2">
        <f t="shared" si="7"/>
        <v>13</v>
      </c>
      <c r="C255" s="2" t="s">
        <v>388</v>
      </c>
      <c r="D255" s="6">
        <f>COUNTIF(Data!$I$2:$I$1048576, "=" &amp; C255)</f>
        <v>0</v>
      </c>
    </row>
    <row r="256" spans="1:4" x14ac:dyDescent="0.35">
      <c r="A256" s="2">
        <f t="shared" si="6"/>
        <v>101</v>
      </c>
      <c r="B256" s="2">
        <f t="shared" si="7"/>
        <v>13</v>
      </c>
      <c r="C256" s="2" t="s">
        <v>389</v>
      </c>
      <c r="D256" s="6">
        <f>COUNTIF(Data!$I$2:$I$1048576, "=" &amp; C256)</f>
        <v>0</v>
      </c>
    </row>
    <row r="257" spans="1:4" x14ac:dyDescent="0.35">
      <c r="A257" s="2">
        <f t="shared" si="6"/>
        <v>102</v>
      </c>
      <c r="B257" s="2">
        <f t="shared" si="7"/>
        <v>13</v>
      </c>
      <c r="C257" s="2" t="s">
        <v>390</v>
      </c>
      <c r="D257" s="6">
        <f>COUNTIF(Data!$I$2:$I$1048576, "=" &amp; C257)</f>
        <v>0</v>
      </c>
    </row>
    <row r="258" spans="1:4" x14ac:dyDescent="0.35">
      <c r="A258" s="2">
        <f t="shared" si="6"/>
        <v>103</v>
      </c>
      <c r="B258" s="2">
        <f t="shared" si="7"/>
        <v>13</v>
      </c>
      <c r="C258" s="2" t="s">
        <v>391</v>
      </c>
      <c r="D258" s="6">
        <f>COUNTIF(Data!$I$2:$I$1048576, "=" &amp; C258)</f>
        <v>0</v>
      </c>
    </row>
    <row r="259" spans="1:4" x14ac:dyDescent="0.35">
      <c r="A259" s="2">
        <f t="shared" ref="A259:A322" si="8">VALUE(LEFT(C259, FIND(" ",C259)-1))</f>
        <v>104</v>
      </c>
      <c r="B259" s="2">
        <f t="shared" ref="B259:B322" si="9">VALUE(RIGHT(C259,LEN(C259)- FIND(" ",C259)+1))</f>
        <v>13</v>
      </c>
      <c r="C259" s="2" t="s">
        <v>392</v>
      </c>
      <c r="D259" s="6">
        <f>COUNTIF(Data!$I$2:$I$1048576, "=" &amp; C259)</f>
        <v>0</v>
      </c>
    </row>
    <row r="260" spans="1:4" x14ac:dyDescent="0.35">
      <c r="A260" s="2">
        <f t="shared" si="8"/>
        <v>105</v>
      </c>
      <c r="B260" s="2">
        <f t="shared" si="9"/>
        <v>13</v>
      </c>
      <c r="C260" s="2" t="s">
        <v>393</v>
      </c>
      <c r="D260" s="6">
        <f>COUNTIF(Data!$I$2:$I$1048576, "=" &amp; C260)</f>
        <v>0</v>
      </c>
    </row>
    <row r="261" spans="1:4" x14ac:dyDescent="0.35">
      <c r="A261" s="2">
        <f t="shared" si="8"/>
        <v>106</v>
      </c>
      <c r="B261" s="2">
        <f t="shared" si="9"/>
        <v>13</v>
      </c>
      <c r="C261" s="2" t="s">
        <v>394</v>
      </c>
      <c r="D261" s="6">
        <f>COUNTIF(Data!$I$2:$I$1048576, "=" &amp; C261)</f>
        <v>0</v>
      </c>
    </row>
    <row r="262" spans="1:4" x14ac:dyDescent="0.35">
      <c r="A262" s="2">
        <f t="shared" si="8"/>
        <v>107</v>
      </c>
      <c r="B262" s="2">
        <f t="shared" si="9"/>
        <v>13</v>
      </c>
      <c r="C262" s="2" t="s">
        <v>395</v>
      </c>
      <c r="D262" s="6">
        <f>COUNTIF(Data!$I$2:$I$1048576, "=" &amp; C262)</f>
        <v>0</v>
      </c>
    </row>
    <row r="263" spans="1:4" x14ac:dyDescent="0.35">
      <c r="A263" s="2">
        <f t="shared" si="8"/>
        <v>108</v>
      </c>
      <c r="B263" s="2">
        <f t="shared" si="9"/>
        <v>13</v>
      </c>
      <c r="C263" s="2" t="s">
        <v>396</v>
      </c>
      <c r="D263" s="6">
        <f>COUNTIF(Data!$I$2:$I$1048576, "=" &amp; C263)</f>
        <v>0</v>
      </c>
    </row>
    <row r="264" spans="1:4" x14ac:dyDescent="0.35">
      <c r="A264" s="2">
        <f t="shared" si="8"/>
        <v>109</v>
      </c>
      <c r="B264" s="2">
        <f t="shared" si="9"/>
        <v>13</v>
      </c>
      <c r="C264" s="2" t="s">
        <v>397</v>
      </c>
      <c r="D264" s="6">
        <f>COUNTIF(Data!$I$2:$I$1048576, "=" &amp; C264)</f>
        <v>0</v>
      </c>
    </row>
    <row r="265" spans="1:4" x14ac:dyDescent="0.35">
      <c r="A265" s="2">
        <f t="shared" si="8"/>
        <v>110</v>
      </c>
      <c r="B265" s="2">
        <f t="shared" si="9"/>
        <v>13</v>
      </c>
      <c r="C265" s="2" t="s">
        <v>398</v>
      </c>
      <c r="D265" s="6">
        <f>COUNTIF(Data!$I$2:$I$1048576, "=" &amp; C265)</f>
        <v>0</v>
      </c>
    </row>
    <row r="266" spans="1:4" x14ac:dyDescent="0.35">
      <c r="A266" s="2">
        <f t="shared" si="8"/>
        <v>111</v>
      </c>
      <c r="B266" s="2">
        <f t="shared" si="9"/>
        <v>13</v>
      </c>
      <c r="C266" s="2" t="s">
        <v>399</v>
      </c>
      <c r="D266" s="6">
        <f>COUNTIF(Data!$I$2:$I$1048576, "=" &amp; C266)</f>
        <v>0</v>
      </c>
    </row>
    <row r="267" spans="1:4" x14ac:dyDescent="0.35">
      <c r="A267" s="2">
        <f t="shared" si="8"/>
        <v>112</v>
      </c>
      <c r="B267" s="2">
        <f t="shared" si="9"/>
        <v>13</v>
      </c>
      <c r="C267" s="2" t="s">
        <v>400</v>
      </c>
      <c r="D267" s="6">
        <f>COUNTIF(Data!$I$2:$I$1048576, "=" &amp; C267)</f>
        <v>0</v>
      </c>
    </row>
    <row r="268" spans="1:4" x14ac:dyDescent="0.35">
      <c r="A268" s="2">
        <f t="shared" si="8"/>
        <v>113</v>
      </c>
      <c r="B268" s="2">
        <f t="shared" si="9"/>
        <v>13</v>
      </c>
      <c r="C268" s="2" t="s">
        <v>401</v>
      </c>
      <c r="D268" s="6">
        <f>COUNTIF(Data!$I$2:$I$1048576, "=" &amp; C268)</f>
        <v>0</v>
      </c>
    </row>
    <row r="269" spans="1:4" x14ac:dyDescent="0.35">
      <c r="A269" s="2">
        <f t="shared" si="8"/>
        <v>114</v>
      </c>
      <c r="B269" s="2">
        <f t="shared" si="9"/>
        <v>13</v>
      </c>
      <c r="C269" s="2" t="s">
        <v>402</v>
      </c>
      <c r="D269" s="6">
        <f>COUNTIF(Data!$I$2:$I$1048576, "=" &amp; C269)</f>
        <v>0</v>
      </c>
    </row>
    <row r="270" spans="1:4" x14ac:dyDescent="0.35">
      <c r="A270" s="2">
        <f t="shared" si="8"/>
        <v>115</v>
      </c>
      <c r="B270" s="2">
        <f t="shared" si="9"/>
        <v>13</v>
      </c>
      <c r="C270" s="2" t="s">
        <v>403</v>
      </c>
      <c r="D270" s="6">
        <f>COUNTIF(Data!$I$2:$I$1048576, "=" &amp; C270)</f>
        <v>0</v>
      </c>
    </row>
    <row r="271" spans="1:4" x14ac:dyDescent="0.35">
      <c r="A271" s="2">
        <f t="shared" si="8"/>
        <v>116</v>
      </c>
      <c r="B271" s="2">
        <f t="shared" si="9"/>
        <v>13</v>
      </c>
      <c r="C271" s="2" t="s">
        <v>404</v>
      </c>
      <c r="D271" s="6">
        <f>COUNTIF(Data!$I$2:$I$1048576, "=" &amp; C271)</f>
        <v>0</v>
      </c>
    </row>
    <row r="272" spans="1:4" x14ac:dyDescent="0.35">
      <c r="A272" s="2">
        <f t="shared" si="8"/>
        <v>117</v>
      </c>
      <c r="B272" s="2">
        <f t="shared" si="9"/>
        <v>13</v>
      </c>
      <c r="C272" s="2" t="s">
        <v>405</v>
      </c>
      <c r="D272" s="6">
        <f>COUNTIF(Data!$I$2:$I$1048576, "=" &amp; C272)</f>
        <v>0</v>
      </c>
    </row>
    <row r="273" spans="1:4" x14ac:dyDescent="0.35">
      <c r="A273" s="2">
        <f t="shared" si="8"/>
        <v>118</v>
      </c>
      <c r="B273" s="2">
        <f t="shared" si="9"/>
        <v>13</v>
      </c>
      <c r="C273" s="2" t="s">
        <v>406</v>
      </c>
      <c r="D273" s="6">
        <f>COUNTIF(Data!$I$2:$I$1048576, "=" &amp; C273)</f>
        <v>0</v>
      </c>
    </row>
    <row r="274" spans="1:4" x14ac:dyDescent="0.35">
      <c r="A274" s="2">
        <f t="shared" si="8"/>
        <v>119</v>
      </c>
      <c r="B274" s="2">
        <f t="shared" si="9"/>
        <v>13</v>
      </c>
      <c r="C274" s="2" t="s">
        <v>407</v>
      </c>
      <c r="D274" s="6">
        <f>COUNTIF(Data!$I$2:$I$1048576, "=" &amp; C274)</f>
        <v>0</v>
      </c>
    </row>
    <row r="275" spans="1:4" x14ac:dyDescent="0.35">
      <c r="A275" s="2">
        <f t="shared" si="8"/>
        <v>120</v>
      </c>
      <c r="B275" s="2">
        <f t="shared" si="9"/>
        <v>13</v>
      </c>
      <c r="C275" s="2" t="s">
        <v>408</v>
      </c>
      <c r="D275" s="6">
        <f>COUNTIF(Data!$I$2:$I$1048576, "=" &amp; C275)</f>
        <v>0</v>
      </c>
    </row>
    <row r="276" spans="1:4" x14ac:dyDescent="0.35">
      <c r="A276" s="2">
        <f t="shared" si="8"/>
        <v>121</v>
      </c>
      <c r="B276" s="2">
        <f t="shared" si="9"/>
        <v>13</v>
      </c>
      <c r="C276" s="2" t="s">
        <v>409</v>
      </c>
      <c r="D276" s="6">
        <f>COUNTIF(Data!$I$2:$I$1048576, "=" &amp; C276)</f>
        <v>0</v>
      </c>
    </row>
    <row r="277" spans="1:4" x14ac:dyDescent="0.35">
      <c r="A277" s="2">
        <f t="shared" si="8"/>
        <v>122</v>
      </c>
      <c r="B277" s="2">
        <f t="shared" si="9"/>
        <v>13</v>
      </c>
      <c r="C277" s="2" t="s">
        <v>410</v>
      </c>
      <c r="D277" s="6">
        <f>COUNTIF(Data!$I$2:$I$1048576, "=" &amp; C277)</f>
        <v>0</v>
      </c>
    </row>
    <row r="278" spans="1:4" x14ac:dyDescent="0.35">
      <c r="A278" s="2">
        <f t="shared" si="8"/>
        <v>123</v>
      </c>
      <c r="B278" s="2">
        <f t="shared" si="9"/>
        <v>13</v>
      </c>
      <c r="C278" s="2" t="s">
        <v>411</v>
      </c>
      <c r="D278" s="6">
        <f>COUNTIF(Data!$I$2:$I$1048576, "=" &amp; C278)</f>
        <v>0</v>
      </c>
    </row>
    <row r="279" spans="1:4" x14ac:dyDescent="0.35">
      <c r="A279" s="2">
        <f t="shared" si="8"/>
        <v>124</v>
      </c>
      <c r="B279" s="2">
        <f t="shared" si="9"/>
        <v>13</v>
      </c>
      <c r="C279" s="2" t="s">
        <v>412</v>
      </c>
      <c r="D279" s="6">
        <f>COUNTIF(Data!$I$2:$I$1048576, "=" &amp; C279)</f>
        <v>0</v>
      </c>
    </row>
    <row r="280" spans="1:4" x14ac:dyDescent="0.35">
      <c r="A280" s="2">
        <f t="shared" si="8"/>
        <v>125</v>
      </c>
      <c r="B280" s="2">
        <f t="shared" si="9"/>
        <v>13</v>
      </c>
      <c r="C280" s="2" t="s">
        <v>413</v>
      </c>
      <c r="D280" s="6">
        <f>COUNTIF(Data!$I$2:$I$1048576, "=" &amp; C280)</f>
        <v>0</v>
      </c>
    </row>
    <row r="281" spans="1:4" x14ac:dyDescent="0.35">
      <c r="A281" s="2">
        <f t="shared" si="8"/>
        <v>126</v>
      </c>
      <c r="B281" s="2">
        <f t="shared" si="9"/>
        <v>13</v>
      </c>
      <c r="C281" s="2" t="s">
        <v>414</v>
      </c>
      <c r="D281" s="6">
        <f>COUNTIF(Data!$I$2:$I$1048576, "=" &amp; C281)</f>
        <v>0</v>
      </c>
    </row>
    <row r="282" spans="1:4" x14ac:dyDescent="0.35">
      <c r="A282" s="2">
        <f t="shared" si="8"/>
        <v>127</v>
      </c>
      <c r="B282" s="2">
        <f t="shared" si="9"/>
        <v>13</v>
      </c>
      <c r="C282" s="2" t="s">
        <v>415</v>
      </c>
      <c r="D282" s="6">
        <f>COUNTIF(Data!$I$2:$I$1048576, "=" &amp; C282)</f>
        <v>0</v>
      </c>
    </row>
    <row r="283" spans="1:4" x14ac:dyDescent="0.35">
      <c r="A283" s="2">
        <f t="shared" si="8"/>
        <v>128</v>
      </c>
      <c r="B283" s="2">
        <f t="shared" si="9"/>
        <v>13</v>
      </c>
      <c r="C283" s="2" t="s">
        <v>416</v>
      </c>
      <c r="D283" s="6">
        <f>COUNTIF(Data!$I$2:$I$1048576, "=" &amp; C283)</f>
        <v>0</v>
      </c>
    </row>
    <row r="284" spans="1:4" x14ac:dyDescent="0.35">
      <c r="A284" s="2">
        <f t="shared" si="8"/>
        <v>129</v>
      </c>
      <c r="B284" s="2">
        <f t="shared" si="9"/>
        <v>13</v>
      </c>
      <c r="C284" s="2" t="s">
        <v>417</v>
      </c>
      <c r="D284" s="6">
        <f>COUNTIF(Data!$I$2:$I$1048576, "=" &amp; C284)</f>
        <v>0</v>
      </c>
    </row>
    <row r="285" spans="1:4" x14ac:dyDescent="0.35">
      <c r="A285" s="2">
        <f t="shared" si="8"/>
        <v>130</v>
      </c>
      <c r="B285" s="2">
        <f t="shared" si="9"/>
        <v>13</v>
      </c>
      <c r="C285" s="2" t="s">
        <v>418</v>
      </c>
      <c r="D285" s="6">
        <f>COUNTIF(Data!$I$2:$I$1048576, "=" &amp; C285)</f>
        <v>0</v>
      </c>
    </row>
    <row r="286" spans="1:4" x14ac:dyDescent="0.35">
      <c r="A286" s="2">
        <f t="shared" si="8"/>
        <v>131</v>
      </c>
      <c r="B286" s="2">
        <f t="shared" si="9"/>
        <v>13</v>
      </c>
      <c r="C286" s="2" t="s">
        <v>419</v>
      </c>
      <c r="D286" s="6">
        <f>COUNTIF(Data!$I$2:$I$1048576, "=" &amp; C286)</f>
        <v>0</v>
      </c>
    </row>
    <row r="287" spans="1:4" x14ac:dyDescent="0.35">
      <c r="A287" s="2">
        <f t="shared" si="8"/>
        <v>132</v>
      </c>
      <c r="B287" s="2">
        <f t="shared" si="9"/>
        <v>13</v>
      </c>
      <c r="C287" s="2" t="s">
        <v>420</v>
      </c>
      <c r="D287" s="6">
        <f>COUNTIF(Data!$I$2:$I$1048576, "=" &amp; C287)</f>
        <v>0</v>
      </c>
    </row>
    <row r="288" spans="1:4" x14ac:dyDescent="0.35">
      <c r="A288" s="2">
        <f t="shared" si="8"/>
        <v>133</v>
      </c>
      <c r="B288" s="2">
        <f t="shared" si="9"/>
        <v>13</v>
      </c>
      <c r="C288" s="2" t="s">
        <v>421</v>
      </c>
      <c r="D288" s="6">
        <f>COUNTIF(Data!$I$2:$I$1048576, "=" &amp; C288)</f>
        <v>0</v>
      </c>
    </row>
    <row r="289" spans="1:4" x14ac:dyDescent="0.35">
      <c r="A289" s="2">
        <f t="shared" si="8"/>
        <v>134</v>
      </c>
      <c r="B289" s="2">
        <f t="shared" si="9"/>
        <v>13</v>
      </c>
      <c r="C289" s="2" t="s">
        <v>422</v>
      </c>
      <c r="D289" s="6">
        <f>COUNTIF(Data!$I$2:$I$1048576, "=" &amp; C289)</f>
        <v>0</v>
      </c>
    </row>
    <row r="290" spans="1:4" x14ac:dyDescent="0.35">
      <c r="A290" s="2">
        <f t="shared" si="8"/>
        <v>135</v>
      </c>
      <c r="B290" s="2">
        <f t="shared" si="9"/>
        <v>13</v>
      </c>
      <c r="C290" s="2" t="s">
        <v>423</v>
      </c>
      <c r="D290" s="6">
        <f>COUNTIF(Data!$I$2:$I$1048576, "=" &amp; C290)</f>
        <v>0</v>
      </c>
    </row>
    <row r="291" spans="1:4" x14ac:dyDescent="0.35">
      <c r="A291" s="2">
        <f t="shared" si="8"/>
        <v>136</v>
      </c>
      <c r="B291" s="2">
        <f t="shared" si="9"/>
        <v>13</v>
      </c>
      <c r="C291" s="2" t="s">
        <v>424</v>
      </c>
      <c r="D291" s="6">
        <f>COUNTIF(Data!$I$2:$I$1048576, "=" &amp; C291)</f>
        <v>0</v>
      </c>
    </row>
    <row r="292" spans="1:4" x14ac:dyDescent="0.35">
      <c r="A292" s="2">
        <f t="shared" si="8"/>
        <v>137</v>
      </c>
      <c r="B292" s="2">
        <f t="shared" si="9"/>
        <v>13</v>
      </c>
      <c r="C292" s="2" t="s">
        <v>425</v>
      </c>
      <c r="D292" s="6">
        <f>COUNTIF(Data!$I$2:$I$1048576, "=" &amp; C292)</f>
        <v>0</v>
      </c>
    </row>
    <row r="293" spans="1:4" x14ac:dyDescent="0.35">
      <c r="A293" s="2">
        <f t="shared" si="8"/>
        <v>138</v>
      </c>
      <c r="B293" s="2">
        <f t="shared" si="9"/>
        <v>13</v>
      </c>
      <c r="C293" s="2" t="s">
        <v>426</v>
      </c>
      <c r="D293" s="6">
        <f>COUNTIF(Data!$I$2:$I$1048576, "=" &amp; C293)</f>
        <v>0</v>
      </c>
    </row>
    <row r="294" spans="1:4" x14ac:dyDescent="0.35">
      <c r="A294" s="2">
        <f t="shared" si="8"/>
        <v>139</v>
      </c>
      <c r="B294" s="2">
        <f t="shared" si="9"/>
        <v>13</v>
      </c>
      <c r="C294" s="2" t="s">
        <v>427</v>
      </c>
      <c r="D294" s="6">
        <f>COUNTIF(Data!$I$2:$I$1048576, "=" &amp; C294)</f>
        <v>0</v>
      </c>
    </row>
    <row r="295" spans="1:4" x14ac:dyDescent="0.35">
      <c r="A295" s="2">
        <f t="shared" si="8"/>
        <v>140</v>
      </c>
      <c r="B295" s="2">
        <f t="shared" si="9"/>
        <v>13</v>
      </c>
      <c r="C295" s="2" t="s">
        <v>428</v>
      </c>
      <c r="D295" s="6">
        <f>COUNTIF(Data!$I$2:$I$1048576, "=" &amp; C295)</f>
        <v>0</v>
      </c>
    </row>
    <row r="296" spans="1:4" x14ac:dyDescent="0.35">
      <c r="A296" s="2">
        <f t="shared" si="8"/>
        <v>141</v>
      </c>
      <c r="B296" s="2">
        <f t="shared" si="9"/>
        <v>13</v>
      </c>
      <c r="C296" s="2" t="s">
        <v>429</v>
      </c>
      <c r="D296" s="6">
        <f>COUNTIF(Data!$I$2:$I$1048576, "=" &amp; C296)</f>
        <v>0</v>
      </c>
    </row>
    <row r="297" spans="1:4" x14ac:dyDescent="0.35">
      <c r="A297" s="2">
        <f t="shared" si="8"/>
        <v>142</v>
      </c>
      <c r="B297" s="2">
        <f t="shared" si="9"/>
        <v>13</v>
      </c>
      <c r="C297" s="2" t="s">
        <v>430</v>
      </c>
      <c r="D297" s="6">
        <f>COUNTIF(Data!$I$2:$I$1048576, "=" &amp; C297)</f>
        <v>0</v>
      </c>
    </row>
    <row r="298" spans="1:4" x14ac:dyDescent="0.35">
      <c r="A298" s="2">
        <f t="shared" si="8"/>
        <v>143</v>
      </c>
      <c r="B298" s="2">
        <f t="shared" si="9"/>
        <v>13</v>
      </c>
      <c r="C298" s="2" t="s">
        <v>431</v>
      </c>
      <c r="D298" s="6">
        <f>COUNTIF(Data!$I$2:$I$1048576, "=" &amp; C298)</f>
        <v>0</v>
      </c>
    </row>
    <row r="299" spans="1:4" x14ac:dyDescent="0.35">
      <c r="A299" s="2">
        <f t="shared" si="8"/>
        <v>144</v>
      </c>
      <c r="B299" s="2">
        <f t="shared" si="9"/>
        <v>13</v>
      </c>
      <c r="C299" s="2" t="s">
        <v>432</v>
      </c>
      <c r="D299" s="6">
        <f>COUNTIF(Data!$I$2:$I$1048576, "=" &amp; C299)</f>
        <v>0</v>
      </c>
    </row>
    <row r="300" spans="1:4" x14ac:dyDescent="0.35">
      <c r="A300" s="2">
        <f t="shared" si="8"/>
        <v>145</v>
      </c>
      <c r="B300" s="2">
        <f t="shared" si="9"/>
        <v>13</v>
      </c>
      <c r="C300" s="2" t="s">
        <v>433</v>
      </c>
      <c r="D300" s="6">
        <f>COUNTIF(Data!$I$2:$I$1048576, "=" &amp; C300)</f>
        <v>0</v>
      </c>
    </row>
    <row r="301" spans="1:4" x14ac:dyDescent="0.35">
      <c r="A301" s="2">
        <f t="shared" si="8"/>
        <v>146</v>
      </c>
      <c r="B301" s="2">
        <f t="shared" si="9"/>
        <v>13</v>
      </c>
      <c r="C301" s="2" t="s">
        <v>434</v>
      </c>
      <c r="D301" s="6">
        <f>COUNTIF(Data!$I$2:$I$1048576, "=" &amp; C301)</f>
        <v>0</v>
      </c>
    </row>
    <row r="302" spans="1:4" x14ac:dyDescent="0.35">
      <c r="A302" s="2">
        <f t="shared" si="8"/>
        <v>147</v>
      </c>
      <c r="B302" s="2">
        <f t="shared" si="9"/>
        <v>13</v>
      </c>
      <c r="C302" s="2" t="s">
        <v>435</v>
      </c>
      <c r="D302" s="6">
        <f>COUNTIF(Data!$I$2:$I$1048576, "=" &amp; C302)</f>
        <v>0</v>
      </c>
    </row>
    <row r="303" spans="1:4" x14ac:dyDescent="0.35">
      <c r="A303" s="2">
        <f t="shared" si="8"/>
        <v>148</v>
      </c>
      <c r="B303" s="2">
        <f t="shared" si="9"/>
        <v>13</v>
      </c>
      <c r="C303" s="2" t="s">
        <v>436</v>
      </c>
      <c r="D303" s="6">
        <f>COUNTIF(Data!$I$2:$I$1048576, "=" &amp; C303)</f>
        <v>0</v>
      </c>
    </row>
    <row r="304" spans="1:4" x14ac:dyDescent="0.35">
      <c r="A304" s="2">
        <f t="shared" si="8"/>
        <v>149</v>
      </c>
      <c r="B304" s="2">
        <f t="shared" si="9"/>
        <v>13</v>
      </c>
      <c r="C304" s="2" t="s">
        <v>437</v>
      </c>
      <c r="D304" s="6">
        <f>COUNTIF(Data!$I$2:$I$1048576, "=" &amp; C304)</f>
        <v>0</v>
      </c>
    </row>
    <row r="305" spans="1:4" x14ac:dyDescent="0.35">
      <c r="A305" s="2">
        <f t="shared" si="8"/>
        <v>150</v>
      </c>
      <c r="B305" s="2">
        <f t="shared" si="9"/>
        <v>13</v>
      </c>
      <c r="C305" s="2" t="s">
        <v>438</v>
      </c>
      <c r="D305" s="6">
        <f>COUNTIF(Data!$I$2:$I$1048576, "=" &amp; C305)</f>
        <v>0</v>
      </c>
    </row>
    <row r="306" spans="1:4" x14ac:dyDescent="0.35">
      <c r="A306" s="2">
        <f t="shared" si="8"/>
        <v>75</v>
      </c>
      <c r="B306" s="2">
        <f t="shared" si="9"/>
        <v>14</v>
      </c>
      <c r="C306" s="2" t="s">
        <v>439</v>
      </c>
      <c r="D306" s="6">
        <f>COUNTIF(Data!$I$2:$I$1048576, "=" &amp; C306)</f>
        <v>0</v>
      </c>
    </row>
    <row r="307" spans="1:4" x14ac:dyDescent="0.35">
      <c r="A307" s="2">
        <f t="shared" si="8"/>
        <v>76</v>
      </c>
      <c r="B307" s="2">
        <f t="shared" si="9"/>
        <v>14</v>
      </c>
      <c r="C307" s="2" t="s">
        <v>440</v>
      </c>
      <c r="D307" s="6">
        <f>COUNTIF(Data!$I$2:$I$1048576, "=" &amp; C307)</f>
        <v>0</v>
      </c>
    </row>
    <row r="308" spans="1:4" x14ac:dyDescent="0.35">
      <c r="A308" s="2">
        <f t="shared" si="8"/>
        <v>77</v>
      </c>
      <c r="B308" s="2">
        <f t="shared" si="9"/>
        <v>14</v>
      </c>
      <c r="C308" s="2" t="s">
        <v>441</v>
      </c>
      <c r="D308" s="6">
        <f>COUNTIF(Data!$I$2:$I$1048576, "=" &amp; C308)</f>
        <v>0</v>
      </c>
    </row>
    <row r="309" spans="1:4" x14ac:dyDescent="0.35">
      <c r="A309" s="2">
        <f t="shared" si="8"/>
        <v>78</v>
      </c>
      <c r="B309" s="2">
        <f t="shared" si="9"/>
        <v>14</v>
      </c>
      <c r="C309" s="2" t="s">
        <v>442</v>
      </c>
      <c r="D309" s="6">
        <f>COUNTIF(Data!$I$2:$I$1048576, "=" &amp; C309)</f>
        <v>1</v>
      </c>
    </row>
    <row r="310" spans="1:4" x14ac:dyDescent="0.35">
      <c r="A310" s="2">
        <f t="shared" si="8"/>
        <v>79</v>
      </c>
      <c r="B310" s="2">
        <f t="shared" si="9"/>
        <v>14</v>
      </c>
      <c r="C310" s="2" t="s">
        <v>443</v>
      </c>
      <c r="D310" s="6">
        <f>COUNTIF(Data!$I$2:$I$1048576, "=" &amp; C310)</f>
        <v>0</v>
      </c>
    </row>
    <row r="311" spans="1:4" x14ac:dyDescent="0.35">
      <c r="A311" s="2">
        <f t="shared" si="8"/>
        <v>80</v>
      </c>
      <c r="B311" s="2">
        <f t="shared" si="9"/>
        <v>14</v>
      </c>
      <c r="C311" s="2" t="s">
        <v>444</v>
      </c>
      <c r="D311" s="6">
        <f>COUNTIF(Data!$I$2:$I$1048576, "=" &amp; C311)</f>
        <v>0</v>
      </c>
    </row>
    <row r="312" spans="1:4" x14ac:dyDescent="0.35">
      <c r="A312" s="2">
        <f t="shared" si="8"/>
        <v>81</v>
      </c>
      <c r="B312" s="2">
        <f t="shared" si="9"/>
        <v>14</v>
      </c>
      <c r="C312" s="2" t="s">
        <v>445</v>
      </c>
      <c r="D312" s="6">
        <f>COUNTIF(Data!$I$2:$I$1048576, "=" &amp; C312)</f>
        <v>0</v>
      </c>
    </row>
    <row r="313" spans="1:4" x14ac:dyDescent="0.35">
      <c r="A313" s="2">
        <f t="shared" si="8"/>
        <v>82</v>
      </c>
      <c r="B313" s="2">
        <f t="shared" si="9"/>
        <v>14</v>
      </c>
      <c r="C313" s="2" t="s">
        <v>446</v>
      </c>
      <c r="D313" s="6">
        <f>COUNTIF(Data!$I$2:$I$1048576, "=" &amp; C313)</f>
        <v>0</v>
      </c>
    </row>
    <row r="314" spans="1:4" x14ac:dyDescent="0.35">
      <c r="A314" s="2">
        <f t="shared" si="8"/>
        <v>83</v>
      </c>
      <c r="B314" s="2">
        <f t="shared" si="9"/>
        <v>14</v>
      </c>
      <c r="C314" s="2" t="s">
        <v>447</v>
      </c>
      <c r="D314" s="6">
        <f>COUNTIF(Data!$I$2:$I$1048576, "=" &amp; C314)</f>
        <v>0</v>
      </c>
    </row>
    <row r="315" spans="1:4" x14ac:dyDescent="0.35">
      <c r="A315" s="2">
        <f t="shared" si="8"/>
        <v>84</v>
      </c>
      <c r="B315" s="2">
        <f t="shared" si="9"/>
        <v>14</v>
      </c>
      <c r="C315" s="2" t="s">
        <v>448</v>
      </c>
      <c r="D315" s="6">
        <f>COUNTIF(Data!$I$2:$I$1048576, "=" &amp; C315)</f>
        <v>0</v>
      </c>
    </row>
    <row r="316" spans="1:4" x14ac:dyDescent="0.35">
      <c r="A316" s="2">
        <f t="shared" si="8"/>
        <v>85</v>
      </c>
      <c r="B316" s="2">
        <f t="shared" si="9"/>
        <v>14</v>
      </c>
      <c r="C316" s="2" t="s">
        <v>449</v>
      </c>
      <c r="D316" s="6">
        <f>COUNTIF(Data!$I$2:$I$1048576, "=" &amp; C316)</f>
        <v>0</v>
      </c>
    </row>
    <row r="317" spans="1:4" x14ac:dyDescent="0.35">
      <c r="A317" s="2">
        <f t="shared" si="8"/>
        <v>86</v>
      </c>
      <c r="B317" s="2">
        <f t="shared" si="9"/>
        <v>14</v>
      </c>
      <c r="C317" s="2" t="s">
        <v>450</v>
      </c>
      <c r="D317" s="6">
        <f>COUNTIF(Data!$I$2:$I$1048576, "=" &amp; C317)</f>
        <v>0</v>
      </c>
    </row>
    <row r="318" spans="1:4" x14ac:dyDescent="0.35">
      <c r="A318" s="2">
        <f t="shared" si="8"/>
        <v>87</v>
      </c>
      <c r="B318" s="2">
        <f t="shared" si="9"/>
        <v>14</v>
      </c>
      <c r="C318" s="2" t="s">
        <v>451</v>
      </c>
      <c r="D318" s="6">
        <f>COUNTIF(Data!$I$2:$I$1048576, "=" &amp; C318)</f>
        <v>1</v>
      </c>
    </row>
    <row r="319" spans="1:4" x14ac:dyDescent="0.35">
      <c r="A319" s="2">
        <f t="shared" si="8"/>
        <v>88</v>
      </c>
      <c r="B319" s="2">
        <f t="shared" si="9"/>
        <v>14</v>
      </c>
      <c r="C319" s="2" t="s">
        <v>452</v>
      </c>
      <c r="D319" s="6">
        <f>COUNTIF(Data!$I$2:$I$1048576, "=" &amp; C319)</f>
        <v>0</v>
      </c>
    </row>
    <row r="320" spans="1:4" x14ac:dyDescent="0.35">
      <c r="A320" s="2">
        <f t="shared" si="8"/>
        <v>89</v>
      </c>
      <c r="B320" s="2">
        <f t="shared" si="9"/>
        <v>14</v>
      </c>
      <c r="C320" s="2" t="s">
        <v>453</v>
      </c>
      <c r="D320" s="6">
        <f>COUNTIF(Data!$I$2:$I$1048576, "=" &amp; C320)</f>
        <v>1</v>
      </c>
    </row>
    <row r="321" spans="1:4" x14ac:dyDescent="0.35">
      <c r="A321" s="2">
        <f t="shared" si="8"/>
        <v>90</v>
      </c>
      <c r="B321" s="2">
        <f t="shared" si="9"/>
        <v>14</v>
      </c>
      <c r="C321" s="2" t="s">
        <v>454</v>
      </c>
      <c r="D321" s="6">
        <f>COUNTIF(Data!$I$2:$I$1048576, "=" &amp; C321)</f>
        <v>1</v>
      </c>
    </row>
    <row r="322" spans="1:4" x14ac:dyDescent="0.35">
      <c r="A322" s="2">
        <f t="shared" si="8"/>
        <v>91</v>
      </c>
      <c r="B322" s="2">
        <f t="shared" si="9"/>
        <v>14</v>
      </c>
      <c r="C322" s="2" t="s">
        <v>455</v>
      </c>
      <c r="D322" s="6">
        <f>COUNTIF(Data!$I$2:$I$1048576, "=" &amp; C322)</f>
        <v>0</v>
      </c>
    </row>
    <row r="323" spans="1:4" x14ac:dyDescent="0.35">
      <c r="A323" s="2">
        <f t="shared" ref="A323:A386" si="10">VALUE(LEFT(C323, FIND(" ",C323)-1))</f>
        <v>92</v>
      </c>
      <c r="B323" s="2">
        <f t="shared" ref="B323:B386" si="11">VALUE(RIGHT(C323,LEN(C323)- FIND(" ",C323)+1))</f>
        <v>14</v>
      </c>
      <c r="C323" s="2" t="s">
        <v>456</v>
      </c>
      <c r="D323" s="6">
        <f>COUNTIF(Data!$I$2:$I$1048576, "=" &amp; C323)</f>
        <v>0</v>
      </c>
    </row>
    <row r="324" spans="1:4" x14ac:dyDescent="0.35">
      <c r="A324" s="2">
        <f t="shared" si="10"/>
        <v>93</v>
      </c>
      <c r="B324" s="2">
        <f t="shared" si="11"/>
        <v>14</v>
      </c>
      <c r="C324" s="2" t="s">
        <v>457</v>
      </c>
      <c r="D324" s="6">
        <f>COUNTIF(Data!$I$2:$I$1048576, "=" &amp; C324)</f>
        <v>1</v>
      </c>
    </row>
    <row r="325" spans="1:4" x14ac:dyDescent="0.35">
      <c r="A325" s="2">
        <f t="shared" si="10"/>
        <v>94</v>
      </c>
      <c r="B325" s="2">
        <f t="shared" si="11"/>
        <v>14</v>
      </c>
      <c r="C325" s="2" t="s">
        <v>458</v>
      </c>
      <c r="D325" s="6">
        <f>COUNTIF(Data!$I$2:$I$1048576, "=" &amp; C325)</f>
        <v>1</v>
      </c>
    </row>
    <row r="326" spans="1:4" x14ac:dyDescent="0.35">
      <c r="A326" s="2">
        <f t="shared" si="10"/>
        <v>95</v>
      </c>
      <c r="B326" s="2">
        <f t="shared" si="11"/>
        <v>14</v>
      </c>
      <c r="C326" s="2" t="s">
        <v>459</v>
      </c>
      <c r="D326" s="6">
        <f>COUNTIF(Data!$I$2:$I$1048576, "=" &amp; C326)</f>
        <v>0</v>
      </c>
    </row>
    <row r="327" spans="1:4" x14ac:dyDescent="0.35">
      <c r="A327" s="2">
        <f t="shared" si="10"/>
        <v>96</v>
      </c>
      <c r="B327" s="2">
        <f t="shared" si="11"/>
        <v>14</v>
      </c>
      <c r="C327" s="2" t="s">
        <v>460</v>
      </c>
      <c r="D327" s="6">
        <f>COUNTIF(Data!$I$2:$I$1048576, "=" &amp; C327)</f>
        <v>1</v>
      </c>
    </row>
    <row r="328" spans="1:4" x14ac:dyDescent="0.35">
      <c r="A328" s="2">
        <f t="shared" si="10"/>
        <v>97</v>
      </c>
      <c r="B328" s="2">
        <f t="shared" si="11"/>
        <v>14</v>
      </c>
      <c r="C328" s="2" t="s">
        <v>461</v>
      </c>
      <c r="D328" s="6">
        <f>COUNTIF(Data!$I$2:$I$1048576, "=" &amp; C328)</f>
        <v>0</v>
      </c>
    </row>
    <row r="329" spans="1:4" x14ac:dyDescent="0.35">
      <c r="A329" s="2">
        <f t="shared" si="10"/>
        <v>98</v>
      </c>
      <c r="B329" s="2">
        <f t="shared" si="11"/>
        <v>14</v>
      </c>
      <c r="C329" s="2" t="s">
        <v>462</v>
      </c>
      <c r="D329" s="6">
        <f>COUNTIF(Data!$I$2:$I$1048576, "=" &amp; C329)</f>
        <v>0</v>
      </c>
    </row>
    <row r="330" spans="1:4" x14ac:dyDescent="0.35">
      <c r="A330" s="2">
        <f t="shared" si="10"/>
        <v>99</v>
      </c>
      <c r="B330" s="2">
        <f t="shared" si="11"/>
        <v>14</v>
      </c>
      <c r="C330" s="2" t="s">
        <v>463</v>
      </c>
      <c r="D330" s="6">
        <f>COUNTIF(Data!$I$2:$I$1048576, "=" &amp; C330)</f>
        <v>0</v>
      </c>
    </row>
    <row r="331" spans="1:4" x14ac:dyDescent="0.35">
      <c r="A331" s="2">
        <f t="shared" si="10"/>
        <v>100</v>
      </c>
      <c r="B331" s="2">
        <f t="shared" si="11"/>
        <v>14</v>
      </c>
      <c r="C331" s="2" t="s">
        <v>464</v>
      </c>
      <c r="D331" s="6">
        <f>COUNTIF(Data!$I$2:$I$1048576, "=" &amp; C331)</f>
        <v>0</v>
      </c>
    </row>
    <row r="332" spans="1:4" x14ac:dyDescent="0.35">
      <c r="A332" s="2">
        <f t="shared" si="10"/>
        <v>101</v>
      </c>
      <c r="B332" s="2">
        <f t="shared" si="11"/>
        <v>14</v>
      </c>
      <c r="C332" s="2" t="s">
        <v>465</v>
      </c>
      <c r="D332" s="6">
        <f>COUNTIF(Data!$I$2:$I$1048576, "=" &amp; C332)</f>
        <v>0</v>
      </c>
    </row>
    <row r="333" spans="1:4" x14ac:dyDescent="0.35">
      <c r="A333" s="2">
        <f t="shared" si="10"/>
        <v>102</v>
      </c>
      <c r="B333" s="2">
        <f t="shared" si="11"/>
        <v>14</v>
      </c>
      <c r="C333" s="2" t="s">
        <v>466</v>
      </c>
      <c r="D333" s="6">
        <f>COUNTIF(Data!$I$2:$I$1048576, "=" &amp; C333)</f>
        <v>0</v>
      </c>
    </row>
    <row r="334" spans="1:4" x14ac:dyDescent="0.35">
      <c r="A334" s="2">
        <f t="shared" si="10"/>
        <v>103</v>
      </c>
      <c r="B334" s="2">
        <f t="shared" si="11"/>
        <v>14</v>
      </c>
      <c r="C334" s="2" t="s">
        <v>467</v>
      </c>
      <c r="D334" s="6">
        <f>COUNTIF(Data!$I$2:$I$1048576, "=" &amp; C334)</f>
        <v>0</v>
      </c>
    </row>
    <row r="335" spans="1:4" x14ac:dyDescent="0.35">
      <c r="A335" s="2">
        <f t="shared" si="10"/>
        <v>104</v>
      </c>
      <c r="B335" s="2">
        <f t="shared" si="11"/>
        <v>14</v>
      </c>
      <c r="C335" s="2" t="s">
        <v>468</v>
      </c>
      <c r="D335" s="6">
        <f>COUNTIF(Data!$I$2:$I$1048576, "=" &amp; C335)</f>
        <v>0</v>
      </c>
    </row>
    <row r="336" spans="1:4" x14ac:dyDescent="0.35">
      <c r="A336" s="2">
        <f t="shared" si="10"/>
        <v>105</v>
      </c>
      <c r="B336" s="2">
        <f t="shared" si="11"/>
        <v>14</v>
      </c>
      <c r="C336" s="2" t="s">
        <v>469</v>
      </c>
      <c r="D336" s="6">
        <f>COUNTIF(Data!$I$2:$I$1048576, "=" &amp; C336)</f>
        <v>0</v>
      </c>
    </row>
    <row r="337" spans="1:4" x14ac:dyDescent="0.35">
      <c r="A337" s="2">
        <f t="shared" si="10"/>
        <v>106</v>
      </c>
      <c r="B337" s="2">
        <f t="shared" si="11"/>
        <v>14</v>
      </c>
      <c r="C337" s="2" t="s">
        <v>470</v>
      </c>
      <c r="D337" s="6">
        <f>COUNTIF(Data!$I$2:$I$1048576, "=" &amp; C337)</f>
        <v>0</v>
      </c>
    </row>
    <row r="338" spans="1:4" x14ac:dyDescent="0.35">
      <c r="A338" s="2">
        <f t="shared" si="10"/>
        <v>107</v>
      </c>
      <c r="B338" s="2">
        <f t="shared" si="11"/>
        <v>14</v>
      </c>
      <c r="C338" s="2" t="s">
        <v>471</v>
      </c>
      <c r="D338" s="6">
        <f>COUNTIF(Data!$I$2:$I$1048576, "=" &amp; C338)</f>
        <v>0</v>
      </c>
    </row>
    <row r="339" spans="1:4" x14ac:dyDescent="0.35">
      <c r="A339" s="2">
        <f t="shared" si="10"/>
        <v>108</v>
      </c>
      <c r="B339" s="2">
        <f t="shared" si="11"/>
        <v>14</v>
      </c>
      <c r="C339" s="2" t="s">
        <v>472</v>
      </c>
      <c r="D339" s="6">
        <f>COUNTIF(Data!$I$2:$I$1048576, "=" &amp; C339)</f>
        <v>0</v>
      </c>
    </row>
    <row r="340" spans="1:4" x14ac:dyDescent="0.35">
      <c r="A340" s="2">
        <f t="shared" si="10"/>
        <v>109</v>
      </c>
      <c r="B340" s="2">
        <f t="shared" si="11"/>
        <v>14</v>
      </c>
      <c r="C340" s="2" t="s">
        <v>473</v>
      </c>
      <c r="D340" s="6">
        <f>COUNTIF(Data!$I$2:$I$1048576, "=" &amp; C340)</f>
        <v>0</v>
      </c>
    </row>
    <row r="341" spans="1:4" x14ac:dyDescent="0.35">
      <c r="A341" s="2">
        <f t="shared" si="10"/>
        <v>110</v>
      </c>
      <c r="B341" s="2">
        <f t="shared" si="11"/>
        <v>14</v>
      </c>
      <c r="C341" s="2" t="s">
        <v>474</v>
      </c>
      <c r="D341" s="6">
        <f>COUNTIF(Data!$I$2:$I$1048576, "=" &amp; C341)</f>
        <v>0</v>
      </c>
    </row>
    <row r="342" spans="1:4" x14ac:dyDescent="0.35">
      <c r="A342" s="2">
        <f t="shared" si="10"/>
        <v>111</v>
      </c>
      <c r="B342" s="2">
        <f t="shared" si="11"/>
        <v>14</v>
      </c>
      <c r="C342" s="2" t="s">
        <v>475</v>
      </c>
      <c r="D342" s="6">
        <f>COUNTIF(Data!$I$2:$I$1048576, "=" &amp; C342)</f>
        <v>0</v>
      </c>
    </row>
    <row r="343" spans="1:4" x14ac:dyDescent="0.35">
      <c r="A343" s="2">
        <f t="shared" si="10"/>
        <v>112</v>
      </c>
      <c r="B343" s="2">
        <f t="shared" si="11"/>
        <v>14</v>
      </c>
      <c r="C343" s="2" t="s">
        <v>476</v>
      </c>
      <c r="D343" s="6">
        <f>COUNTIF(Data!$I$2:$I$1048576, "=" &amp; C343)</f>
        <v>0</v>
      </c>
    </row>
    <row r="344" spans="1:4" x14ac:dyDescent="0.35">
      <c r="A344" s="2">
        <f t="shared" si="10"/>
        <v>113</v>
      </c>
      <c r="B344" s="2">
        <f t="shared" si="11"/>
        <v>14</v>
      </c>
      <c r="C344" s="2" t="s">
        <v>477</v>
      </c>
      <c r="D344" s="6">
        <f>COUNTIF(Data!$I$2:$I$1048576, "=" &amp; C344)</f>
        <v>0</v>
      </c>
    </row>
    <row r="345" spans="1:4" x14ac:dyDescent="0.35">
      <c r="A345" s="2">
        <f t="shared" si="10"/>
        <v>114</v>
      </c>
      <c r="B345" s="2">
        <f t="shared" si="11"/>
        <v>14</v>
      </c>
      <c r="C345" s="2" t="s">
        <v>478</v>
      </c>
      <c r="D345" s="6">
        <f>COUNTIF(Data!$I$2:$I$1048576, "=" &amp; C345)</f>
        <v>0</v>
      </c>
    </row>
    <row r="346" spans="1:4" x14ac:dyDescent="0.35">
      <c r="A346" s="2">
        <f t="shared" si="10"/>
        <v>115</v>
      </c>
      <c r="B346" s="2">
        <f t="shared" si="11"/>
        <v>14</v>
      </c>
      <c r="C346" s="2" t="s">
        <v>479</v>
      </c>
      <c r="D346" s="6">
        <f>COUNTIF(Data!$I$2:$I$1048576, "=" &amp; C346)</f>
        <v>0</v>
      </c>
    </row>
    <row r="347" spans="1:4" x14ac:dyDescent="0.35">
      <c r="A347" s="2">
        <f t="shared" si="10"/>
        <v>116</v>
      </c>
      <c r="B347" s="2">
        <f t="shared" si="11"/>
        <v>14</v>
      </c>
      <c r="C347" s="2" t="s">
        <v>480</v>
      </c>
      <c r="D347" s="6">
        <f>COUNTIF(Data!$I$2:$I$1048576, "=" &amp; C347)</f>
        <v>0</v>
      </c>
    </row>
    <row r="348" spans="1:4" x14ac:dyDescent="0.35">
      <c r="A348" s="2">
        <f t="shared" si="10"/>
        <v>117</v>
      </c>
      <c r="B348" s="2">
        <f t="shared" si="11"/>
        <v>14</v>
      </c>
      <c r="C348" s="2" t="s">
        <v>481</v>
      </c>
      <c r="D348" s="6">
        <f>COUNTIF(Data!$I$2:$I$1048576, "=" &amp; C348)</f>
        <v>0</v>
      </c>
    </row>
    <row r="349" spans="1:4" x14ac:dyDescent="0.35">
      <c r="A349" s="2">
        <f t="shared" si="10"/>
        <v>118</v>
      </c>
      <c r="B349" s="2">
        <f t="shared" si="11"/>
        <v>14</v>
      </c>
      <c r="C349" s="2" t="s">
        <v>482</v>
      </c>
      <c r="D349" s="6">
        <f>COUNTIF(Data!$I$2:$I$1048576, "=" &amp; C349)</f>
        <v>0</v>
      </c>
    </row>
    <row r="350" spans="1:4" x14ac:dyDescent="0.35">
      <c r="A350" s="2">
        <f t="shared" si="10"/>
        <v>119</v>
      </c>
      <c r="B350" s="2">
        <f t="shared" si="11"/>
        <v>14</v>
      </c>
      <c r="C350" s="2" t="s">
        <v>483</v>
      </c>
      <c r="D350" s="6">
        <f>COUNTIF(Data!$I$2:$I$1048576, "=" &amp; C350)</f>
        <v>0</v>
      </c>
    </row>
    <row r="351" spans="1:4" x14ac:dyDescent="0.35">
      <c r="A351" s="2">
        <f t="shared" si="10"/>
        <v>120</v>
      </c>
      <c r="B351" s="2">
        <f t="shared" si="11"/>
        <v>14</v>
      </c>
      <c r="C351" s="2" t="s">
        <v>484</v>
      </c>
      <c r="D351" s="6">
        <f>COUNTIF(Data!$I$2:$I$1048576, "=" &amp; C351)</f>
        <v>0</v>
      </c>
    </row>
    <row r="352" spans="1:4" x14ac:dyDescent="0.35">
      <c r="A352" s="2">
        <f t="shared" si="10"/>
        <v>121</v>
      </c>
      <c r="B352" s="2">
        <f t="shared" si="11"/>
        <v>14</v>
      </c>
      <c r="C352" s="2" t="s">
        <v>485</v>
      </c>
      <c r="D352" s="6">
        <f>COUNTIF(Data!$I$2:$I$1048576, "=" &amp; C352)</f>
        <v>0</v>
      </c>
    </row>
    <row r="353" spans="1:4" x14ac:dyDescent="0.35">
      <c r="A353" s="2">
        <f t="shared" si="10"/>
        <v>122</v>
      </c>
      <c r="B353" s="2">
        <f t="shared" si="11"/>
        <v>14</v>
      </c>
      <c r="C353" s="2" t="s">
        <v>486</v>
      </c>
      <c r="D353" s="6">
        <f>COUNTIF(Data!$I$2:$I$1048576, "=" &amp; C353)</f>
        <v>0</v>
      </c>
    </row>
    <row r="354" spans="1:4" x14ac:dyDescent="0.35">
      <c r="A354" s="2">
        <f t="shared" si="10"/>
        <v>123</v>
      </c>
      <c r="B354" s="2">
        <f t="shared" si="11"/>
        <v>14</v>
      </c>
      <c r="C354" s="2" t="s">
        <v>487</v>
      </c>
      <c r="D354" s="6">
        <f>COUNTIF(Data!$I$2:$I$1048576, "=" &amp; C354)</f>
        <v>0</v>
      </c>
    </row>
    <row r="355" spans="1:4" x14ac:dyDescent="0.35">
      <c r="A355" s="2">
        <f t="shared" si="10"/>
        <v>124</v>
      </c>
      <c r="B355" s="2">
        <f t="shared" si="11"/>
        <v>14</v>
      </c>
      <c r="C355" s="2" t="s">
        <v>488</v>
      </c>
      <c r="D355" s="6">
        <f>COUNTIF(Data!$I$2:$I$1048576, "=" &amp; C355)</f>
        <v>0</v>
      </c>
    </row>
    <row r="356" spans="1:4" x14ac:dyDescent="0.35">
      <c r="A356" s="2">
        <f t="shared" si="10"/>
        <v>125</v>
      </c>
      <c r="B356" s="2">
        <f t="shared" si="11"/>
        <v>14</v>
      </c>
      <c r="C356" s="2" t="s">
        <v>489</v>
      </c>
      <c r="D356" s="6">
        <f>COUNTIF(Data!$I$2:$I$1048576, "=" &amp; C356)</f>
        <v>0</v>
      </c>
    </row>
    <row r="357" spans="1:4" x14ac:dyDescent="0.35">
      <c r="A357" s="2">
        <f t="shared" si="10"/>
        <v>126</v>
      </c>
      <c r="B357" s="2">
        <f t="shared" si="11"/>
        <v>14</v>
      </c>
      <c r="C357" s="2" t="s">
        <v>490</v>
      </c>
      <c r="D357" s="6">
        <f>COUNTIF(Data!$I$2:$I$1048576, "=" &amp; C357)</f>
        <v>0</v>
      </c>
    </row>
    <row r="358" spans="1:4" x14ac:dyDescent="0.35">
      <c r="A358" s="2">
        <f t="shared" si="10"/>
        <v>127</v>
      </c>
      <c r="B358" s="2">
        <f t="shared" si="11"/>
        <v>14</v>
      </c>
      <c r="C358" s="2" t="s">
        <v>491</v>
      </c>
      <c r="D358" s="6">
        <f>COUNTIF(Data!$I$2:$I$1048576, "=" &amp; C358)</f>
        <v>0</v>
      </c>
    </row>
    <row r="359" spans="1:4" x14ac:dyDescent="0.35">
      <c r="A359" s="2">
        <f t="shared" si="10"/>
        <v>128</v>
      </c>
      <c r="B359" s="2">
        <f t="shared" si="11"/>
        <v>14</v>
      </c>
      <c r="C359" s="2" t="s">
        <v>492</v>
      </c>
      <c r="D359" s="6">
        <f>COUNTIF(Data!$I$2:$I$1048576, "=" &amp; C359)</f>
        <v>0</v>
      </c>
    </row>
    <row r="360" spans="1:4" x14ac:dyDescent="0.35">
      <c r="A360" s="2">
        <f t="shared" si="10"/>
        <v>129</v>
      </c>
      <c r="B360" s="2">
        <f t="shared" si="11"/>
        <v>14</v>
      </c>
      <c r="C360" s="2" t="s">
        <v>493</v>
      </c>
      <c r="D360" s="6">
        <f>COUNTIF(Data!$I$2:$I$1048576, "=" &amp; C360)</f>
        <v>0</v>
      </c>
    </row>
    <row r="361" spans="1:4" x14ac:dyDescent="0.35">
      <c r="A361" s="2">
        <f t="shared" si="10"/>
        <v>130</v>
      </c>
      <c r="B361" s="2">
        <f t="shared" si="11"/>
        <v>14</v>
      </c>
      <c r="C361" s="2" t="s">
        <v>494</v>
      </c>
      <c r="D361" s="6">
        <f>COUNTIF(Data!$I$2:$I$1048576, "=" &amp; C361)</f>
        <v>0</v>
      </c>
    </row>
    <row r="362" spans="1:4" x14ac:dyDescent="0.35">
      <c r="A362" s="2">
        <f t="shared" si="10"/>
        <v>131</v>
      </c>
      <c r="B362" s="2">
        <f t="shared" si="11"/>
        <v>14</v>
      </c>
      <c r="C362" s="2" t="s">
        <v>495</v>
      </c>
      <c r="D362" s="6">
        <f>COUNTIF(Data!$I$2:$I$1048576, "=" &amp; C362)</f>
        <v>0</v>
      </c>
    </row>
    <row r="363" spans="1:4" x14ac:dyDescent="0.35">
      <c r="A363" s="2">
        <f t="shared" si="10"/>
        <v>132</v>
      </c>
      <c r="B363" s="2">
        <f t="shared" si="11"/>
        <v>14</v>
      </c>
      <c r="C363" s="2" t="s">
        <v>496</v>
      </c>
      <c r="D363" s="6">
        <f>COUNTIF(Data!$I$2:$I$1048576, "=" &amp; C363)</f>
        <v>0</v>
      </c>
    </row>
    <row r="364" spans="1:4" x14ac:dyDescent="0.35">
      <c r="A364" s="2">
        <f t="shared" si="10"/>
        <v>133</v>
      </c>
      <c r="B364" s="2">
        <f t="shared" si="11"/>
        <v>14</v>
      </c>
      <c r="C364" s="2" t="s">
        <v>497</v>
      </c>
      <c r="D364" s="6">
        <f>COUNTIF(Data!$I$2:$I$1048576, "=" &amp; C364)</f>
        <v>0</v>
      </c>
    </row>
    <row r="365" spans="1:4" x14ac:dyDescent="0.35">
      <c r="A365" s="2">
        <f t="shared" si="10"/>
        <v>134</v>
      </c>
      <c r="B365" s="2">
        <f t="shared" si="11"/>
        <v>14</v>
      </c>
      <c r="C365" s="2" t="s">
        <v>498</v>
      </c>
      <c r="D365" s="6">
        <f>COUNTIF(Data!$I$2:$I$1048576, "=" &amp; C365)</f>
        <v>0</v>
      </c>
    </row>
    <row r="366" spans="1:4" x14ac:dyDescent="0.35">
      <c r="A366" s="2">
        <f t="shared" si="10"/>
        <v>135</v>
      </c>
      <c r="B366" s="2">
        <f t="shared" si="11"/>
        <v>14</v>
      </c>
      <c r="C366" s="2" t="s">
        <v>499</v>
      </c>
      <c r="D366" s="6">
        <f>COUNTIF(Data!$I$2:$I$1048576, "=" &amp; C366)</f>
        <v>0</v>
      </c>
    </row>
    <row r="367" spans="1:4" x14ac:dyDescent="0.35">
      <c r="A367" s="2">
        <f t="shared" si="10"/>
        <v>136</v>
      </c>
      <c r="B367" s="2">
        <f t="shared" si="11"/>
        <v>14</v>
      </c>
      <c r="C367" s="2" t="s">
        <v>500</v>
      </c>
      <c r="D367" s="6">
        <f>COUNTIF(Data!$I$2:$I$1048576, "=" &amp; C367)</f>
        <v>0</v>
      </c>
    </row>
    <row r="368" spans="1:4" x14ac:dyDescent="0.35">
      <c r="A368" s="2">
        <f t="shared" si="10"/>
        <v>137</v>
      </c>
      <c r="B368" s="2">
        <f t="shared" si="11"/>
        <v>14</v>
      </c>
      <c r="C368" s="2" t="s">
        <v>501</v>
      </c>
      <c r="D368" s="6">
        <f>COUNTIF(Data!$I$2:$I$1048576, "=" &amp; C368)</f>
        <v>0</v>
      </c>
    </row>
    <row r="369" spans="1:4" x14ac:dyDescent="0.35">
      <c r="A369" s="2">
        <f t="shared" si="10"/>
        <v>138</v>
      </c>
      <c r="B369" s="2">
        <f t="shared" si="11"/>
        <v>14</v>
      </c>
      <c r="C369" s="2" t="s">
        <v>502</v>
      </c>
      <c r="D369" s="6">
        <f>COUNTIF(Data!$I$2:$I$1048576, "=" &amp; C369)</f>
        <v>0</v>
      </c>
    </row>
    <row r="370" spans="1:4" x14ac:dyDescent="0.35">
      <c r="A370" s="2">
        <f t="shared" si="10"/>
        <v>139</v>
      </c>
      <c r="B370" s="2">
        <f t="shared" si="11"/>
        <v>14</v>
      </c>
      <c r="C370" s="2" t="s">
        <v>503</v>
      </c>
      <c r="D370" s="6">
        <f>COUNTIF(Data!$I$2:$I$1048576, "=" &amp; C370)</f>
        <v>0</v>
      </c>
    </row>
    <row r="371" spans="1:4" x14ac:dyDescent="0.35">
      <c r="A371" s="2">
        <f t="shared" si="10"/>
        <v>140</v>
      </c>
      <c r="B371" s="2">
        <f t="shared" si="11"/>
        <v>14</v>
      </c>
      <c r="C371" s="2" t="s">
        <v>504</v>
      </c>
      <c r="D371" s="6">
        <f>COUNTIF(Data!$I$2:$I$1048576, "=" &amp; C371)</f>
        <v>0</v>
      </c>
    </row>
    <row r="372" spans="1:4" x14ac:dyDescent="0.35">
      <c r="A372" s="2">
        <f t="shared" si="10"/>
        <v>141</v>
      </c>
      <c r="B372" s="2">
        <f t="shared" si="11"/>
        <v>14</v>
      </c>
      <c r="C372" s="2" t="s">
        <v>505</v>
      </c>
      <c r="D372" s="6">
        <f>COUNTIF(Data!$I$2:$I$1048576, "=" &amp; C372)</f>
        <v>0</v>
      </c>
    </row>
    <row r="373" spans="1:4" x14ac:dyDescent="0.35">
      <c r="A373" s="2">
        <f t="shared" si="10"/>
        <v>142</v>
      </c>
      <c r="B373" s="2">
        <f t="shared" si="11"/>
        <v>14</v>
      </c>
      <c r="C373" s="2" t="s">
        <v>506</v>
      </c>
      <c r="D373" s="6">
        <f>COUNTIF(Data!$I$2:$I$1048576, "=" &amp; C373)</f>
        <v>0</v>
      </c>
    </row>
    <row r="374" spans="1:4" x14ac:dyDescent="0.35">
      <c r="A374" s="2">
        <f t="shared" si="10"/>
        <v>143</v>
      </c>
      <c r="B374" s="2">
        <f t="shared" si="11"/>
        <v>14</v>
      </c>
      <c r="C374" s="2" t="s">
        <v>507</v>
      </c>
      <c r="D374" s="6">
        <f>COUNTIF(Data!$I$2:$I$1048576, "=" &amp; C374)</f>
        <v>0</v>
      </c>
    </row>
    <row r="375" spans="1:4" x14ac:dyDescent="0.35">
      <c r="A375" s="2">
        <f t="shared" si="10"/>
        <v>144</v>
      </c>
      <c r="B375" s="2">
        <f t="shared" si="11"/>
        <v>14</v>
      </c>
      <c r="C375" s="2" t="s">
        <v>508</v>
      </c>
      <c r="D375" s="6">
        <f>COUNTIF(Data!$I$2:$I$1048576, "=" &amp; C375)</f>
        <v>0</v>
      </c>
    </row>
    <row r="376" spans="1:4" x14ac:dyDescent="0.35">
      <c r="A376" s="2">
        <f t="shared" si="10"/>
        <v>145</v>
      </c>
      <c r="B376" s="2">
        <f t="shared" si="11"/>
        <v>14</v>
      </c>
      <c r="C376" s="2" t="s">
        <v>509</v>
      </c>
      <c r="D376" s="6">
        <f>COUNTIF(Data!$I$2:$I$1048576, "=" &amp; C376)</f>
        <v>0</v>
      </c>
    </row>
    <row r="377" spans="1:4" x14ac:dyDescent="0.35">
      <c r="A377" s="2">
        <f t="shared" si="10"/>
        <v>146</v>
      </c>
      <c r="B377" s="2">
        <f t="shared" si="11"/>
        <v>14</v>
      </c>
      <c r="C377" s="2" t="s">
        <v>510</v>
      </c>
      <c r="D377" s="6">
        <f>COUNTIF(Data!$I$2:$I$1048576, "=" &amp; C377)</f>
        <v>0</v>
      </c>
    </row>
    <row r="378" spans="1:4" x14ac:dyDescent="0.35">
      <c r="A378" s="2">
        <f t="shared" si="10"/>
        <v>147</v>
      </c>
      <c r="B378" s="2">
        <f t="shared" si="11"/>
        <v>14</v>
      </c>
      <c r="C378" s="2" t="s">
        <v>511</v>
      </c>
      <c r="D378" s="6">
        <f>COUNTIF(Data!$I$2:$I$1048576, "=" &amp; C378)</f>
        <v>0</v>
      </c>
    </row>
    <row r="379" spans="1:4" x14ac:dyDescent="0.35">
      <c r="A379" s="2">
        <f t="shared" si="10"/>
        <v>148</v>
      </c>
      <c r="B379" s="2">
        <f t="shared" si="11"/>
        <v>14</v>
      </c>
      <c r="C379" s="2" t="s">
        <v>512</v>
      </c>
      <c r="D379" s="6">
        <f>COUNTIF(Data!$I$2:$I$1048576, "=" &amp; C379)</f>
        <v>0</v>
      </c>
    </row>
    <row r="380" spans="1:4" x14ac:dyDescent="0.35">
      <c r="A380" s="2">
        <f t="shared" si="10"/>
        <v>149</v>
      </c>
      <c r="B380" s="2">
        <f t="shared" si="11"/>
        <v>14</v>
      </c>
      <c r="C380" s="2" t="s">
        <v>513</v>
      </c>
      <c r="D380" s="6">
        <f>COUNTIF(Data!$I$2:$I$1048576, "=" &amp; C380)</f>
        <v>0</v>
      </c>
    </row>
    <row r="381" spans="1:4" x14ac:dyDescent="0.35">
      <c r="A381" s="2">
        <f t="shared" si="10"/>
        <v>150</v>
      </c>
      <c r="B381" s="2">
        <f t="shared" si="11"/>
        <v>14</v>
      </c>
      <c r="C381" s="2" t="s">
        <v>514</v>
      </c>
      <c r="D381" s="6">
        <f>COUNTIF(Data!$I$2:$I$1048576, "=" &amp; C381)</f>
        <v>0</v>
      </c>
    </row>
    <row r="382" spans="1:4" x14ac:dyDescent="0.35">
      <c r="A382" s="2">
        <f t="shared" si="10"/>
        <v>75</v>
      </c>
      <c r="B382" s="2">
        <f t="shared" si="11"/>
        <v>15</v>
      </c>
      <c r="C382" s="2" t="s">
        <v>515</v>
      </c>
      <c r="D382" s="6">
        <f>COUNTIF(Data!$I$2:$I$1048576, "=" &amp; C382)</f>
        <v>0</v>
      </c>
    </row>
    <row r="383" spans="1:4" x14ac:dyDescent="0.35">
      <c r="A383" s="2">
        <f t="shared" si="10"/>
        <v>76</v>
      </c>
      <c r="B383" s="2">
        <f t="shared" si="11"/>
        <v>15</v>
      </c>
      <c r="C383" s="2" t="s">
        <v>516</v>
      </c>
      <c r="D383" s="6">
        <f>COUNTIF(Data!$I$2:$I$1048576, "=" &amp; C383)</f>
        <v>1</v>
      </c>
    </row>
    <row r="384" spans="1:4" x14ac:dyDescent="0.35">
      <c r="A384" s="2">
        <f t="shared" si="10"/>
        <v>77</v>
      </c>
      <c r="B384" s="2">
        <f t="shared" si="11"/>
        <v>15</v>
      </c>
      <c r="C384" s="2" t="s">
        <v>517</v>
      </c>
      <c r="D384" s="6">
        <f>COUNTIF(Data!$I$2:$I$1048576, "=" &amp; C384)</f>
        <v>0</v>
      </c>
    </row>
    <row r="385" spans="1:4" x14ac:dyDescent="0.35">
      <c r="A385" s="2">
        <f t="shared" si="10"/>
        <v>78</v>
      </c>
      <c r="B385" s="2">
        <f t="shared" si="11"/>
        <v>15</v>
      </c>
      <c r="C385" s="2" t="s">
        <v>518</v>
      </c>
      <c r="D385" s="6">
        <f>COUNTIF(Data!$I$2:$I$1048576, "=" &amp; C385)</f>
        <v>1</v>
      </c>
    </row>
    <row r="386" spans="1:4" x14ac:dyDescent="0.35">
      <c r="A386" s="2">
        <f t="shared" si="10"/>
        <v>79</v>
      </c>
      <c r="B386" s="2">
        <f t="shared" si="11"/>
        <v>15</v>
      </c>
      <c r="C386" s="2" t="s">
        <v>519</v>
      </c>
      <c r="D386" s="6">
        <f>COUNTIF(Data!$I$2:$I$1048576, "=" &amp; C386)</f>
        <v>0</v>
      </c>
    </row>
    <row r="387" spans="1:4" x14ac:dyDescent="0.35">
      <c r="A387" s="2">
        <f t="shared" ref="A387:A450" si="12">VALUE(LEFT(C387, FIND(" ",C387)-1))</f>
        <v>80</v>
      </c>
      <c r="B387" s="2">
        <f t="shared" ref="B387:B450" si="13">VALUE(RIGHT(C387,LEN(C387)- FIND(" ",C387)+1))</f>
        <v>15</v>
      </c>
      <c r="C387" s="2" t="s">
        <v>520</v>
      </c>
      <c r="D387" s="6">
        <f>COUNTIF(Data!$I$2:$I$1048576, "=" &amp; C387)</f>
        <v>1</v>
      </c>
    </row>
    <row r="388" spans="1:4" x14ac:dyDescent="0.35">
      <c r="A388" s="2">
        <f t="shared" si="12"/>
        <v>81</v>
      </c>
      <c r="B388" s="2">
        <f t="shared" si="13"/>
        <v>15</v>
      </c>
      <c r="C388" s="2" t="s">
        <v>521</v>
      </c>
      <c r="D388" s="6">
        <f>COUNTIF(Data!$I$2:$I$1048576, "=" &amp; C388)</f>
        <v>0</v>
      </c>
    </row>
    <row r="389" spans="1:4" x14ac:dyDescent="0.35">
      <c r="A389" s="2">
        <f t="shared" si="12"/>
        <v>82</v>
      </c>
      <c r="B389" s="2">
        <f t="shared" si="13"/>
        <v>15</v>
      </c>
      <c r="C389" s="2" t="s">
        <v>522</v>
      </c>
      <c r="D389" s="6">
        <f>COUNTIF(Data!$I$2:$I$1048576, "=" &amp; C389)</f>
        <v>0</v>
      </c>
    </row>
    <row r="390" spans="1:4" x14ac:dyDescent="0.35">
      <c r="A390" s="2">
        <f t="shared" si="12"/>
        <v>83</v>
      </c>
      <c r="B390" s="2">
        <f t="shared" si="13"/>
        <v>15</v>
      </c>
      <c r="C390" s="2" t="s">
        <v>523</v>
      </c>
      <c r="D390" s="6">
        <f>COUNTIF(Data!$I$2:$I$1048576, "=" &amp; C390)</f>
        <v>0</v>
      </c>
    </row>
    <row r="391" spans="1:4" x14ac:dyDescent="0.35">
      <c r="A391" s="2">
        <f t="shared" si="12"/>
        <v>84</v>
      </c>
      <c r="B391" s="2">
        <f t="shared" si="13"/>
        <v>15</v>
      </c>
      <c r="C391" s="2" t="s">
        <v>524</v>
      </c>
      <c r="D391" s="6">
        <f>COUNTIF(Data!$I$2:$I$1048576, "=" &amp; C391)</f>
        <v>1</v>
      </c>
    </row>
    <row r="392" spans="1:4" x14ac:dyDescent="0.35">
      <c r="A392" s="2">
        <f t="shared" si="12"/>
        <v>85</v>
      </c>
      <c r="B392" s="2">
        <f t="shared" si="13"/>
        <v>15</v>
      </c>
      <c r="C392" s="2" t="s">
        <v>525</v>
      </c>
      <c r="D392" s="6">
        <f>COUNTIF(Data!$I$2:$I$1048576, "=" &amp; C392)</f>
        <v>0</v>
      </c>
    </row>
    <row r="393" spans="1:4" x14ac:dyDescent="0.35">
      <c r="A393" s="2">
        <f t="shared" si="12"/>
        <v>86</v>
      </c>
      <c r="B393" s="2">
        <f t="shared" si="13"/>
        <v>15</v>
      </c>
      <c r="C393" s="2" t="s">
        <v>526</v>
      </c>
      <c r="D393" s="6">
        <f>COUNTIF(Data!$I$2:$I$1048576, "=" &amp; C393)</f>
        <v>0</v>
      </c>
    </row>
    <row r="394" spans="1:4" x14ac:dyDescent="0.35">
      <c r="A394" s="2">
        <f t="shared" si="12"/>
        <v>87</v>
      </c>
      <c r="B394" s="2">
        <f t="shared" si="13"/>
        <v>15</v>
      </c>
      <c r="C394" s="2" t="s">
        <v>527</v>
      </c>
      <c r="D394" s="6">
        <f>COUNTIF(Data!$I$2:$I$1048576, "=" &amp; C394)</f>
        <v>0</v>
      </c>
    </row>
    <row r="395" spans="1:4" x14ac:dyDescent="0.35">
      <c r="A395" s="2">
        <f t="shared" si="12"/>
        <v>88</v>
      </c>
      <c r="B395" s="2">
        <f t="shared" si="13"/>
        <v>15</v>
      </c>
      <c r="C395" s="2" t="s">
        <v>528</v>
      </c>
      <c r="D395" s="6">
        <f>COUNTIF(Data!$I$2:$I$1048576, "=" &amp; C395)</f>
        <v>0</v>
      </c>
    </row>
    <row r="396" spans="1:4" x14ac:dyDescent="0.35">
      <c r="A396" s="2">
        <f t="shared" si="12"/>
        <v>89</v>
      </c>
      <c r="B396" s="2">
        <f t="shared" si="13"/>
        <v>15</v>
      </c>
      <c r="C396" s="2" t="s">
        <v>529</v>
      </c>
      <c r="D396" s="6">
        <f>COUNTIF(Data!$I$2:$I$1048576, "=" &amp; C396)</f>
        <v>0</v>
      </c>
    </row>
    <row r="397" spans="1:4" x14ac:dyDescent="0.35">
      <c r="A397" s="2">
        <f t="shared" si="12"/>
        <v>90</v>
      </c>
      <c r="B397" s="2">
        <f t="shared" si="13"/>
        <v>15</v>
      </c>
      <c r="C397" s="2" t="s">
        <v>530</v>
      </c>
      <c r="D397" s="6">
        <f>COUNTIF(Data!$I$2:$I$1048576, "=" &amp; C397)</f>
        <v>0</v>
      </c>
    </row>
    <row r="398" spans="1:4" x14ac:dyDescent="0.35">
      <c r="A398" s="2">
        <f t="shared" si="12"/>
        <v>91</v>
      </c>
      <c r="B398" s="2">
        <f t="shared" si="13"/>
        <v>15</v>
      </c>
      <c r="C398" s="2" t="s">
        <v>531</v>
      </c>
      <c r="D398" s="6">
        <f>COUNTIF(Data!$I$2:$I$1048576, "=" &amp; C398)</f>
        <v>0</v>
      </c>
    </row>
    <row r="399" spans="1:4" x14ac:dyDescent="0.35">
      <c r="A399" s="2">
        <f t="shared" si="12"/>
        <v>92</v>
      </c>
      <c r="B399" s="2">
        <f t="shared" si="13"/>
        <v>15</v>
      </c>
      <c r="C399" s="2" t="s">
        <v>532</v>
      </c>
      <c r="D399" s="6">
        <f>COUNTIF(Data!$I$2:$I$1048576, "=" &amp; C399)</f>
        <v>1</v>
      </c>
    </row>
    <row r="400" spans="1:4" x14ac:dyDescent="0.35">
      <c r="A400" s="2">
        <f t="shared" si="12"/>
        <v>93</v>
      </c>
      <c r="B400" s="2">
        <f t="shared" si="13"/>
        <v>15</v>
      </c>
      <c r="C400" s="2" t="s">
        <v>533</v>
      </c>
      <c r="D400" s="6">
        <f>COUNTIF(Data!$I$2:$I$1048576, "=" &amp; C400)</f>
        <v>1</v>
      </c>
    </row>
    <row r="401" spans="1:4" x14ac:dyDescent="0.35">
      <c r="A401" s="2">
        <f t="shared" si="12"/>
        <v>94</v>
      </c>
      <c r="B401" s="2">
        <f t="shared" si="13"/>
        <v>15</v>
      </c>
      <c r="C401" s="2" t="s">
        <v>534</v>
      </c>
      <c r="D401" s="6">
        <f>COUNTIF(Data!$I$2:$I$1048576, "=" &amp; C401)</f>
        <v>0</v>
      </c>
    </row>
    <row r="402" spans="1:4" x14ac:dyDescent="0.35">
      <c r="A402" s="2">
        <f t="shared" si="12"/>
        <v>95</v>
      </c>
      <c r="B402" s="2">
        <f t="shared" si="13"/>
        <v>15</v>
      </c>
      <c r="C402" s="2" t="s">
        <v>535</v>
      </c>
      <c r="D402" s="6">
        <f>COUNTIF(Data!$I$2:$I$1048576, "=" &amp; C402)</f>
        <v>0</v>
      </c>
    </row>
    <row r="403" spans="1:4" x14ac:dyDescent="0.35">
      <c r="A403" s="2">
        <f t="shared" si="12"/>
        <v>96</v>
      </c>
      <c r="B403" s="2">
        <f t="shared" si="13"/>
        <v>15</v>
      </c>
      <c r="C403" s="2" t="s">
        <v>536</v>
      </c>
      <c r="D403" s="6">
        <f>COUNTIF(Data!$I$2:$I$1048576, "=" &amp; C403)</f>
        <v>0</v>
      </c>
    </row>
    <row r="404" spans="1:4" x14ac:dyDescent="0.35">
      <c r="A404" s="2">
        <f t="shared" si="12"/>
        <v>97</v>
      </c>
      <c r="B404" s="2">
        <f t="shared" si="13"/>
        <v>15</v>
      </c>
      <c r="C404" s="2" t="s">
        <v>537</v>
      </c>
      <c r="D404" s="6">
        <f>COUNTIF(Data!$I$2:$I$1048576, "=" &amp; C404)</f>
        <v>0</v>
      </c>
    </row>
    <row r="405" spans="1:4" x14ac:dyDescent="0.35">
      <c r="A405" s="2">
        <f t="shared" si="12"/>
        <v>98</v>
      </c>
      <c r="B405" s="2">
        <f t="shared" si="13"/>
        <v>15</v>
      </c>
      <c r="C405" s="2" t="s">
        <v>538</v>
      </c>
      <c r="D405" s="6">
        <f>COUNTIF(Data!$I$2:$I$1048576, "=" &amp; C405)</f>
        <v>0</v>
      </c>
    </row>
    <row r="406" spans="1:4" x14ac:dyDescent="0.35">
      <c r="A406" s="2">
        <f t="shared" si="12"/>
        <v>99</v>
      </c>
      <c r="B406" s="2">
        <f t="shared" si="13"/>
        <v>15</v>
      </c>
      <c r="C406" s="2" t="s">
        <v>539</v>
      </c>
      <c r="D406" s="6">
        <f>COUNTIF(Data!$I$2:$I$1048576, "=" &amp; C406)</f>
        <v>0</v>
      </c>
    </row>
    <row r="407" spans="1:4" x14ac:dyDescent="0.35">
      <c r="A407" s="2">
        <f t="shared" si="12"/>
        <v>100</v>
      </c>
      <c r="B407" s="2">
        <f t="shared" si="13"/>
        <v>15</v>
      </c>
      <c r="C407" s="2" t="s">
        <v>540</v>
      </c>
      <c r="D407" s="6">
        <f>COUNTIF(Data!$I$2:$I$1048576, "=" &amp; C407)</f>
        <v>0</v>
      </c>
    </row>
    <row r="408" spans="1:4" x14ac:dyDescent="0.35">
      <c r="A408" s="2">
        <f t="shared" si="12"/>
        <v>101</v>
      </c>
      <c r="B408" s="2">
        <f t="shared" si="13"/>
        <v>15</v>
      </c>
      <c r="C408" s="2" t="s">
        <v>541</v>
      </c>
      <c r="D408" s="6">
        <f>COUNTIF(Data!$I$2:$I$1048576, "=" &amp; C408)</f>
        <v>1</v>
      </c>
    </row>
    <row r="409" spans="1:4" x14ac:dyDescent="0.35">
      <c r="A409" s="2">
        <f t="shared" si="12"/>
        <v>102</v>
      </c>
      <c r="B409" s="2">
        <f t="shared" si="13"/>
        <v>15</v>
      </c>
      <c r="C409" s="2" t="s">
        <v>542</v>
      </c>
      <c r="D409" s="6">
        <f>COUNTIF(Data!$I$2:$I$1048576, "=" &amp; C409)</f>
        <v>0</v>
      </c>
    </row>
    <row r="410" spans="1:4" x14ac:dyDescent="0.35">
      <c r="A410" s="2">
        <f t="shared" si="12"/>
        <v>103</v>
      </c>
      <c r="B410" s="2">
        <f t="shared" si="13"/>
        <v>15</v>
      </c>
      <c r="C410" s="2" t="s">
        <v>543</v>
      </c>
      <c r="D410" s="6">
        <f>COUNTIF(Data!$I$2:$I$1048576, "=" &amp; C410)</f>
        <v>0</v>
      </c>
    </row>
    <row r="411" spans="1:4" x14ac:dyDescent="0.35">
      <c r="A411" s="2">
        <f t="shared" si="12"/>
        <v>104</v>
      </c>
      <c r="B411" s="2">
        <f t="shared" si="13"/>
        <v>15</v>
      </c>
      <c r="C411" s="2" t="s">
        <v>544</v>
      </c>
      <c r="D411" s="6">
        <f>COUNTIF(Data!$I$2:$I$1048576, "=" &amp; C411)</f>
        <v>0</v>
      </c>
    </row>
    <row r="412" spans="1:4" x14ac:dyDescent="0.35">
      <c r="A412" s="2">
        <f t="shared" si="12"/>
        <v>105</v>
      </c>
      <c r="B412" s="2">
        <f t="shared" si="13"/>
        <v>15</v>
      </c>
      <c r="C412" s="2" t="s">
        <v>545</v>
      </c>
      <c r="D412" s="6">
        <f>COUNTIF(Data!$I$2:$I$1048576, "=" &amp; C412)</f>
        <v>0</v>
      </c>
    </row>
    <row r="413" spans="1:4" x14ac:dyDescent="0.35">
      <c r="A413" s="2">
        <f t="shared" si="12"/>
        <v>106</v>
      </c>
      <c r="B413" s="2">
        <f t="shared" si="13"/>
        <v>15</v>
      </c>
      <c r="C413" s="2" t="s">
        <v>546</v>
      </c>
      <c r="D413" s="6">
        <f>COUNTIF(Data!$I$2:$I$1048576, "=" &amp; C413)</f>
        <v>0</v>
      </c>
    </row>
    <row r="414" spans="1:4" x14ac:dyDescent="0.35">
      <c r="A414" s="2">
        <f t="shared" si="12"/>
        <v>107</v>
      </c>
      <c r="B414" s="2">
        <f t="shared" si="13"/>
        <v>15</v>
      </c>
      <c r="C414" s="2" t="s">
        <v>547</v>
      </c>
      <c r="D414" s="6">
        <f>COUNTIF(Data!$I$2:$I$1048576, "=" &amp; C414)</f>
        <v>0</v>
      </c>
    </row>
    <row r="415" spans="1:4" x14ac:dyDescent="0.35">
      <c r="A415" s="2">
        <f t="shared" si="12"/>
        <v>108</v>
      </c>
      <c r="B415" s="2">
        <f t="shared" si="13"/>
        <v>15</v>
      </c>
      <c r="C415" s="2" t="s">
        <v>548</v>
      </c>
      <c r="D415" s="6">
        <f>COUNTIF(Data!$I$2:$I$1048576, "=" &amp; C415)</f>
        <v>0</v>
      </c>
    </row>
    <row r="416" spans="1:4" x14ac:dyDescent="0.35">
      <c r="A416" s="2">
        <f t="shared" si="12"/>
        <v>109</v>
      </c>
      <c r="B416" s="2">
        <f t="shared" si="13"/>
        <v>15</v>
      </c>
      <c r="C416" s="2" t="s">
        <v>549</v>
      </c>
      <c r="D416" s="6">
        <f>COUNTIF(Data!$I$2:$I$1048576, "=" &amp; C416)</f>
        <v>0</v>
      </c>
    </row>
    <row r="417" spans="1:4" x14ac:dyDescent="0.35">
      <c r="A417" s="2">
        <f t="shared" si="12"/>
        <v>110</v>
      </c>
      <c r="B417" s="2">
        <f t="shared" si="13"/>
        <v>15</v>
      </c>
      <c r="C417" s="2" t="s">
        <v>550</v>
      </c>
      <c r="D417" s="6">
        <f>COUNTIF(Data!$I$2:$I$1048576, "=" &amp; C417)</f>
        <v>0</v>
      </c>
    </row>
    <row r="418" spans="1:4" x14ac:dyDescent="0.35">
      <c r="A418" s="2">
        <f t="shared" si="12"/>
        <v>111</v>
      </c>
      <c r="B418" s="2">
        <f t="shared" si="13"/>
        <v>15</v>
      </c>
      <c r="C418" s="2" t="s">
        <v>551</v>
      </c>
      <c r="D418" s="6">
        <f>COUNTIF(Data!$I$2:$I$1048576, "=" &amp; C418)</f>
        <v>0</v>
      </c>
    </row>
    <row r="419" spans="1:4" x14ac:dyDescent="0.35">
      <c r="A419" s="2">
        <f t="shared" si="12"/>
        <v>112</v>
      </c>
      <c r="B419" s="2">
        <f t="shared" si="13"/>
        <v>15</v>
      </c>
      <c r="C419" s="2" t="s">
        <v>552</v>
      </c>
      <c r="D419" s="6">
        <f>COUNTIF(Data!$I$2:$I$1048576, "=" &amp; C419)</f>
        <v>0</v>
      </c>
    </row>
    <row r="420" spans="1:4" x14ac:dyDescent="0.35">
      <c r="A420" s="2">
        <f t="shared" si="12"/>
        <v>113</v>
      </c>
      <c r="B420" s="2">
        <f t="shared" si="13"/>
        <v>15</v>
      </c>
      <c r="C420" s="2" t="s">
        <v>553</v>
      </c>
      <c r="D420" s="6">
        <f>COUNTIF(Data!$I$2:$I$1048576, "=" &amp; C420)</f>
        <v>0</v>
      </c>
    </row>
    <row r="421" spans="1:4" x14ac:dyDescent="0.35">
      <c r="A421" s="2">
        <f t="shared" si="12"/>
        <v>114</v>
      </c>
      <c r="B421" s="2">
        <f t="shared" si="13"/>
        <v>15</v>
      </c>
      <c r="C421" s="2" t="s">
        <v>554</v>
      </c>
      <c r="D421" s="6">
        <f>COUNTIF(Data!$I$2:$I$1048576, "=" &amp; C421)</f>
        <v>0</v>
      </c>
    </row>
    <row r="422" spans="1:4" x14ac:dyDescent="0.35">
      <c r="A422" s="2">
        <f t="shared" si="12"/>
        <v>115</v>
      </c>
      <c r="B422" s="2">
        <f t="shared" si="13"/>
        <v>15</v>
      </c>
      <c r="C422" s="2" t="s">
        <v>555</v>
      </c>
      <c r="D422" s="6">
        <f>COUNTIF(Data!$I$2:$I$1048576, "=" &amp; C422)</f>
        <v>0</v>
      </c>
    </row>
    <row r="423" spans="1:4" x14ac:dyDescent="0.35">
      <c r="A423" s="2">
        <f t="shared" si="12"/>
        <v>116</v>
      </c>
      <c r="B423" s="2">
        <f t="shared" si="13"/>
        <v>15</v>
      </c>
      <c r="C423" s="2" t="s">
        <v>556</v>
      </c>
      <c r="D423" s="6">
        <f>COUNTIF(Data!$I$2:$I$1048576, "=" &amp; C423)</f>
        <v>0</v>
      </c>
    </row>
    <row r="424" spans="1:4" x14ac:dyDescent="0.35">
      <c r="A424" s="2">
        <f t="shared" si="12"/>
        <v>117</v>
      </c>
      <c r="B424" s="2">
        <f t="shared" si="13"/>
        <v>15</v>
      </c>
      <c r="C424" s="2" t="s">
        <v>557</v>
      </c>
      <c r="D424" s="6">
        <f>COUNTIF(Data!$I$2:$I$1048576, "=" &amp; C424)</f>
        <v>0</v>
      </c>
    </row>
    <row r="425" spans="1:4" x14ac:dyDescent="0.35">
      <c r="A425" s="2">
        <f t="shared" si="12"/>
        <v>118</v>
      </c>
      <c r="B425" s="2">
        <f t="shared" si="13"/>
        <v>15</v>
      </c>
      <c r="C425" s="2" t="s">
        <v>558</v>
      </c>
      <c r="D425" s="6">
        <f>COUNTIF(Data!$I$2:$I$1048576, "=" &amp; C425)</f>
        <v>0</v>
      </c>
    </row>
    <row r="426" spans="1:4" x14ac:dyDescent="0.35">
      <c r="A426" s="2">
        <f t="shared" si="12"/>
        <v>119</v>
      </c>
      <c r="B426" s="2">
        <f t="shared" si="13"/>
        <v>15</v>
      </c>
      <c r="C426" s="2" t="s">
        <v>559</v>
      </c>
      <c r="D426" s="6">
        <f>COUNTIF(Data!$I$2:$I$1048576, "=" &amp; C426)</f>
        <v>0</v>
      </c>
    </row>
    <row r="427" spans="1:4" x14ac:dyDescent="0.35">
      <c r="A427" s="2">
        <f t="shared" si="12"/>
        <v>120</v>
      </c>
      <c r="B427" s="2">
        <f t="shared" si="13"/>
        <v>15</v>
      </c>
      <c r="C427" s="2" t="s">
        <v>560</v>
      </c>
      <c r="D427" s="6">
        <f>COUNTIF(Data!$I$2:$I$1048576, "=" &amp; C427)</f>
        <v>0</v>
      </c>
    </row>
    <row r="428" spans="1:4" x14ac:dyDescent="0.35">
      <c r="A428" s="2">
        <f t="shared" si="12"/>
        <v>121</v>
      </c>
      <c r="B428" s="2">
        <f t="shared" si="13"/>
        <v>15</v>
      </c>
      <c r="C428" s="2" t="s">
        <v>561</v>
      </c>
      <c r="D428" s="6">
        <f>COUNTIF(Data!$I$2:$I$1048576, "=" &amp; C428)</f>
        <v>0</v>
      </c>
    </row>
    <row r="429" spans="1:4" x14ac:dyDescent="0.35">
      <c r="A429" s="2">
        <f t="shared" si="12"/>
        <v>122</v>
      </c>
      <c r="B429" s="2">
        <f t="shared" si="13"/>
        <v>15</v>
      </c>
      <c r="C429" s="2" t="s">
        <v>562</v>
      </c>
      <c r="D429" s="6">
        <f>COUNTIF(Data!$I$2:$I$1048576, "=" &amp; C429)</f>
        <v>0</v>
      </c>
    </row>
    <row r="430" spans="1:4" x14ac:dyDescent="0.35">
      <c r="A430" s="2">
        <f t="shared" si="12"/>
        <v>123</v>
      </c>
      <c r="B430" s="2">
        <f t="shared" si="13"/>
        <v>15</v>
      </c>
      <c r="C430" s="2" t="s">
        <v>563</v>
      </c>
      <c r="D430" s="6">
        <f>COUNTIF(Data!$I$2:$I$1048576, "=" &amp; C430)</f>
        <v>0</v>
      </c>
    </row>
    <row r="431" spans="1:4" x14ac:dyDescent="0.35">
      <c r="A431" s="2">
        <f t="shared" si="12"/>
        <v>124</v>
      </c>
      <c r="B431" s="2">
        <f t="shared" si="13"/>
        <v>15</v>
      </c>
      <c r="C431" s="2" t="s">
        <v>564</v>
      </c>
      <c r="D431" s="6">
        <f>COUNTIF(Data!$I$2:$I$1048576, "=" &amp; C431)</f>
        <v>0</v>
      </c>
    </row>
    <row r="432" spans="1:4" x14ac:dyDescent="0.35">
      <c r="A432" s="2">
        <f t="shared" si="12"/>
        <v>125</v>
      </c>
      <c r="B432" s="2">
        <f t="shared" si="13"/>
        <v>15</v>
      </c>
      <c r="C432" s="2" t="s">
        <v>565</v>
      </c>
      <c r="D432" s="6">
        <f>COUNTIF(Data!$I$2:$I$1048576, "=" &amp; C432)</f>
        <v>0</v>
      </c>
    </row>
    <row r="433" spans="1:4" x14ac:dyDescent="0.35">
      <c r="A433" s="2">
        <f t="shared" si="12"/>
        <v>126</v>
      </c>
      <c r="B433" s="2">
        <f t="shared" si="13"/>
        <v>15</v>
      </c>
      <c r="C433" s="2" t="s">
        <v>566</v>
      </c>
      <c r="D433" s="6">
        <f>COUNTIF(Data!$I$2:$I$1048576, "=" &amp; C433)</f>
        <v>0</v>
      </c>
    </row>
    <row r="434" spans="1:4" x14ac:dyDescent="0.35">
      <c r="A434" s="2">
        <f t="shared" si="12"/>
        <v>127</v>
      </c>
      <c r="B434" s="2">
        <f t="shared" si="13"/>
        <v>15</v>
      </c>
      <c r="C434" s="2" t="s">
        <v>567</v>
      </c>
      <c r="D434" s="6">
        <f>COUNTIF(Data!$I$2:$I$1048576, "=" &amp; C434)</f>
        <v>0</v>
      </c>
    </row>
    <row r="435" spans="1:4" x14ac:dyDescent="0.35">
      <c r="A435" s="2">
        <f t="shared" si="12"/>
        <v>128</v>
      </c>
      <c r="B435" s="2">
        <f t="shared" si="13"/>
        <v>15</v>
      </c>
      <c r="C435" s="2" t="s">
        <v>568</v>
      </c>
      <c r="D435" s="6">
        <f>COUNTIF(Data!$I$2:$I$1048576, "=" &amp; C435)</f>
        <v>0</v>
      </c>
    </row>
    <row r="436" spans="1:4" x14ac:dyDescent="0.35">
      <c r="A436" s="2">
        <f t="shared" si="12"/>
        <v>129</v>
      </c>
      <c r="B436" s="2">
        <f t="shared" si="13"/>
        <v>15</v>
      </c>
      <c r="C436" s="2" t="s">
        <v>569</v>
      </c>
      <c r="D436" s="6">
        <f>COUNTIF(Data!$I$2:$I$1048576, "=" &amp; C436)</f>
        <v>0</v>
      </c>
    </row>
    <row r="437" spans="1:4" x14ac:dyDescent="0.35">
      <c r="A437" s="2">
        <f t="shared" si="12"/>
        <v>130</v>
      </c>
      <c r="B437" s="2">
        <f t="shared" si="13"/>
        <v>15</v>
      </c>
      <c r="C437" s="2" t="s">
        <v>570</v>
      </c>
      <c r="D437" s="6">
        <f>COUNTIF(Data!$I$2:$I$1048576, "=" &amp; C437)</f>
        <v>0</v>
      </c>
    </row>
    <row r="438" spans="1:4" x14ac:dyDescent="0.35">
      <c r="A438" s="2">
        <f t="shared" si="12"/>
        <v>131</v>
      </c>
      <c r="B438" s="2">
        <f t="shared" si="13"/>
        <v>15</v>
      </c>
      <c r="C438" s="2" t="s">
        <v>571</v>
      </c>
      <c r="D438" s="6">
        <f>COUNTIF(Data!$I$2:$I$1048576, "=" &amp; C438)</f>
        <v>0</v>
      </c>
    </row>
    <row r="439" spans="1:4" x14ac:dyDescent="0.35">
      <c r="A439" s="2">
        <f t="shared" si="12"/>
        <v>132</v>
      </c>
      <c r="B439" s="2">
        <f t="shared" si="13"/>
        <v>15</v>
      </c>
      <c r="C439" s="2" t="s">
        <v>572</v>
      </c>
      <c r="D439" s="6">
        <f>COUNTIF(Data!$I$2:$I$1048576, "=" &amp; C439)</f>
        <v>0</v>
      </c>
    </row>
    <row r="440" spans="1:4" x14ac:dyDescent="0.35">
      <c r="A440" s="2">
        <f t="shared" si="12"/>
        <v>133</v>
      </c>
      <c r="B440" s="2">
        <f t="shared" si="13"/>
        <v>15</v>
      </c>
      <c r="C440" s="2" t="s">
        <v>573</v>
      </c>
      <c r="D440" s="6">
        <f>COUNTIF(Data!$I$2:$I$1048576, "=" &amp; C440)</f>
        <v>0</v>
      </c>
    </row>
    <row r="441" spans="1:4" x14ac:dyDescent="0.35">
      <c r="A441" s="2">
        <f t="shared" si="12"/>
        <v>134</v>
      </c>
      <c r="B441" s="2">
        <f t="shared" si="13"/>
        <v>15</v>
      </c>
      <c r="C441" s="2" t="s">
        <v>574</v>
      </c>
      <c r="D441" s="6">
        <f>COUNTIF(Data!$I$2:$I$1048576, "=" &amp; C441)</f>
        <v>0</v>
      </c>
    </row>
    <row r="442" spans="1:4" x14ac:dyDescent="0.35">
      <c r="A442" s="2">
        <f t="shared" si="12"/>
        <v>135</v>
      </c>
      <c r="B442" s="2">
        <f t="shared" si="13"/>
        <v>15</v>
      </c>
      <c r="C442" s="2" t="s">
        <v>575</v>
      </c>
      <c r="D442" s="6">
        <f>COUNTIF(Data!$I$2:$I$1048576, "=" &amp; C442)</f>
        <v>0</v>
      </c>
    </row>
    <row r="443" spans="1:4" x14ac:dyDescent="0.35">
      <c r="A443" s="2">
        <f t="shared" si="12"/>
        <v>136</v>
      </c>
      <c r="B443" s="2">
        <f t="shared" si="13"/>
        <v>15</v>
      </c>
      <c r="C443" s="2" t="s">
        <v>576</v>
      </c>
      <c r="D443" s="6">
        <f>COUNTIF(Data!$I$2:$I$1048576, "=" &amp; C443)</f>
        <v>0</v>
      </c>
    </row>
    <row r="444" spans="1:4" x14ac:dyDescent="0.35">
      <c r="A444" s="2">
        <f t="shared" si="12"/>
        <v>137</v>
      </c>
      <c r="B444" s="2">
        <f t="shared" si="13"/>
        <v>15</v>
      </c>
      <c r="C444" s="2" t="s">
        <v>577</v>
      </c>
      <c r="D444" s="6">
        <f>COUNTIF(Data!$I$2:$I$1048576, "=" &amp; C444)</f>
        <v>0</v>
      </c>
    </row>
    <row r="445" spans="1:4" x14ac:dyDescent="0.35">
      <c r="A445" s="2">
        <f t="shared" si="12"/>
        <v>138</v>
      </c>
      <c r="B445" s="2">
        <f t="shared" si="13"/>
        <v>15</v>
      </c>
      <c r="C445" s="2" t="s">
        <v>578</v>
      </c>
      <c r="D445" s="6">
        <f>COUNTIF(Data!$I$2:$I$1048576, "=" &amp; C445)</f>
        <v>0</v>
      </c>
    </row>
    <row r="446" spans="1:4" x14ac:dyDescent="0.35">
      <c r="A446" s="2">
        <f t="shared" si="12"/>
        <v>139</v>
      </c>
      <c r="B446" s="2">
        <f t="shared" si="13"/>
        <v>15</v>
      </c>
      <c r="C446" s="2" t="s">
        <v>579</v>
      </c>
      <c r="D446" s="6">
        <f>COUNTIF(Data!$I$2:$I$1048576, "=" &amp; C446)</f>
        <v>0</v>
      </c>
    </row>
    <row r="447" spans="1:4" x14ac:dyDescent="0.35">
      <c r="A447" s="2">
        <f t="shared" si="12"/>
        <v>140</v>
      </c>
      <c r="B447" s="2">
        <f t="shared" si="13"/>
        <v>15</v>
      </c>
      <c r="C447" s="2" t="s">
        <v>580</v>
      </c>
      <c r="D447" s="6">
        <f>COUNTIF(Data!$I$2:$I$1048576, "=" &amp; C447)</f>
        <v>0</v>
      </c>
    </row>
    <row r="448" spans="1:4" x14ac:dyDescent="0.35">
      <c r="A448" s="2">
        <f t="shared" si="12"/>
        <v>141</v>
      </c>
      <c r="B448" s="2">
        <f t="shared" si="13"/>
        <v>15</v>
      </c>
      <c r="C448" s="2" t="s">
        <v>581</v>
      </c>
      <c r="D448" s="6">
        <f>COUNTIF(Data!$I$2:$I$1048576, "=" &amp; C448)</f>
        <v>0</v>
      </c>
    </row>
    <row r="449" spans="1:4" x14ac:dyDescent="0.35">
      <c r="A449" s="2">
        <f t="shared" si="12"/>
        <v>142</v>
      </c>
      <c r="B449" s="2">
        <f t="shared" si="13"/>
        <v>15</v>
      </c>
      <c r="C449" s="2" t="s">
        <v>582</v>
      </c>
      <c r="D449" s="6">
        <f>COUNTIF(Data!$I$2:$I$1048576, "=" &amp; C449)</f>
        <v>0</v>
      </c>
    </row>
    <row r="450" spans="1:4" x14ac:dyDescent="0.35">
      <c r="A450" s="2">
        <f t="shared" si="12"/>
        <v>143</v>
      </c>
      <c r="B450" s="2">
        <f t="shared" si="13"/>
        <v>15</v>
      </c>
      <c r="C450" s="2" t="s">
        <v>583</v>
      </c>
      <c r="D450" s="6">
        <f>COUNTIF(Data!$I$2:$I$1048576, "=" &amp; C450)</f>
        <v>0</v>
      </c>
    </row>
    <row r="451" spans="1:4" x14ac:dyDescent="0.35">
      <c r="A451" s="2">
        <f t="shared" ref="A451:A514" si="14">VALUE(LEFT(C451, FIND(" ",C451)-1))</f>
        <v>144</v>
      </c>
      <c r="B451" s="2">
        <f t="shared" ref="B451:B514" si="15">VALUE(RIGHT(C451,LEN(C451)- FIND(" ",C451)+1))</f>
        <v>15</v>
      </c>
      <c r="C451" s="2" t="s">
        <v>584</v>
      </c>
      <c r="D451" s="6">
        <f>COUNTIF(Data!$I$2:$I$1048576, "=" &amp; C451)</f>
        <v>0</v>
      </c>
    </row>
    <row r="452" spans="1:4" x14ac:dyDescent="0.35">
      <c r="A452" s="2">
        <f t="shared" si="14"/>
        <v>145</v>
      </c>
      <c r="B452" s="2">
        <f t="shared" si="15"/>
        <v>15</v>
      </c>
      <c r="C452" s="2" t="s">
        <v>585</v>
      </c>
      <c r="D452" s="6">
        <f>COUNTIF(Data!$I$2:$I$1048576, "=" &amp; C452)</f>
        <v>0</v>
      </c>
    </row>
    <row r="453" spans="1:4" x14ac:dyDescent="0.35">
      <c r="A453" s="2">
        <f t="shared" si="14"/>
        <v>146</v>
      </c>
      <c r="B453" s="2">
        <f t="shared" si="15"/>
        <v>15</v>
      </c>
      <c r="C453" s="2" t="s">
        <v>586</v>
      </c>
      <c r="D453" s="6">
        <f>COUNTIF(Data!$I$2:$I$1048576, "=" &amp; C453)</f>
        <v>0</v>
      </c>
    </row>
    <row r="454" spans="1:4" x14ac:dyDescent="0.35">
      <c r="A454" s="2">
        <f t="shared" si="14"/>
        <v>147</v>
      </c>
      <c r="B454" s="2">
        <f t="shared" si="15"/>
        <v>15</v>
      </c>
      <c r="C454" s="2" t="s">
        <v>587</v>
      </c>
      <c r="D454" s="6">
        <f>COUNTIF(Data!$I$2:$I$1048576, "=" &amp; C454)</f>
        <v>0</v>
      </c>
    </row>
    <row r="455" spans="1:4" x14ac:dyDescent="0.35">
      <c r="A455" s="2">
        <f t="shared" si="14"/>
        <v>148</v>
      </c>
      <c r="B455" s="2">
        <f t="shared" si="15"/>
        <v>15</v>
      </c>
      <c r="C455" s="2" t="s">
        <v>588</v>
      </c>
      <c r="D455" s="6">
        <f>COUNTIF(Data!$I$2:$I$1048576, "=" &amp; C455)</f>
        <v>0</v>
      </c>
    </row>
    <row r="456" spans="1:4" x14ac:dyDescent="0.35">
      <c r="A456" s="2">
        <f t="shared" si="14"/>
        <v>149</v>
      </c>
      <c r="B456" s="2">
        <f t="shared" si="15"/>
        <v>15</v>
      </c>
      <c r="C456" s="2" t="s">
        <v>589</v>
      </c>
      <c r="D456" s="6">
        <f>COUNTIF(Data!$I$2:$I$1048576, "=" &amp; C456)</f>
        <v>0</v>
      </c>
    </row>
    <row r="457" spans="1:4" x14ac:dyDescent="0.35">
      <c r="A457" s="2">
        <f t="shared" si="14"/>
        <v>150</v>
      </c>
      <c r="B457" s="2">
        <f t="shared" si="15"/>
        <v>15</v>
      </c>
      <c r="C457" s="2" t="s">
        <v>590</v>
      </c>
      <c r="D457" s="6">
        <f>COUNTIF(Data!$I$2:$I$1048576, "=" &amp; C457)</f>
        <v>0</v>
      </c>
    </row>
    <row r="458" spans="1:4" x14ac:dyDescent="0.35">
      <c r="A458" s="2">
        <f t="shared" si="14"/>
        <v>75</v>
      </c>
      <c r="B458" s="2">
        <f t="shared" si="15"/>
        <v>16</v>
      </c>
      <c r="C458" s="2" t="s">
        <v>591</v>
      </c>
      <c r="D458" s="6">
        <f>COUNTIF(Data!$I$2:$I$1048576, "=" &amp; C458)</f>
        <v>0</v>
      </c>
    </row>
    <row r="459" spans="1:4" x14ac:dyDescent="0.35">
      <c r="A459" s="2">
        <f t="shared" si="14"/>
        <v>76</v>
      </c>
      <c r="B459" s="2">
        <f t="shared" si="15"/>
        <v>16</v>
      </c>
      <c r="C459" s="2" t="s">
        <v>592</v>
      </c>
      <c r="D459" s="6">
        <f>COUNTIF(Data!$I$2:$I$1048576, "=" &amp; C459)</f>
        <v>0</v>
      </c>
    </row>
    <row r="460" spans="1:4" x14ac:dyDescent="0.35">
      <c r="A460" s="2">
        <f t="shared" si="14"/>
        <v>77</v>
      </c>
      <c r="B460" s="2">
        <f t="shared" si="15"/>
        <v>16</v>
      </c>
      <c r="C460" s="2" t="s">
        <v>593</v>
      </c>
      <c r="D460" s="6">
        <f>COUNTIF(Data!$I$2:$I$1048576, "=" &amp; C460)</f>
        <v>0</v>
      </c>
    </row>
    <row r="461" spans="1:4" x14ac:dyDescent="0.35">
      <c r="A461" s="2">
        <f t="shared" si="14"/>
        <v>78</v>
      </c>
      <c r="B461" s="2">
        <f t="shared" si="15"/>
        <v>16</v>
      </c>
      <c r="C461" s="2" t="s">
        <v>594</v>
      </c>
      <c r="D461" s="6">
        <f>COUNTIF(Data!$I$2:$I$1048576, "=" &amp; C461)</f>
        <v>0</v>
      </c>
    </row>
    <row r="462" spans="1:4" x14ac:dyDescent="0.35">
      <c r="A462" s="2">
        <f t="shared" si="14"/>
        <v>79</v>
      </c>
      <c r="B462" s="2">
        <f t="shared" si="15"/>
        <v>16</v>
      </c>
      <c r="C462" s="2" t="s">
        <v>595</v>
      </c>
      <c r="D462" s="6">
        <f>COUNTIF(Data!$I$2:$I$1048576, "=" &amp; C462)</f>
        <v>0</v>
      </c>
    </row>
    <row r="463" spans="1:4" x14ac:dyDescent="0.35">
      <c r="A463" s="2">
        <f t="shared" si="14"/>
        <v>80</v>
      </c>
      <c r="B463" s="2">
        <f t="shared" si="15"/>
        <v>16</v>
      </c>
      <c r="C463" s="2" t="s">
        <v>596</v>
      </c>
      <c r="D463" s="6">
        <f>COUNTIF(Data!$I$2:$I$1048576, "=" &amp; C463)</f>
        <v>0</v>
      </c>
    </row>
    <row r="464" spans="1:4" x14ac:dyDescent="0.35">
      <c r="A464" s="2">
        <f t="shared" si="14"/>
        <v>81</v>
      </c>
      <c r="B464" s="2">
        <f t="shared" si="15"/>
        <v>16</v>
      </c>
      <c r="C464" s="2" t="s">
        <v>597</v>
      </c>
      <c r="D464" s="6">
        <f>COUNTIF(Data!$I$2:$I$1048576, "=" &amp; C464)</f>
        <v>1</v>
      </c>
    </row>
    <row r="465" spans="1:4" x14ac:dyDescent="0.35">
      <c r="A465" s="2">
        <f t="shared" si="14"/>
        <v>82</v>
      </c>
      <c r="B465" s="2">
        <f t="shared" si="15"/>
        <v>16</v>
      </c>
      <c r="C465" s="2" t="s">
        <v>598</v>
      </c>
      <c r="D465" s="6">
        <f>COUNTIF(Data!$I$2:$I$1048576, "=" &amp; C465)</f>
        <v>0</v>
      </c>
    </row>
    <row r="466" spans="1:4" x14ac:dyDescent="0.35">
      <c r="A466" s="2">
        <f t="shared" si="14"/>
        <v>83</v>
      </c>
      <c r="B466" s="2">
        <f t="shared" si="15"/>
        <v>16</v>
      </c>
      <c r="C466" s="2" t="s">
        <v>599</v>
      </c>
      <c r="D466" s="6">
        <f>COUNTIF(Data!$I$2:$I$1048576, "=" &amp; C466)</f>
        <v>0</v>
      </c>
    </row>
    <row r="467" spans="1:4" x14ac:dyDescent="0.35">
      <c r="A467" s="2">
        <f t="shared" si="14"/>
        <v>84</v>
      </c>
      <c r="B467" s="2">
        <f t="shared" si="15"/>
        <v>16</v>
      </c>
      <c r="C467" s="2" t="s">
        <v>600</v>
      </c>
      <c r="D467" s="6">
        <f>COUNTIF(Data!$I$2:$I$1048576, "=" &amp; C467)</f>
        <v>0</v>
      </c>
    </row>
    <row r="468" spans="1:4" x14ac:dyDescent="0.35">
      <c r="A468" s="2">
        <f t="shared" si="14"/>
        <v>85</v>
      </c>
      <c r="B468" s="2">
        <f t="shared" si="15"/>
        <v>16</v>
      </c>
      <c r="C468" s="2" t="s">
        <v>601</v>
      </c>
      <c r="D468" s="6">
        <f>COUNTIF(Data!$I$2:$I$1048576, "=" &amp; C468)</f>
        <v>0</v>
      </c>
    </row>
    <row r="469" spans="1:4" x14ac:dyDescent="0.35">
      <c r="A469" s="2">
        <f t="shared" si="14"/>
        <v>86</v>
      </c>
      <c r="B469" s="2">
        <f t="shared" si="15"/>
        <v>16</v>
      </c>
      <c r="C469" s="2" t="s">
        <v>602</v>
      </c>
      <c r="D469" s="6">
        <f>COUNTIF(Data!$I$2:$I$1048576, "=" &amp; C469)</f>
        <v>1</v>
      </c>
    </row>
    <row r="470" spans="1:4" x14ac:dyDescent="0.35">
      <c r="A470" s="2">
        <f t="shared" si="14"/>
        <v>87</v>
      </c>
      <c r="B470" s="2">
        <f t="shared" si="15"/>
        <v>16</v>
      </c>
      <c r="C470" s="2" t="s">
        <v>603</v>
      </c>
      <c r="D470" s="6">
        <f>COUNTIF(Data!$I$2:$I$1048576, "=" &amp; C470)</f>
        <v>0</v>
      </c>
    </row>
    <row r="471" spans="1:4" x14ac:dyDescent="0.35">
      <c r="A471" s="2">
        <f t="shared" si="14"/>
        <v>88</v>
      </c>
      <c r="B471" s="2">
        <f t="shared" si="15"/>
        <v>16</v>
      </c>
      <c r="C471" s="2" t="s">
        <v>604</v>
      </c>
      <c r="D471" s="6">
        <f>COUNTIF(Data!$I$2:$I$1048576, "=" &amp; C471)</f>
        <v>0</v>
      </c>
    </row>
    <row r="472" spans="1:4" x14ac:dyDescent="0.35">
      <c r="A472" s="2">
        <f t="shared" si="14"/>
        <v>89</v>
      </c>
      <c r="B472" s="2">
        <f t="shared" si="15"/>
        <v>16</v>
      </c>
      <c r="C472" s="2" t="s">
        <v>605</v>
      </c>
      <c r="D472" s="6">
        <f>COUNTIF(Data!$I$2:$I$1048576, "=" &amp; C472)</f>
        <v>0</v>
      </c>
    </row>
    <row r="473" spans="1:4" x14ac:dyDescent="0.35">
      <c r="A473" s="2">
        <f t="shared" si="14"/>
        <v>90</v>
      </c>
      <c r="B473" s="2">
        <f t="shared" si="15"/>
        <v>16</v>
      </c>
      <c r="C473" s="2" t="s">
        <v>606</v>
      </c>
      <c r="D473" s="6">
        <f>COUNTIF(Data!$I$2:$I$1048576, "=" &amp; C473)</f>
        <v>0</v>
      </c>
    </row>
    <row r="474" spans="1:4" x14ac:dyDescent="0.35">
      <c r="A474" s="2">
        <f t="shared" si="14"/>
        <v>91</v>
      </c>
      <c r="B474" s="2">
        <f t="shared" si="15"/>
        <v>16</v>
      </c>
      <c r="C474" s="2" t="s">
        <v>607</v>
      </c>
      <c r="D474" s="6">
        <f>COUNTIF(Data!$I$2:$I$1048576, "=" &amp; C474)</f>
        <v>0</v>
      </c>
    </row>
    <row r="475" spans="1:4" x14ac:dyDescent="0.35">
      <c r="A475" s="2">
        <f t="shared" si="14"/>
        <v>92</v>
      </c>
      <c r="B475" s="2">
        <f t="shared" si="15"/>
        <v>16</v>
      </c>
      <c r="C475" s="2" t="s">
        <v>608</v>
      </c>
      <c r="D475" s="6">
        <f>COUNTIF(Data!$I$2:$I$1048576, "=" &amp; C475)</f>
        <v>0</v>
      </c>
    </row>
    <row r="476" spans="1:4" x14ac:dyDescent="0.35">
      <c r="A476" s="2">
        <f t="shared" si="14"/>
        <v>93</v>
      </c>
      <c r="B476" s="2">
        <f t="shared" si="15"/>
        <v>16</v>
      </c>
      <c r="C476" s="2" t="s">
        <v>609</v>
      </c>
      <c r="D476" s="6">
        <f>COUNTIF(Data!$I$2:$I$1048576, "=" &amp; C476)</f>
        <v>0</v>
      </c>
    </row>
    <row r="477" spans="1:4" x14ac:dyDescent="0.35">
      <c r="A477" s="2">
        <f t="shared" si="14"/>
        <v>94</v>
      </c>
      <c r="B477" s="2">
        <f t="shared" si="15"/>
        <v>16</v>
      </c>
      <c r="C477" s="2" t="s">
        <v>610</v>
      </c>
      <c r="D477" s="6">
        <f>COUNTIF(Data!$I$2:$I$1048576, "=" &amp; C477)</f>
        <v>0</v>
      </c>
    </row>
    <row r="478" spans="1:4" x14ac:dyDescent="0.35">
      <c r="A478" s="2">
        <f t="shared" si="14"/>
        <v>95</v>
      </c>
      <c r="B478" s="2">
        <f t="shared" si="15"/>
        <v>16</v>
      </c>
      <c r="C478" s="2" t="s">
        <v>611</v>
      </c>
      <c r="D478" s="6">
        <f>COUNTIF(Data!$I$2:$I$1048576, "=" &amp; C478)</f>
        <v>0</v>
      </c>
    </row>
    <row r="479" spans="1:4" x14ac:dyDescent="0.35">
      <c r="A479" s="2">
        <f t="shared" si="14"/>
        <v>96</v>
      </c>
      <c r="B479" s="2">
        <f t="shared" si="15"/>
        <v>16</v>
      </c>
      <c r="C479" s="2" t="s">
        <v>612</v>
      </c>
      <c r="D479" s="6">
        <f>COUNTIF(Data!$I$2:$I$1048576, "=" &amp; C479)</f>
        <v>0</v>
      </c>
    </row>
    <row r="480" spans="1:4" x14ac:dyDescent="0.35">
      <c r="A480" s="2">
        <f t="shared" si="14"/>
        <v>97</v>
      </c>
      <c r="B480" s="2">
        <f t="shared" si="15"/>
        <v>16</v>
      </c>
      <c r="C480" s="2" t="s">
        <v>613</v>
      </c>
      <c r="D480" s="6">
        <f>COUNTIF(Data!$I$2:$I$1048576, "=" &amp; C480)</f>
        <v>0</v>
      </c>
    </row>
    <row r="481" spans="1:4" x14ac:dyDescent="0.35">
      <c r="A481" s="2">
        <f t="shared" si="14"/>
        <v>98</v>
      </c>
      <c r="B481" s="2">
        <f t="shared" si="15"/>
        <v>16</v>
      </c>
      <c r="C481" s="2" t="s">
        <v>614</v>
      </c>
      <c r="D481" s="6">
        <f>COUNTIF(Data!$I$2:$I$1048576, "=" &amp; C481)</f>
        <v>0</v>
      </c>
    </row>
    <row r="482" spans="1:4" x14ac:dyDescent="0.35">
      <c r="A482" s="2">
        <f t="shared" si="14"/>
        <v>99</v>
      </c>
      <c r="B482" s="2">
        <f t="shared" si="15"/>
        <v>16</v>
      </c>
      <c r="C482" s="2" t="s">
        <v>615</v>
      </c>
      <c r="D482" s="6">
        <f>COUNTIF(Data!$I$2:$I$1048576, "=" &amp; C482)</f>
        <v>0</v>
      </c>
    </row>
    <row r="483" spans="1:4" x14ac:dyDescent="0.35">
      <c r="A483" s="2">
        <f t="shared" si="14"/>
        <v>100</v>
      </c>
      <c r="B483" s="2">
        <f t="shared" si="15"/>
        <v>16</v>
      </c>
      <c r="C483" s="2" t="s">
        <v>616</v>
      </c>
      <c r="D483" s="6">
        <f>COUNTIF(Data!$I$2:$I$1048576, "=" &amp; C483)</f>
        <v>0</v>
      </c>
    </row>
    <row r="484" spans="1:4" x14ac:dyDescent="0.35">
      <c r="A484" s="2">
        <f t="shared" si="14"/>
        <v>101</v>
      </c>
      <c r="B484" s="2">
        <f t="shared" si="15"/>
        <v>16</v>
      </c>
      <c r="C484" s="2" t="s">
        <v>617</v>
      </c>
      <c r="D484" s="6">
        <f>COUNTIF(Data!$I$2:$I$1048576, "=" &amp; C484)</f>
        <v>0</v>
      </c>
    </row>
    <row r="485" spans="1:4" x14ac:dyDescent="0.35">
      <c r="A485" s="2">
        <f t="shared" si="14"/>
        <v>102</v>
      </c>
      <c r="B485" s="2">
        <f t="shared" si="15"/>
        <v>16</v>
      </c>
      <c r="C485" s="2" t="s">
        <v>618</v>
      </c>
      <c r="D485" s="6">
        <f>COUNTIF(Data!$I$2:$I$1048576, "=" &amp; C485)</f>
        <v>0</v>
      </c>
    </row>
    <row r="486" spans="1:4" x14ac:dyDescent="0.35">
      <c r="A486" s="2">
        <f t="shared" si="14"/>
        <v>103</v>
      </c>
      <c r="B486" s="2">
        <f t="shared" si="15"/>
        <v>16</v>
      </c>
      <c r="C486" s="2" t="s">
        <v>619</v>
      </c>
      <c r="D486" s="6">
        <f>COUNTIF(Data!$I$2:$I$1048576, "=" &amp; C486)</f>
        <v>0</v>
      </c>
    </row>
    <row r="487" spans="1:4" x14ac:dyDescent="0.35">
      <c r="A487" s="2">
        <f t="shared" si="14"/>
        <v>104</v>
      </c>
      <c r="B487" s="2">
        <f t="shared" si="15"/>
        <v>16</v>
      </c>
      <c r="C487" s="2" t="s">
        <v>620</v>
      </c>
      <c r="D487" s="6">
        <f>COUNTIF(Data!$I$2:$I$1048576, "=" &amp; C487)</f>
        <v>0</v>
      </c>
    </row>
    <row r="488" spans="1:4" x14ac:dyDescent="0.35">
      <c r="A488" s="2">
        <f t="shared" si="14"/>
        <v>105</v>
      </c>
      <c r="B488" s="2">
        <f t="shared" si="15"/>
        <v>16</v>
      </c>
      <c r="C488" s="2" t="s">
        <v>621</v>
      </c>
      <c r="D488" s="6">
        <f>COUNTIF(Data!$I$2:$I$1048576, "=" &amp; C488)</f>
        <v>0</v>
      </c>
    </row>
    <row r="489" spans="1:4" x14ac:dyDescent="0.35">
      <c r="A489" s="2">
        <f t="shared" si="14"/>
        <v>106</v>
      </c>
      <c r="B489" s="2">
        <f t="shared" si="15"/>
        <v>16</v>
      </c>
      <c r="C489" s="2" t="s">
        <v>622</v>
      </c>
      <c r="D489" s="6">
        <f>COUNTIF(Data!$I$2:$I$1048576, "=" &amp; C489)</f>
        <v>0</v>
      </c>
    </row>
    <row r="490" spans="1:4" x14ac:dyDescent="0.35">
      <c r="A490" s="2">
        <f t="shared" si="14"/>
        <v>107</v>
      </c>
      <c r="B490" s="2">
        <f t="shared" si="15"/>
        <v>16</v>
      </c>
      <c r="C490" s="2" t="s">
        <v>623</v>
      </c>
      <c r="D490" s="6">
        <f>COUNTIF(Data!$I$2:$I$1048576, "=" &amp; C490)</f>
        <v>0</v>
      </c>
    </row>
    <row r="491" spans="1:4" x14ac:dyDescent="0.35">
      <c r="A491" s="2">
        <f t="shared" si="14"/>
        <v>108</v>
      </c>
      <c r="B491" s="2">
        <f t="shared" si="15"/>
        <v>16</v>
      </c>
      <c r="C491" s="2" t="s">
        <v>624</v>
      </c>
      <c r="D491" s="6">
        <f>COUNTIF(Data!$I$2:$I$1048576, "=" &amp; C491)</f>
        <v>0</v>
      </c>
    </row>
    <row r="492" spans="1:4" x14ac:dyDescent="0.35">
      <c r="A492" s="2">
        <f t="shared" si="14"/>
        <v>109</v>
      </c>
      <c r="B492" s="2">
        <f t="shared" si="15"/>
        <v>16</v>
      </c>
      <c r="C492" s="2" t="s">
        <v>625</v>
      </c>
      <c r="D492" s="6">
        <f>COUNTIF(Data!$I$2:$I$1048576, "=" &amp; C492)</f>
        <v>0</v>
      </c>
    </row>
    <row r="493" spans="1:4" x14ac:dyDescent="0.35">
      <c r="A493" s="2">
        <f t="shared" si="14"/>
        <v>110</v>
      </c>
      <c r="B493" s="2">
        <f t="shared" si="15"/>
        <v>16</v>
      </c>
      <c r="C493" s="2" t="s">
        <v>626</v>
      </c>
      <c r="D493" s="6">
        <f>COUNTIF(Data!$I$2:$I$1048576, "=" &amp; C493)</f>
        <v>0</v>
      </c>
    </row>
    <row r="494" spans="1:4" x14ac:dyDescent="0.35">
      <c r="A494" s="2">
        <f t="shared" si="14"/>
        <v>111</v>
      </c>
      <c r="B494" s="2">
        <f t="shared" si="15"/>
        <v>16</v>
      </c>
      <c r="C494" s="2" t="s">
        <v>627</v>
      </c>
      <c r="D494" s="6">
        <f>COUNTIF(Data!$I$2:$I$1048576, "=" &amp; C494)</f>
        <v>0</v>
      </c>
    </row>
    <row r="495" spans="1:4" x14ac:dyDescent="0.35">
      <c r="A495" s="2">
        <f t="shared" si="14"/>
        <v>112</v>
      </c>
      <c r="B495" s="2">
        <f t="shared" si="15"/>
        <v>16</v>
      </c>
      <c r="C495" s="2" t="s">
        <v>628</v>
      </c>
      <c r="D495" s="6">
        <f>COUNTIF(Data!$I$2:$I$1048576, "=" &amp; C495)</f>
        <v>0</v>
      </c>
    </row>
    <row r="496" spans="1:4" x14ac:dyDescent="0.35">
      <c r="A496" s="2">
        <f t="shared" si="14"/>
        <v>113</v>
      </c>
      <c r="B496" s="2">
        <f t="shared" si="15"/>
        <v>16</v>
      </c>
      <c r="C496" s="2" t="s">
        <v>629</v>
      </c>
      <c r="D496" s="6">
        <f>COUNTIF(Data!$I$2:$I$1048576, "=" &amp; C496)</f>
        <v>0</v>
      </c>
    </row>
    <row r="497" spans="1:4" x14ac:dyDescent="0.35">
      <c r="A497" s="2">
        <f t="shared" si="14"/>
        <v>114</v>
      </c>
      <c r="B497" s="2">
        <f t="shared" si="15"/>
        <v>16</v>
      </c>
      <c r="C497" s="2" t="s">
        <v>630</v>
      </c>
      <c r="D497" s="6">
        <f>COUNTIF(Data!$I$2:$I$1048576, "=" &amp; C497)</f>
        <v>0</v>
      </c>
    </row>
    <row r="498" spans="1:4" x14ac:dyDescent="0.35">
      <c r="A498" s="2">
        <f t="shared" si="14"/>
        <v>115</v>
      </c>
      <c r="B498" s="2">
        <f t="shared" si="15"/>
        <v>16</v>
      </c>
      <c r="C498" s="2" t="s">
        <v>631</v>
      </c>
      <c r="D498" s="6">
        <f>COUNTIF(Data!$I$2:$I$1048576, "=" &amp; C498)</f>
        <v>0</v>
      </c>
    </row>
    <row r="499" spans="1:4" x14ac:dyDescent="0.35">
      <c r="A499" s="2">
        <f t="shared" si="14"/>
        <v>116</v>
      </c>
      <c r="B499" s="2">
        <f t="shared" si="15"/>
        <v>16</v>
      </c>
      <c r="C499" s="2" t="s">
        <v>632</v>
      </c>
      <c r="D499" s="6">
        <f>COUNTIF(Data!$I$2:$I$1048576, "=" &amp; C499)</f>
        <v>0</v>
      </c>
    </row>
    <row r="500" spans="1:4" x14ac:dyDescent="0.35">
      <c r="A500" s="2">
        <f t="shared" si="14"/>
        <v>117</v>
      </c>
      <c r="B500" s="2">
        <f t="shared" si="15"/>
        <v>16</v>
      </c>
      <c r="C500" s="2" t="s">
        <v>633</v>
      </c>
      <c r="D500" s="6">
        <f>COUNTIF(Data!$I$2:$I$1048576, "=" &amp; C500)</f>
        <v>0</v>
      </c>
    </row>
    <row r="501" spans="1:4" x14ac:dyDescent="0.35">
      <c r="A501" s="2">
        <f t="shared" si="14"/>
        <v>118</v>
      </c>
      <c r="B501" s="2">
        <f t="shared" si="15"/>
        <v>16</v>
      </c>
      <c r="C501" s="2" t="s">
        <v>634</v>
      </c>
      <c r="D501" s="6">
        <f>COUNTIF(Data!$I$2:$I$1048576, "=" &amp; C501)</f>
        <v>0</v>
      </c>
    </row>
    <row r="502" spans="1:4" x14ac:dyDescent="0.35">
      <c r="A502" s="2">
        <f t="shared" si="14"/>
        <v>119</v>
      </c>
      <c r="B502" s="2">
        <f t="shared" si="15"/>
        <v>16</v>
      </c>
      <c r="C502" s="2" t="s">
        <v>635</v>
      </c>
      <c r="D502" s="6">
        <f>COUNTIF(Data!$I$2:$I$1048576, "=" &amp; C502)</f>
        <v>0</v>
      </c>
    </row>
    <row r="503" spans="1:4" x14ac:dyDescent="0.35">
      <c r="A503" s="2">
        <f t="shared" si="14"/>
        <v>120</v>
      </c>
      <c r="B503" s="2">
        <f t="shared" si="15"/>
        <v>16</v>
      </c>
      <c r="C503" s="2" t="s">
        <v>636</v>
      </c>
      <c r="D503" s="6">
        <f>COUNTIF(Data!$I$2:$I$1048576, "=" &amp; C503)</f>
        <v>0</v>
      </c>
    </row>
    <row r="504" spans="1:4" x14ac:dyDescent="0.35">
      <c r="A504" s="2">
        <f t="shared" si="14"/>
        <v>121</v>
      </c>
      <c r="B504" s="2">
        <f t="shared" si="15"/>
        <v>16</v>
      </c>
      <c r="C504" s="2" t="s">
        <v>637</v>
      </c>
      <c r="D504" s="6">
        <f>COUNTIF(Data!$I$2:$I$1048576, "=" &amp; C504)</f>
        <v>0</v>
      </c>
    </row>
    <row r="505" spans="1:4" x14ac:dyDescent="0.35">
      <c r="A505" s="2">
        <f t="shared" si="14"/>
        <v>122</v>
      </c>
      <c r="B505" s="2">
        <f t="shared" si="15"/>
        <v>16</v>
      </c>
      <c r="C505" s="2" t="s">
        <v>638</v>
      </c>
      <c r="D505" s="6">
        <f>COUNTIF(Data!$I$2:$I$1048576, "=" &amp; C505)</f>
        <v>0</v>
      </c>
    </row>
    <row r="506" spans="1:4" x14ac:dyDescent="0.35">
      <c r="A506" s="2">
        <f t="shared" si="14"/>
        <v>123</v>
      </c>
      <c r="B506" s="2">
        <f t="shared" si="15"/>
        <v>16</v>
      </c>
      <c r="C506" s="2" t="s">
        <v>639</v>
      </c>
      <c r="D506" s="6">
        <f>COUNTIF(Data!$I$2:$I$1048576, "=" &amp; C506)</f>
        <v>0</v>
      </c>
    </row>
    <row r="507" spans="1:4" x14ac:dyDescent="0.35">
      <c r="A507" s="2">
        <f t="shared" si="14"/>
        <v>124</v>
      </c>
      <c r="B507" s="2">
        <f t="shared" si="15"/>
        <v>16</v>
      </c>
      <c r="C507" s="2" t="s">
        <v>640</v>
      </c>
      <c r="D507" s="6">
        <f>COUNTIF(Data!$I$2:$I$1048576, "=" &amp; C507)</f>
        <v>0</v>
      </c>
    </row>
    <row r="508" spans="1:4" x14ac:dyDescent="0.35">
      <c r="A508" s="2">
        <f t="shared" si="14"/>
        <v>125</v>
      </c>
      <c r="B508" s="2">
        <f t="shared" si="15"/>
        <v>16</v>
      </c>
      <c r="C508" s="2" t="s">
        <v>641</v>
      </c>
      <c r="D508" s="6">
        <f>COUNTIF(Data!$I$2:$I$1048576, "=" &amp; C508)</f>
        <v>0</v>
      </c>
    </row>
    <row r="509" spans="1:4" x14ac:dyDescent="0.35">
      <c r="A509" s="2">
        <f t="shared" si="14"/>
        <v>126</v>
      </c>
      <c r="B509" s="2">
        <f t="shared" si="15"/>
        <v>16</v>
      </c>
      <c r="C509" s="2" t="s">
        <v>642</v>
      </c>
      <c r="D509" s="6">
        <f>COUNTIF(Data!$I$2:$I$1048576, "=" &amp; C509)</f>
        <v>0</v>
      </c>
    </row>
    <row r="510" spans="1:4" x14ac:dyDescent="0.35">
      <c r="A510" s="2">
        <f t="shared" si="14"/>
        <v>127</v>
      </c>
      <c r="B510" s="2">
        <f t="shared" si="15"/>
        <v>16</v>
      </c>
      <c r="C510" s="2" t="s">
        <v>643</v>
      </c>
      <c r="D510" s="6">
        <f>COUNTIF(Data!$I$2:$I$1048576, "=" &amp; C510)</f>
        <v>0</v>
      </c>
    </row>
    <row r="511" spans="1:4" x14ac:dyDescent="0.35">
      <c r="A511" s="2">
        <f t="shared" si="14"/>
        <v>128</v>
      </c>
      <c r="B511" s="2">
        <f t="shared" si="15"/>
        <v>16</v>
      </c>
      <c r="C511" s="2" t="s">
        <v>644</v>
      </c>
      <c r="D511" s="6">
        <f>COUNTIF(Data!$I$2:$I$1048576, "=" &amp; C511)</f>
        <v>0</v>
      </c>
    </row>
    <row r="512" spans="1:4" x14ac:dyDescent="0.35">
      <c r="A512" s="2">
        <f t="shared" si="14"/>
        <v>129</v>
      </c>
      <c r="B512" s="2">
        <f t="shared" si="15"/>
        <v>16</v>
      </c>
      <c r="C512" s="2" t="s">
        <v>645</v>
      </c>
      <c r="D512" s="6">
        <f>COUNTIF(Data!$I$2:$I$1048576, "=" &amp; C512)</f>
        <v>0</v>
      </c>
    </row>
    <row r="513" spans="1:4" x14ac:dyDescent="0.35">
      <c r="A513" s="2">
        <f t="shared" si="14"/>
        <v>130</v>
      </c>
      <c r="B513" s="2">
        <f t="shared" si="15"/>
        <v>16</v>
      </c>
      <c r="C513" s="2" t="s">
        <v>646</v>
      </c>
      <c r="D513" s="6">
        <f>COUNTIF(Data!$I$2:$I$1048576, "=" &amp; C513)</f>
        <v>0</v>
      </c>
    </row>
    <row r="514" spans="1:4" x14ac:dyDescent="0.35">
      <c r="A514" s="2">
        <f t="shared" si="14"/>
        <v>131</v>
      </c>
      <c r="B514" s="2">
        <f t="shared" si="15"/>
        <v>16</v>
      </c>
      <c r="C514" s="2" t="s">
        <v>647</v>
      </c>
      <c r="D514" s="6">
        <f>COUNTIF(Data!$I$2:$I$1048576, "=" &amp; C514)</f>
        <v>0</v>
      </c>
    </row>
    <row r="515" spans="1:4" x14ac:dyDescent="0.35">
      <c r="A515" s="2">
        <f t="shared" ref="A515:A578" si="16">VALUE(LEFT(C515, FIND(" ",C515)-1))</f>
        <v>132</v>
      </c>
      <c r="B515" s="2">
        <f t="shared" ref="B515:B578" si="17">VALUE(RIGHT(C515,LEN(C515)- FIND(" ",C515)+1))</f>
        <v>16</v>
      </c>
      <c r="C515" s="2" t="s">
        <v>648</v>
      </c>
      <c r="D515" s="6">
        <f>COUNTIF(Data!$I$2:$I$1048576, "=" &amp; C515)</f>
        <v>0</v>
      </c>
    </row>
    <row r="516" spans="1:4" x14ac:dyDescent="0.35">
      <c r="A516" s="2">
        <f t="shared" si="16"/>
        <v>133</v>
      </c>
      <c r="B516" s="2">
        <f t="shared" si="17"/>
        <v>16</v>
      </c>
      <c r="C516" s="2" t="s">
        <v>649</v>
      </c>
      <c r="D516" s="6">
        <f>COUNTIF(Data!$I$2:$I$1048576, "=" &amp; C516)</f>
        <v>0</v>
      </c>
    </row>
    <row r="517" spans="1:4" x14ac:dyDescent="0.35">
      <c r="A517" s="2">
        <f t="shared" si="16"/>
        <v>134</v>
      </c>
      <c r="B517" s="2">
        <f t="shared" si="17"/>
        <v>16</v>
      </c>
      <c r="C517" s="2" t="s">
        <v>650</v>
      </c>
      <c r="D517" s="6">
        <f>COUNTIF(Data!$I$2:$I$1048576, "=" &amp; C517)</f>
        <v>0</v>
      </c>
    </row>
    <row r="518" spans="1:4" x14ac:dyDescent="0.35">
      <c r="A518" s="2">
        <f t="shared" si="16"/>
        <v>135</v>
      </c>
      <c r="B518" s="2">
        <f t="shared" si="17"/>
        <v>16</v>
      </c>
      <c r="C518" s="2" t="s">
        <v>651</v>
      </c>
      <c r="D518" s="6">
        <f>COUNTIF(Data!$I$2:$I$1048576, "=" &amp; C518)</f>
        <v>0</v>
      </c>
    </row>
    <row r="519" spans="1:4" x14ac:dyDescent="0.35">
      <c r="A519" s="2">
        <f t="shared" si="16"/>
        <v>136</v>
      </c>
      <c r="B519" s="2">
        <f t="shared" si="17"/>
        <v>16</v>
      </c>
      <c r="C519" s="2" t="s">
        <v>652</v>
      </c>
      <c r="D519" s="6">
        <f>COUNTIF(Data!$I$2:$I$1048576, "=" &amp; C519)</f>
        <v>0</v>
      </c>
    </row>
    <row r="520" spans="1:4" x14ac:dyDescent="0.35">
      <c r="A520" s="2">
        <f t="shared" si="16"/>
        <v>137</v>
      </c>
      <c r="B520" s="2">
        <f t="shared" si="17"/>
        <v>16</v>
      </c>
      <c r="C520" s="2" t="s">
        <v>653</v>
      </c>
      <c r="D520" s="6">
        <f>COUNTIF(Data!$I$2:$I$1048576, "=" &amp; C520)</f>
        <v>0</v>
      </c>
    </row>
    <row r="521" spans="1:4" x14ac:dyDescent="0.35">
      <c r="A521" s="2">
        <f t="shared" si="16"/>
        <v>138</v>
      </c>
      <c r="B521" s="2">
        <f t="shared" si="17"/>
        <v>16</v>
      </c>
      <c r="C521" s="2" t="s">
        <v>654</v>
      </c>
      <c r="D521" s="6">
        <f>COUNTIF(Data!$I$2:$I$1048576, "=" &amp; C521)</f>
        <v>0</v>
      </c>
    </row>
    <row r="522" spans="1:4" x14ac:dyDescent="0.35">
      <c r="A522" s="2">
        <f t="shared" si="16"/>
        <v>139</v>
      </c>
      <c r="B522" s="2">
        <f t="shared" si="17"/>
        <v>16</v>
      </c>
      <c r="C522" s="2" t="s">
        <v>655</v>
      </c>
      <c r="D522" s="6">
        <f>COUNTIF(Data!$I$2:$I$1048576, "=" &amp; C522)</f>
        <v>0</v>
      </c>
    </row>
    <row r="523" spans="1:4" x14ac:dyDescent="0.35">
      <c r="A523" s="2">
        <f t="shared" si="16"/>
        <v>140</v>
      </c>
      <c r="B523" s="2">
        <f t="shared" si="17"/>
        <v>16</v>
      </c>
      <c r="C523" s="2" t="s">
        <v>656</v>
      </c>
      <c r="D523" s="6">
        <f>COUNTIF(Data!$I$2:$I$1048576, "=" &amp; C523)</f>
        <v>0</v>
      </c>
    </row>
    <row r="524" spans="1:4" x14ac:dyDescent="0.35">
      <c r="A524" s="2">
        <f t="shared" si="16"/>
        <v>141</v>
      </c>
      <c r="B524" s="2">
        <f t="shared" si="17"/>
        <v>16</v>
      </c>
      <c r="C524" s="2" t="s">
        <v>657</v>
      </c>
      <c r="D524" s="6">
        <f>COUNTIF(Data!$I$2:$I$1048576, "=" &amp; C524)</f>
        <v>0</v>
      </c>
    </row>
    <row r="525" spans="1:4" x14ac:dyDescent="0.35">
      <c r="A525" s="2">
        <f t="shared" si="16"/>
        <v>142</v>
      </c>
      <c r="B525" s="2">
        <f t="shared" si="17"/>
        <v>16</v>
      </c>
      <c r="C525" s="2" t="s">
        <v>658</v>
      </c>
      <c r="D525" s="6">
        <f>COUNTIF(Data!$I$2:$I$1048576, "=" &amp; C525)</f>
        <v>0</v>
      </c>
    </row>
    <row r="526" spans="1:4" x14ac:dyDescent="0.35">
      <c r="A526" s="2">
        <f t="shared" si="16"/>
        <v>143</v>
      </c>
      <c r="B526" s="2">
        <f t="shared" si="17"/>
        <v>16</v>
      </c>
      <c r="C526" s="2" t="s">
        <v>659</v>
      </c>
      <c r="D526" s="6">
        <f>COUNTIF(Data!$I$2:$I$1048576, "=" &amp; C526)</f>
        <v>0</v>
      </c>
    </row>
    <row r="527" spans="1:4" x14ac:dyDescent="0.35">
      <c r="A527" s="2">
        <f t="shared" si="16"/>
        <v>144</v>
      </c>
      <c r="B527" s="2">
        <f t="shared" si="17"/>
        <v>16</v>
      </c>
      <c r="C527" s="2" t="s">
        <v>660</v>
      </c>
      <c r="D527" s="6">
        <f>COUNTIF(Data!$I$2:$I$1048576, "=" &amp; C527)</f>
        <v>0</v>
      </c>
    </row>
    <row r="528" spans="1:4" x14ac:dyDescent="0.35">
      <c r="A528" s="2">
        <f t="shared" si="16"/>
        <v>145</v>
      </c>
      <c r="B528" s="2">
        <f t="shared" si="17"/>
        <v>16</v>
      </c>
      <c r="C528" s="2" t="s">
        <v>661</v>
      </c>
      <c r="D528" s="6">
        <f>COUNTIF(Data!$I$2:$I$1048576, "=" &amp; C528)</f>
        <v>0</v>
      </c>
    </row>
    <row r="529" spans="1:4" x14ac:dyDescent="0.35">
      <c r="A529" s="2">
        <f t="shared" si="16"/>
        <v>146</v>
      </c>
      <c r="B529" s="2">
        <f t="shared" si="17"/>
        <v>16</v>
      </c>
      <c r="C529" s="2" t="s">
        <v>662</v>
      </c>
      <c r="D529" s="6">
        <f>COUNTIF(Data!$I$2:$I$1048576, "=" &amp; C529)</f>
        <v>0</v>
      </c>
    </row>
    <row r="530" spans="1:4" x14ac:dyDescent="0.35">
      <c r="A530" s="2">
        <f t="shared" si="16"/>
        <v>147</v>
      </c>
      <c r="B530" s="2">
        <f t="shared" si="17"/>
        <v>16</v>
      </c>
      <c r="C530" s="2" t="s">
        <v>663</v>
      </c>
      <c r="D530" s="6">
        <f>COUNTIF(Data!$I$2:$I$1048576, "=" &amp; C530)</f>
        <v>0</v>
      </c>
    </row>
    <row r="531" spans="1:4" x14ac:dyDescent="0.35">
      <c r="A531" s="2">
        <f t="shared" si="16"/>
        <v>148</v>
      </c>
      <c r="B531" s="2">
        <f t="shared" si="17"/>
        <v>16</v>
      </c>
      <c r="C531" s="2" t="s">
        <v>664</v>
      </c>
      <c r="D531" s="6">
        <f>COUNTIF(Data!$I$2:$I$1048576, "=" &amp; C531)</f>
        <v>0</v>
      </c>
    </row>
    <row r="532" spans="1:4" x14ac:dyDescent="0.35">
      <c r="A532" s="2">
        <f t="shared" si="16"/>
        <v>149</v>
      </c>
      <c r="B532" s="2">
        <f t="shared" si="17"/>
        <v>16</v>
      </c>
      <c r="C532" s="2" t="s">
        <v>665</v>
      </c>
      <c r="D532" s="6">
        <f>COUNTIF(Data!$I$2:$I$1048576, "=" &amp; C532)</f>
        <v>0</v>
      </c>
    </row>
    <row r="533" spans="1:4" x14ac:dyDescent="0.35">
      <c r="A533" s="2">
        <f t="shared" si="16"/>
        <v>150</v>
      </c>
      <c r="B533" s="2">
        <f t="shared" si="17"/>
        <v>16</v>
      </c>
      <c r="C533" s="2" t="s">
        <v>666</v>
      </c>
      <c r="D533" s="6">
        <f>COUNTIF(Data!$I$2:$I$1048576, "=" &amp; C533)</f>
        <v>0</v>
      </c>
    </row>
    <row r="534" spans="1:4" x14ac:dyDescent="0.35">
      <c r="A534" s="2">
        <f t="shared" si="16"/>
        <v>75</v>
      </c>
      <c r="B534" s="2">
        <f t="shared" si="17"/>
        <v>17</v>
      </c>
      <c r="C534" s="2" t="s">
        <v>667</v>
      </c>
      <c r="D534" s="6">
        <f>COUNTIF(Data!$I$2:$I$1048576, "=" &amp; C534)</f>
        <v>0</v>
      </c>
    </row>
    <row r="535" spans="1:4" x14ac:dyDescent="0.35">
      <c r="A535" s="2">
        <f t="shared" si="16"/>
        <v>76</v>
      </c>
      <c r="B535" s="2">
        <f t="shared" si="17"/>
        <v>17</v>
      </c>
      <c r="C535" s="2" t="s">
        <v>668</v>
      </c>
      <c r="D535" s="6">
        <f>COUNTIF(Data!$I$2:$I$1048576, "=" &amp; C535)</f>
        <v>0</v>
      </c>
    </row>
    <row r="536" spans="1:4" x14ac:dyDescent="0.35">
      <c r="A536" s="2">
        <f t="shared" si="16"/>
        <v>77</v>
      </c>
      <c r="B536" s="2">
        <f t="shared" si="17"/>
        <v>17</v>
      </c>
      <c r="C536" s="2" t="s">
        <v>669</v>
      </c>
      <c r="D536" s="6">
        <f>COUNTIF(Data!$I$2:$I$1048576, "=" &amp; C536)</f>
        <v>0</v>
      </c>
    </row>
    <row r="537" spans="1:4" x14ac:dyDescent="0.35">
      <c r="A537" s="2">
        <f t="shared" si="16"/>
        <v>78</v>
      </c>
      <c r="B537" s="2">
        <f t="shared" si="17"/>
        <v>17</v>
      </c>
      <c r="C537" s="2" t="s">
        <v>670</v>
      </c>
      <c r="D537" s="6">
        <f>COUNTIF(Data!$I$2:$I$1048576, "=" &amp; C537)</f>
        <v>0</v>
      </c>
    </row>
    <row r="538" spans="1:4" x14ac:dyDescent="0.35">
      <c r="A538" s="2">
        <f t="shared" si="16"/>
        <v>79</v>
      </c>
      <c r="B538" s="2">
        <f t="shared" si="17"/>
        <v>17</v>
      </c>
      <c r="C538" s="2" t="s">
        <v>671</v>
      </c>
      <c r="D538" s="6">
        <f>COUNTIF(Data!$I$2:$I$1048576, "=" &amp; C538)</f>
        <v>0</v>
      </c>
    </row>
    <row r="539" spans="1:4" x14ac:dyDescent="0.35">
      <c r="A539" s="2">
        <f t="shared" si="16"/>
        <v>80</v>
      </c>
      <c r="B539" s="2">
        <f t="shared" si="17"/>
        <v>17</v>
      </c>
      <c r="C539" s="2" t="s">
        <v>672</v>
      </c>
      <c r="D539" s="6">
        <f>COUNTIF(Data!$I$2:$I$1048576, "=" &amp; C539)</f>
        <v>0</v>
      </c>
    </row>
    <row r="540" spans="1:4" x14ac:dyDescent="0.35">
      <c r="A540" s="2">
        <f t="shared" si="16"/>
        <v>81</v>
      </c>
      <c r="B540" s="2">
        <f t="shared" si="17"/>
        <v>17</v>
      </c>
      <c r="C540" s="2" t="s">
        <v>673</v>
      </c>
      <c r="D540" s="6">
        <f>COUNTIF(Data!$I$2:$I$1048576, "=" &amp; C540)</f>
        <v>0</v>
      </c>
    </row>
    <row r="541" spans="1:4" x14ac:dyDescent="0.35">
      <c r="A541" s="2">
        <f t="shared" si="16"/>
        <v>82</v>
      </c>
      <c r="B541" s="2">
        <f t="shared" si="17"/>
        <v>17</v>
      </c>
      <c r="C541" s="2" t="s">
        <v>674</v>
      </c>
      <c r="D541" s="6">
        <f>COUNTIF(Data!$I$2:$I$1048576, "=" &amp; C541)</f>
        <v>0</v>
      </c>
    </row>
    <row r="542" spans="1:4" x14ac:dyDescent="0.35">
      <c r="A542" s="2">
        <f t="shared" si="16"/>
        <v>83</v>
      </c>
      <c r="B542" s="2">
        <f t="shared" si="17"/>
        <v>17</v>
      </c>
      <c r="C542" s="2" t="s">
        <v>675</v>
      </c>
      <c r="D542" s="6">
        <f>COUNTIF(Data!$I$2:$I$1048576, "=" &amp; C542)</f>
        <v>0</v>
      </c>
    </row>
    <row r="543" spans="1:4" x14ac:dyDescent="0.35">
      <c r="A543" s="2">
        <f t="shared" si="16"/>
        <v>84</v>
      </c>
      <c r="B543" s="2">
        <f t="shared" si="17"/>
        <v>17</v>
      </c>
      <c r="C543" s="2" t="s">
        <v>676</v>
      </c>
      <c r="D543" s="6">
        <f>COUNTIF(Data!$I$2:$I$1048576, "=" &amp; C543)</f>
        <v>0</v>
      </c>
    </row>
    <row r="544" spans="1:4" x14ac:dyDescent="0.35">
      <c r="A544" s="2">
        <f t="shared" si="16"/>
        <v>85</v>
      </c>
      <c r="B544" s="2">
        <f t="shared" si="17"/>
        <v>17</v>
      </c>
      <c r="C544" s="2" t="s">
        <v>677</v>
      </c>
      <c r="D544" s="6">
        <f>COUNTIF(Data!$I$2:$I$1048576, "=" &amp; C544)</f>
        <v>2</v>
      </c>
    </row>
    <row r="545" spans="1:4" x14ac:dyDescent="0.35">
      <c r="A545" s="2">
        <f t="shared" si="16"/>
        <v>86</v>
      </c>
      <c r="B545" s="2">
        <f t="shared" si="17"/>
        <v>17</v>
      </c>
      <c r="C545" s="2" t="s">
        <v>678</v>
      </c>
      <c r="D545" s="6">
        <f>COUNTIF(Data!$I$2:$I$1048576, "=" &amp; C545)</f>
        <v>0</v>
      </c>
    </row>
    <row r="546" spans="1:4" x14ac:dyDescent="0.35">
      <c r="A546" s="2">
        <f t="shared" si="16"/>
        <v>87</v>
      </c>
      <c r="B546" s="2">
        <f t="shared" si="17"/>
        <v>17</v>
      </c>
      <c r="C546" s="2" t="s">
        <v>679</v>
      </c>
      <c r="D546" s="6">
        <f>COUNTIF(Data!$I$2:$I$1048576, "=" &amp; C546)</f>
        <v>0</v>
      </c>
    </row>
    <row r="547" spans="1:4" x14ac:dyDescent="0.35">
      <c r="A547" s="2">
        <f t="shared" si="16"/>
        <v>88</v>
      </c>
      <c r="B547" s="2">
        <f t="shared" si="17"/>
        <v>17</v>
      </c>
      <c r="C547" s="2" t="s">
        <v>680</v>
      </c>
      <c r="D547" s="6">
        <f>COUNTIF(Data!$I$2:$I$1048576, "=" &amp; C547)</f>
        <v>3</v>
      </c>
    </row>
    <row r="548" spans="1:4" x14ac:dyDescent="0.35">
      <c r="A548" s="2">
        <f t="shared" si="16"/>
        <v>89</v>
      </c>
      <c r="B548" s="2">
        <f t="shared" si="17"/>
        <v>17</v>
      </c>
      <c r="C548" s="2" t="s">
        <v>681</v>
      </c>
      <c r="D548" s="6">
        <f>COUNTIF(Data!$I$2:$I$1048576, "=" &amp; C548)</f>
        <v>0</v>
      </c>
    </row>
    <row r="549" spans="1:4" x14ac:dyDescent="0.35">
      <c r="A549" s="2">
        <f t="shared" si="16"/>
        <v>90</v>
      </c>
      <c r="B549" s="2">
        <f t="shared" si="17"/>
        <v>17</v>
      </c>
      <c r="C549" s="2" t="s">
        <v>682</v>
      </c>
      <c r="D549" s="6">
        <f>COUNTIF(Data!$I$2:$I$1048576, "=" &amp; C549)</f>
        <v>0</v>
      </c>
    </row>
    <row r="550" spans="1:4" x14ac:dyDescent="0.35">
      <c r="A550" s="2">
        <f t="shared" si="16"/>
        <v>91</v>
      </c>
      <c r="B550" s="2">
        <f t="shared" si="17"/>
        <v>17</v>
      </c>
      <c r="C550" s="2" t="s">
        <v>683</v>
      </c>
      <c r="D550" s="6">
        <f>COUNTIF(Data!$I$2:$I$1048576, "=" &amp; C550)</f>
        <v>0</v>
      </c>
    </row>
    <row r="551" spans="1:4" x14ac:dyDescent="0.35">
      <c r="A551" s="2">
        <f t="shared" si="16"/>
        <v>92</v>
      </c>
      <c r="B551" s="2">
        <f t="shared" si="17"/>
        <v>17</v>
      </c>
      <c r="C551" s="2" t="s">
        <v>684</v>
      </c>
      <c r="D551" s="6">
        <f>COUNTIF(Data!$I$2:$I$1048576, "=" &amp; C551)</f>
        <v>0</v>
      </c>
    </row>
    <row r="552" spans="1:4" x14ac:dyDescent="0.35">
      <c r="A552" s="2">
        <f t="shared" si="16"/>
        <v>93</v>
      </c>
      <c r="B552" s="2">
        <f t="shared" si="17"/>
        <v>17</v>
      </c>
      <c r="C552" s="2" t="s">
        <v>685</v>
      </c>
      <c r="D552" s="6">
        <f>COUNTIF(Data!$I$2:$I$1048576, "=" &amp; C552)</f>
        <v>0</v>
      </c>
    </row>
    <row r="553" spans="1:4" x14ac:dyDescent="0.35">
      <c r="A553" s="2">
        <f t="shared" si="16"/>
        <v>94</v>
      </c>
      <c r="B553" s="2">
        <f t="shared" si="17"/>
        <v>17</v>
      </c>
      <c r="C553" s="2" t="s">
        <v>686</v>
      </c>
      <c r="D553" s="6">
        <f>COUNTIF(Data!$I$2:$I$1048576, "=" &amp; C553)</f>
        <v>0</v>
      </c>
    </row>
    <row r="554" spans="1:4" x14ac:dyDescent="0.35">
      <c r="A554" s="2">
        <f t="shared" si="16"/>
        <v>95</v>
      </c>
      <c r="B554" s="2">
        <f t="shared" si="17"/>
        <v>17</v>
      </c>
      <c r="C554" s="2" t="s">
        <v>687</v>
      </c>
      <c r="D554" s="6">
        <f>COUNTIF(Data!$I$2:$I$1048576, "=" &amp; C554)</f>
        <v>0</v>
      </c>
    </row>
    <row r="555" spans="1:4" x14ac:dyDescent="0.35">
      <c r="A555" s="2">
        <f t="shared" si="16"/>
        <v>96</v>
      </c>
      <c r="B555" s="2">
        <f t="shared" si="17"/>
        <v>17</v>
      </c>
      <c r="C555" s="2" t="s">
        <v>688</v>
      </c>
      <c r="D555" s="6">
        <f>COUNTIF(Data!$I$2:$I$1048576, "=" &amp; C555)</f>
        <v>0</v>
      </c>
    </row>
    <row r="556" spans="1:4" x14ac:dyDescent="0.35">
      <c r="A556" s="2">
        <f t="shared" si="16"/>
        <v>97</v>
      </c>
      <c r="B556" s="2">
        <f t="shared" si="17"/>
        <v>17</v>
      </c>
      <c r="C556" s="2" t="s">
        <v>689</v>
      </c>
      <c r="D556" s="6">
        <f>COUNTIF(Data!$I$2:$I$1048576, "=" &amp; C556)</f>
        <v>0</v>
      </c>
    </row>
    <row r="557" spans="1:4" x14ac:dyDescent="0.35">
      <c r="A557" s="2">
        <f t="shared" si="16"/>
        <v>98</v>
      </c>
      <c r="B557" s="2">
        <f t="shared" si="17"/>
        <v>17</v>
      </c>
      <c r="C557" s="2" t="s">
        <v>690</v>
      </c>
      <c r="D557" s="6">
        <f>COUNTIF(Data!$I$2:$I$1048576, "=" &amp; C557)</f>
        <v>0</v>
      </c>
    </row>
    <row r="558" spans="1:4" x14ac:dyDescent="0.35">
      <c r="A558" s="2">
        <f t="shared" si="16"/>
        <v>99</v>
      </c>
      <c r="B558" s="2">
        <f t="shared" si="17"/>
        <v>17</v>
      </c>
      <c r="C558" s="2" t="s">
        <v>691</v>
      </c>
      <c r="D558" s="6">
        <f>COUNTIF(Data!$I$2:$I$1048576, "=" &amp; C558)</f>
        <v>0</v>
      </c>
    </row>
    <row r="559" spans="1:4" x14ac:dyDescent="0.35">
      <c r="A559" s="2">
        <f t="shared" si="16"/>
        <v>100</v>
      </c>
      <c r="B559" s="2">
        <f t="shared" si="17"/>
        <v>17</v>
      </c>
      <c r="C559" s="2" t="s">
        <v>692</v>
      </c>
      <c r="D559" s="6">
        <f>COUNTIF(Data!$I$2:$I$1048576, "=" &amp; C559)</f>
        <v>0</v>
      </c>
    </row>
    <row r="560" spans="1:4" x14ac:dyDescent="0.35">
      <c r="A560" s="2">
        <f t="shared" si="16"/>
        <v>101</v>
      </c>
      <c r="B560" s="2">
        <f t="shared" si="17"/>
        <v>17</v>
      </c>
      <c r="C560" s="2" t="s">
        <v>693</v>
      </c>
      <c r="D560" s="6">
        <f>COUNTIF(Data!$I$2:$I$1048576, "=" &amp; C560)</f>
        <v>0</v>
      </c>
    </row>
    <row r="561" spans="1:4" x14ac:dyDescent="0.35">
      <c r="A561" s="2">
        <f t="shared" si="16"/>
        <v>102</v>
      </c>
      <c r="B561" s="2">
        <f t="shared" si="17"/>
        <v>17</v>
      </c>
      <c r="C561" s="2" t="s">
        <v>694</v>
      </c>
      <c r="D561" s="6">
        <f>COUNTIF(Data!$I$2:$I$1048576, "=" &amp; C561)</f>
        <v>0</v>
      </c>
    </row>
    <row r="562" spans="1:4" x14ac:dyDescent="0.35">
      <c r="A562" s="2">
        <f t="shared" si="16"/>
        <v>103</v>
      </c>
      <c r="B562" s="2">
        <f t="shared" si="17"/>
        <v>17</v>
      </c>
      <c r="C562" s="2" t="s">
        <v>695</v>
      </c>
      <c r="D562" s="6">
        <f>COUNTIF(Data!$I$2:$I$1048576, "=" &amp; C562)</f>
        <v>0</v>
      </c>
    </row>
    <row r="563" spans="1:4" x14ac:dyDescent="0.35">
      <c r="A563" s="2">
        <f t="shared" si="16"/>
        <v>104</v>
      </c>
      <c r="B563" s="2">
        <f t="shared" si="17"/>
        <v>17</v>
      </c>
      <c r="C563" s="2" t="s">
        <v>696</v>
      </c>
      <c r="D563" s="6">
        <f>COUNTIF(Data!$I$2:$I$1048576, "=" &amp; C563)</f>
        <v>0</v>
      </c>
    </row>
    <row r="564" spans="1:4" x14ac:dyDescent="0.35">
      <c r="A564" s="2">
        <f t="shared" si="16"/>
        <v>105</v>
      </c>
      <c r="B564" s="2">
        <f t="shared" si="17"/>
        <v>17</v>
      </c>
      <c r="C564" s="2" t="s">
        <v>697</v>
      </c>
      <c r="D564" s="6">
        <f>COUNTIF(Data!$I$2:$I$1048576, "=" &amp; C564)</f>
        <v>0</v>
      </c>
    </row>
    <row r="565" spans="1:4" x14ac:dyDescent="0.35">
      <c r="A565" s="2">
        <f t="shared" si="16"/>
        <v>106</v>
      </c>
      <c r="B565" s="2">
        <f t="shared" si="17"/>
        <v>17</v>
      </c>
      <c r="C565" s="2" t="s">
        <v>698</v>
      </c>
      <c r="D565" s="6">
        <f>COUNTIF(Data!$I$2:$I$1048576, "=" &amp; C565)</f>
        <v>0</v>
      </c>
    </row>
    <row r="566" spans="1:4" x14ac:dyDescent="0.35">
      <c r="A566" s="2">
        <f t="shared" si="16"/>
        <v>107</v>
      </c>
      <c r="B566" s="2">
        <f t="shared" si="17"/>
        <v>17</v>
      </c>
      <c r="C566" s="2" t="s">
        <v>699</v>
      </c>
      <c r="D566" s="6">
        <f>COUNTIF(Data!$I$2:$I$1048576, "=" &amp; C566)</f>
        <v>0</v>
      </c>
    </row>
    <row r="567" spans="1:4" x14ac:dyDescent="0.35">
      <c r="A567" s="2">
        <f t="shared" si="16"/>
        <v>108</v>
      </c>
      <c r="B567" s="2">
        <f t="shared" si="17"/>
        <v>17</v>
      </c>
      <c r="C567" s="2" t="s">
        <v>700</v>
      </c>
      <c r="D567" s="6">
        <f>COUNTIF(Data!$I$2:$I$1048576, "=" &amp; C567)</f>
        <v>0</v>
      </c>
    </row>
    <row r="568" spans="1:4" x14ac:dyDescent="0.35">
      <c r="A568" s="2">
        <f t="shared" si="16"/>
        <v>109</v>
      </c>
      <c r="B568" s="2">
        <f t="shared" si="17"/>
        <v>17</v>
      </c>
      <c r="C568" s="2" t="s">
        <v>701</v>
      </c>
      <c r="D568" s="6">
        <f>COUNTIF(Data!$I$2:$I$1048576, "=" &amp; C568)</f>
        <v>0</v>
      </c>
    </row>
    <row r="569" spans="1:4" x14ac:dyDescent="0.35">
      <c r="A569" s="2">
        <f t="shared" si="16"/>
        <v>110</v>
      </c>
      <c r="B569" s="2">
        <f t="shared" si="17"/>
        <v>17</v>
      </c>
      <c r="C569" s="2" t="s">
        <v>702</v>
      </c>
      <c r="D569" s="6">
        <f>COUNTIF(Data!$I$2:$I$1048576, "=" &amp; C569)</f>
        <v>0</v>
      </c>
    </row>
    <row r="570" spans="1:4" x14ac:dyDescent="0.35">
      <c r="A570" s="2">
        <f t="shared" si="16"/>
        <v>111</v>
      </c>
      <c r="B570" s="2">
        <f t="shared" si="17"/>
        <v>17</v>
      </c>
      <c r="C570" s="2" t="s">
        <v>703</v>
      </c>
      <c r="D570" s="6">
        <f>COUNTIF(Data!$I$2:$I$1048576, "=" &amp; C570)</f>
        <v>0</v>
      </c>
    </row>
    <row r="571" spans="1:4" x14ac:dyDescent="0.35">
      <c r="A571" s="2">
        <f t="shared" si="16"/>
        <v>112</v>
      </c>
      <c r="B571" s="2">
        <f t="shared" si="17"/>
        <v>17</v>
      </c>
      <c r="C571" s="2" t="s">
        <v>704</v>
      </c>
      <c r="D571" s="6">
        <f>COUNTIF(Data!$I$2:$I$1048576, "=" &amp; C571)</f>
        <v>0</v>
      </c>
    </row>
    <row r="572" spans="1:4" x14ac:dyDescent="0.35">
      <c r="A572" s="2">
        <f t="shared" si="16"/>
        <v>113</v>
      </c>
      <c r="B572" s="2">
        <f t="shared" si="17"/>
        <v>17</v>
      </c>
      <c r="C572" s="2" t="s">
        <v>705</v>
      </c>
      <c r="D572" s="6">
        <f>COUNTIF(Data!$I$2:$I$1048576, "=" &amp; C572)</f>
        <v>0</v>
      </c>
    </row>
    <row r="573" spans="1:4" x14ac:dyDescent="0.35">
      <c r="A573" s="2">
        <f t="shared" si="16"/>
        <v>114</v>
      </c>
      <c r="B573" s="2">
        <f t="shared" si="17"/>
        <v>17</v>
      </c>
      <c r="C573" s="2" t="s">
        <v>706</v>
      </c>
      <c r="D573" s="6">
        <f>COUNTIF(Data!$I$2:$I$1048576, "=" &amp; C573)</f>
        <v>0</v>
      </c>
    </row>
    <row r="574" spans="1:4" x14ac:dyDescent="0.35">
      <c r="A574" s="2">
        <f t="shared" si="16"/>
        <v>115</v>
      </c>
      <c r="B574" s="2">
        <f t="shared" si="17"/>
        <v>17</v>
      </c>
      <c r="C574" s="2" t="s">
        <v>707</v>
      </c>
      <c r="D574" s="6">
        <f>COUNTIF(Data!$I$2:$I$1048576, "=" &amp; C574)</f>
        <v>0</v>
      </c>
    </row>
    <row r="575" spans="1:4" x14ac:dyDescent="0.35">
      <c r="A575" s="2">
        <f t="shared" si="16"/>
        <v>116</v>
      </c>
      <c r="B575" s="2">
        <f t="shared" si="17"/>
        <v>17</v>
      </c>
      <c r="C575" s="2" t="s">
        <v>708</v>
      </c>
      <c r="D575" s="6">
        <f>COUNTIF(Data!$I$2:$I$1048576, "=" &amp; C575)</f>
        <v>0</v>
      </c>
    </row>
    <row r="576" spans="1:4" x14ac:dyDescent="0.35">
      <c r="A576" s="2">
        <f t="shared" si="16"/>
        <v>117</v>
      </c>
      <c r="B576" s="2">
        <f t="shared" si="17"/>
        <v>17</v>
      </c>
      <c r="C576" s="2" t="s">
        <v>709</v>
      </c>
      <c r="D576" s="6">
        <f>COUNTIF(Data!$I$2:$I$1048576, "=" &amp; C576)</f>
        <v>0</v>
      </c>
    </row>
    <row r="577" spans="1:4" x14ac:dyDescent="0.35">
      <c r="A577" s="2">
        <f t="shared" si="16"/>
        <v>118</v>
      </c>
      <c r="B577" s="2">
        <f t="shared" si="17"/>
        <v>17</v>
      </c>
      <c r="C577" s="2" t="s">
        <v>710</v>
      </c>
      <c r="D577" s="6">
        <f>COUNTIF(Data!$I$2:$I$1048576, "=" &amp; C577)</f>
        <v>0</v>
      </c>
    </row>
    <row r="578" spans="1:4" x14ac:dyDescent="0.35">
      <c r="A578" s="2">
        <f t="shared" si="16"/>
        <v>119</v>
      </c>
      <c r="B578" s="2">
        <f t="shared" si="17"/>
        <v>17</v>
      </c>
      <c r="C578" s="2" t="s">
        <v>711</v>
      </c>
      <c r="D578" s="6">
        <f>COUNTIF(Data!$I$2:$I$1048576, "=" &amp; C578)</f>
        <v>0</v>
      </c>
    </row>
    <row r="579" spans="1:4" x14ac:dyDescent="0.35">
      <c r="A579" s="2">
        <f t="shared" ref="A579:A642" si="18">VALUE(LEFT(C579, FIND(" ",C579)-1))</f>
        <v>120</v>
      </c>
      <c r="B579" s="2">
        <f t="shared" ref="B579:B642" si="19">VALUE(RIGHT(C579,LEN(C579)- FIND(" ",C579)+1))</f>
        <v>17</v>
      </c>
      <c r="C579" s="2" t="s">
        <v>712</v>
      </c>
      <c r="D579" s="6">
        <f>COUNTIF(Data!$I$2:$I$1048576, "=" &amp; C579)</f>
        <v>0</v>
      </c>
    </row>
    <row r="580" spans="1:4" x14ac:dyDescent="0.35">
      <c r="A580" s="2">
        <f t="shared" si="18"/>
        <v>121</v>
      </c>
      <c r="B580" s="2">
        <f t="shared" si="19"/>
        <v>17</v>
      </c>
      <c r="C580" s="2" t="s">
        <v>713</v>
      </c>
      <c r="D580" s="6">
        <f>COUNTIF(Data!$I$2:$I$1048576, "=" &amp; C580)</f>
        <v>0</v>
      </c>
    </row>
    <row r="581" spans="1:4" x14ac:dyDescent="0.35">
      <c r="A581" s="2">
        <f t="shared" si="18"/>
        <v>122</v>
      </c>
      <c r="B581" s="2">
        <f t="shared" si="19"/>
        <v>17</v>
      </c>
      <c r="C581" s="2" t="s">
        <v>714</v>
      </c>
      <c r="D581" s="6">
        <f>COUNTIF(Data!$I$2:$I$1048576, "=" &amp; C581)</f>
        <v>0</v>
      </c>
    </row>
    <row r="582" spans="1:4" x14ac:dyDescent="0.35">
      <c r="A582" s="2">
        <f t="shared" si="18"/>
        <v>123</v>
      </c>
      <c r="B582" s="2">
        <f t="shared" si="19"/>
        <v>17</v>
      </c>
      <c r="C582" s="2" t="s">
        <v>715</v>
      </c>
      <c r="D582" s="6">
        <f>COUNTIF(Data!$I$2:$I$1048576, "=" &amp; C582)</f>
        <v>0</v>
      </c>
    </row>
    <row r="583" spans="1:4" x14ac:dyDescent="0.35">
      <c r="A583" s="2">
        <f t="shared" si="18"/>
        <v>124</v>
      </c>
      <c r="B583" s="2">
        <f t="shared" si="19"/>
        <v>17</v>
      </c>
      <c r="C583" s="2" t="s">
        <v>716</v>
      </c>
      <c r="D583" s="6">
        <f>COUNTIF(Data!$I$2:$I$1048576, "=" &amp; C583)</f>
        <v>0</v>
      </c>
    </row>
    <row r="584" spans="1:4" x14ac:dyDescent="0.35">
      <c r="A584" s="2">
        <f t="shared" si="18"/>
        <v>125</v>
      </c>
      <c r="B584" s="2">
        <f t="shared" si="19"/>
        <v>17</v>
      </c>
      <c r="C584" s="2" t="s">
        <v>717</v>
      </c>
      <c r="D584" s="6">
        <f>COUNTIF(Data!$I$2:$I$1048576, "=" &amp; C584)</f>
        <v>0</v>
      </c>
    </row>
    <row r="585" spans="1:4" x14ac:dyDescent="0.35">
      <c r="A585" s="2">
        <f t="shared" si="18"/>
        <v>126</v>
      </c>
      <c r="B585" s="2">
        <f t="shared" si="19"/>
        <v>17</v>
      </c>
      <c r="C585" s="2" t="s">
        <v>718</v>
      </c>
      <c r="D585" s="6">
        <f>COUNTIF(Data!$I$2:$I$1048576, "=" &amp; C585)</f>
        <v>0</v>
      </c>
    </row>
    <row r="586" spans="1:4" x14ac:dyDescent="0.35">
      <c r="A586" s="2">
        <f t="shared" si="18"/>
        <v>127</v>
      </c>
      <c r="B586" s="2">
        <f t="shared" si="19"/>
        <v>17</v>
      </c>
      <c r="C586" s="2" t="s">
        <v>719</v>
      </c>
      <c r="D586" s="6">
        <f>COUNTIF(Data!$I$2:$I$1048576, "=" &amp; C586)</f>
        <v>0</v>
      </c>
    </row>
    <row r="587" spans="1:4" x14ac:dyDescent="0.35">
      <c r="A587" s="2">
        <f t="shared" si="18"/>
        <v>128</v>
      </c>
      <c r="B587" s="2">
        <f t="shared" si="19"/>
        <v>17</v>
      </c>
      <c r="C587" s="2" t="s">
        <v>720</v>
      </c>
      <c r="D587" s="6">
        <f>COUNTIF(Data!$I$2:$I$1048576, "=" &amp; C587)</f>
        <v>0</v>
      </c>
    </row>
    <row r="588" spans="1:4" x14ac:dyDescent="0.35">
      <c r="A588" s="2">
        <f t="shared" si="18"/>
        <v>129</v>
      </c>
      <c r="B588" s="2">
        <f t="shared" si="19"/>
        <v>17</v>
      </c>
      <c r="C588" s="2" t="s">
        <v>721</v>
      </c>
      <c r="D588" s="6">
        <f>COUNTIF(Data!$I$2:$I$1048576, "=" &amp; C588)</f>
        <v>0</v>
      </c>
    </row>
    <row r="589" spans="1:4" x14ac:dyDescent="0.35">
      <c r="A589" s="2">
        <f t="shared" si="18"/>
        <v>130</v>
      </c>
      <c r="B589" s="2">
        <f t="shared" si="19"/>
        <v>17</v>
      </c>
      <c r="C589" s="2" t="s">
        <v>722</v>
      </c>
      <c r="D589" s="6">
        <f>COUNTIF(Data!$I$2:$I$1048576, "=" &amp; C589)</f>
        <v>0</v>
      </c>
    </row>
    <row r="590" spans="1:4" x14ac:dyDescent="0.35">
      <c r="A590" s="2">
        <f t="shared" si="18"/>
        <v>131</v>
      </c>
      <c r="B590" s="2">
        <f t="shared" si="19"/>
        <v>17</v>
      </c>
      <c r="C590" s="2" t="s">
        <v>723</v>
      </c>
      <c r="D590" s="6">
        <f>COUNTIF(Data!$I$2:$I$1048576, "=" &amp; C590)</f>
        <v>0</v>
      </c>
    </row>
    <row r="591" spans="1:4" x14ac:dyDescent="0.35">
      <c r="A591" s="2">
        <f t="shared" si="18"/>
        <v>132</v>
      </c>
      <c r="B591" s="2">
        <f t="shared" si="19"/>
        <v>17</v>
      </c>
      <c r="C591" s="2" t="s">
        <v>724</v>
      </c>
      <c r="D591" s="6">
        <f>COUNTIF(Data!$I$2:$I$1048576, "=" &amp; C591)</f>
        <v>0</v>
      </c>
    </row>
    <row r="592" spans="1:4" x14ac:dyDescent="0.35">
      <c r="A592" s="2">
        <f t="shared" si="18"/>
        <v>133</v>
      </c>
      <c r="B592" s="2">
        <f t="shared" si="19"/>
        <v>17</v>
      </c>
      <c r="C592" s="2" t="s">
        <v>725</v>
      </c>
      <c r="D592" s="6">
        <f>COUNTIF(Data!$I$2:$I$1048576, "=" &amp; C592)</f>
        <v>0</v>
      </c>
    </row>
    <row r="593" spans="1:4" x14ac:dyDescent="0.35">
      <c r="A593" s="2">
        <f t="shared" si="18"/>
        <v>134</v>
      </c>
      <c r="B593" s="2">
        <f t="shared" si="19"/>
        <v>17</v>
      </c>
      <c r="C593" s="2" t="s">
        <v>726</v>
      </c>
      <c r="D593" s="6">
        <f>COUNTIF(Data!$I$2:$I$1048576, "=" &amp; C593)</f>
        <v>0</v>
      </c>
    </row>
    <row r="594" spans="1:4" x14ac:dyDescent="0.35">
      <c r="A594" s="2">
        <f t="shared" si="18"/>
        <v>135</v>
      </c>
      <c r="B594" s="2">
        <f t="shared" si="19"/>
        <v>17</v>
      </c>
      <c r="C594" s="2" t="s">
        <v>727</v>
      </c>
      <c r="D594" s="6">
        <f>COUNTIF(Data!$I$2:$I$1048576, "=" &amp; C594)</f>
        <v>0</v>
      </c>
    </row>
    <row r="595" spans="1:4" x14ac:dyDescent="0.35">
      <c r="A595" s="2">
        <f t="shared" si="18"/>
        <v>136</v>
      </c>
      <c r="B595" s="2">
        <f t="shared" si="19"/>
        <v>17</v>
      </c>
      <c r="C595" s="2" t="s">
        <v>728</v>
      </c>
      <c r="D595" s="6">
        <f>COUNTIF(Data!$I$2:$I$1048576, "=" &amp; C595)</f>
        <v>0</v>
      </c>
    </row>
    <row r="596" spans="1:4" x14ac:dyDescent="0.35">
      <c r="A596" s="2">
        <f t="shared" si="18"/>
        <v>137</v>
      </c>
      <c r="B596" s="2">
        <f t="shared" si="19"/>
        <v>17</v>
      </c>
      <c r="C596" s="2" t="s">
        <v>729</v>
      </c>
      <c r="D596" s="6">
        <f>COUNTIF(Data!$I$2:$I$1048576, "=" &amp; C596)</f>
        <v>0</v>
      </c>
    </row>
    <row r="597" spans="1:4" x14ac:dyDescent="0.35">
      <c r="A597" s="2">
        <f t="shared" si="18"/>
        <v>138</v>
      </c>
      <c r="B597" s="2">
        <f t="shared" si="19"/>
        <v>17</v>
      </c>
      <c r="C597" s="2" t="s">
        <v>730</v>
      </c>
      <c r="D597" s="6">
        <f>COUNTIF(Data!$I$2:$I$1048576, "=" &amp; C597)</f>
        <v>0</v>
      </c>
    </row>
    <row r="598" spans="1:4" x14ac:dyDescent="0.35">
      <c r="A598" s="2">
        <f t="shared" si="18"/>
        <v>139</v>
      </c>
      <c r="B598" s="2">
        <f t="shared" si="19"/>
        <v>17</v>
      </c>
      <c r="C598" s="2" t="s">
        <v>731</v>
      </c>
      <c r="D598" s="6">
        <f>COUNTIF(Data!$I$2:$I$1048576, "=" &amp; C598)</f>
        <v>0</v>
      </c>
    </row>
    <row r="599" spans="1:4" x14ac:dyDescent="0.35">
      <c r="A599" s="2">
        <f t="shared" si="18"/>
        <v>140</v>
      </c>
      <c r="B599" s="2">
        <f t="shared" si="19"/>
        <v>17</v>
      </c>
      <c r="C599" s="2" t="s">
        <v>732</v>
      </c>
      <c r="D599" s="6">
        <f>COUNTIF(Data!$I$2:$I$1048576, "=" &amp; C599)</f>
        <v>0</v>
      </c>
    </row>
    <row r="600" spans="1:4" x14ac:dyDescent="0.35">
      <c r="A600" s="2">
        <f t="shared" si="18"/>
        <v>141</v>
      </c>
      <c r="B600" s="2">
        <f t="shared" si="19"/>
        <v>17</v>
      </c>
      <c r="C600" s="2" t="s">
        <v>733</v>
      </c>
      <c r="D600" s="6">
        <f>COUNTIF(Data!$I$2:$I$1048576, "=" &amp; C600)</f>
        <v>0</v>
      </c>
    </row>
    <row r="601" spans="1:4" x14ac:dyDescent="0.35">
      <c r="A601" s="2">
        <f t="shared" si="18"/>
        <v>142</v>
      </c>
      <c r="B601" s="2">
        <f t="shared" si="19"/>
        <v>17</v>
      </c>
      <c r="C601" s="2" t="s">
        <v>734</v>
      </c>
      <c r="D601" s="6">
        <f>COUNTIF(Data!$I$2:$I$1048576, "=" &amp; C601)</f>
        <v>0</v>
      </c>
    </row>
    <row r="602" spans="1:4" x14ac:dyDescent="0.35">
      <c r="A602" s="2">
        <f t="shared" si="18"/>
        <v>143</v>
      </c>
      <c r="B602" s="2">
        <f t="shared" si="19"/>
        <v>17</v>
      </c>
      <c r="C602" s="2" t="s">
        <v>735</v>
      </c>
      <c r="D602" s="6">
        <f>COUNTIF(Data!$I$2:$I$1048576, "=" &amp; C602)</f>
        <v>0</v>
      </c>
    </row>
    <row r="603" spans="1:4" x14ac:dyDescent="0.35">
      <c r="A603" s="2">
        <f t="shared" si="18"/>
        <v>144</v>
      </c>
      <c r="B603" s="2">
        <f t="shared" si="19"/>
        <v>17</v>
      </c>
      <c r="C603" s="2" t="s">
        <v>736</v>
      </c>
      <c r="D603" s="6">
        <f>COUNTIF(Data!$I$2:$I$1048576, "=" &amp; C603)</f>
        <v>0</v>
      </c>
    </row>
    <row r="604" spans="1:4" x14ac:dyDescent="0.35">
      <c r="A604" s="2">
        <f t="shared" si="18"/>
        <v>145</v>
      </c>
      <c r="B604" s="2">
        <f t="shared" si="19"/>
        <v>17</v>
      </c>
      <c r="C604" s="2" t="s">
        <v>737</v>
      </c>
      <c r="D604" s="6">
        <f>COUNTIF(Data!$I$2:$I$1048576, "=" &amp; C604)</f>
        <v>0</v>
      </c>
    </row>
    <row r="605" spans="1:4" x14ac:dyDescent="0.35">
      <c r="A605" s="2">
        <f t="shared" si="18"/>
        <v>146</v>
      </c>
      <c r="B605" s="2">
        <f t="shared" si="19"/>
        <v>17</v>
      </c>
      <c r="C605" s="2" t="s">
        <v>738</v>
      </c>
      <c r="D605" s="6">
        <f>COUNTIF(Data!$I$2:$I$1048576, "=" &amp; C605)</f>
        <v>0</v>
      </c>
    </row>
    <row r="606" spans="1:4" x14ac:dyDescent="0.35">
      <c r="A606" s="2">
        <f t="shared" si="18"/>
        <v>147</v>
      </c>
      <c r="B606" s="2">
        <f t="shared" si="19"/>
        <v>17</v>
      </c>
      <c r="C606" s="2" t="s">
        <v>739</v>
      </c>
      <c r="D606" s="6">
        <f>COUNTIF(Data!$I$2:$I$1048576, "=" &amp; C606)</f>
        <v>0</v>
      </c>
    </row>
    <row r="607" spans="1:4" x14ac:dyDescent="0.35">
      <c r="A607" s="2">
        <f t="shared" si="18"/>
        <v>148</v>
      </c>
      <c r="B607" s="2">
        <f t="shared" si="19"/>
        <v>17</v>
      </c>
      <c r="C607" s="2" t="s">
        <v>740</v>
      </c>
      <c r="D607" s="6">
        <f>COUNTIF(Data!$I$2:$I$1048576, "=" &amp; C607)</f>
        <v>0</v>
      </c>
    </row>
    <row r="608" spans="1:4" x14ac:dyDescent="0.35">
      <c r="A608" s="2">
        <f t="shared" si="18"/>
        <v>149</v>
      </c>
      <c r="B608" s="2">
        <f t="shared" si="19"/>
        <v>17</v>
      </c>
      <c r="C608" s="2" t="s">
        <v>741</v>
      </c>
      <c r="D608" s="6">
        <f>COUNTIF(Data!$I$2:$I$1048576, "=" &amp; C608)</f>
        <v>0</v>
      </c>
    </row>
    <row r="609" spans="1:4" x14ac:dyDescent="0.35">
      <c r="A609" s="2">
        <f t="shared" si="18"/>
        <v>150</v>
      </c>
      <c r="B609" s="2">
        <f t="shared" si="19"/>
        <v>17</v>
      </c>
      <c r="C609" s="2" t="s">
        <v>742</v>
      </c>
      <c r="D609" s="6">
        <f>COUNTIF(Data!$I$2:$I$1048576, "=" &amp; C609)</f>
        <v>0</v>
      </c>
    </row>
    <row r="610" spans="1:4" x14ac:dyDescent="0.35">
      <c r="A610" s="2">
        <f t="shared" si="18"/>
        <v>75</v>
      </c>
      <c r="B610" s="2">
        <f t="shared" si="19"/>
        <v>18</v>
      </c>
      <c r="C610" s="2" t="s">
        <v>743</v>
      </c>
      <c r="D610" s="6">
        <f>COUNTIF(Data!$I$2:$I$1048576, "=" &amp; C610)</f>
        <v>0</v>
      </c>
    </row>
    <row r="611" spans="1:4" x14ac:dyDescent="0.35">
      <c r="A611" s="2">
        <f t="shared" si="18"/>
        <v>76</v>
      </c>
      <c r="B611" s="2">
        <f t="shared" si="19"/>
        <v>18</v>
      </c>
      <c r="C611" s="2" t="s">
        <v>744</v>
      </c>
      <c r="D611" s="6">
        <f>COUNTIF(Data!$I$2:$I$1048576, "=" &amp; C611)</f>
        <v>0</v>
      </c>
    </row>
    <row r="612" spans="1:4" x14ac:dyDescent="0.35">
      <c r="A612" s="2">
        <f t="shared" si="18"/>
        <v>77</v>
      </c>
      <c r="B612" s="2">
        <f t="shared" si="19"/>
        <v>18</v>
      </c>
      <c r="C612" s="2" t="s">
        <v>745</v>
      </c>
      <c r="D612" s="6">
        <f>COUNTIF(Data!$I$2:$I$1048576, "=" &amp; C612)</f>
        <v>0</v>
      </c>
    </row>
    <row r="613" spans="1:4" x14ac:dyDescent="0.35">
      <c r="A613" s="2">
        <f t="shared" si="18"/>
        <v>78</v>
      </c>
      <c r="B613" s="2">
        <f t="shared" si="19"/>
        <v>18</v>
      </c>
      <c r="C613" s="2" t="s">
        <v>746</v>
      </c>
      <c r="D613" s="6">
        <f>COUNTIF(Data!$I$2:$I$1048576, "=" &amp; C613)</f>
        <v>0</v>
      </c>
    </row>
    <row r="614" spans="1:4" x14ac:dyDescent="0.35">
      <c r="A614" s="2">
        <f t="shared" si="18"/>
        <v>79</v>
      </c>
      <c r="B614" s="2">
        <f t="shared" si="19"/>
        <v>18</v>
      </c>
      <c r="C614" s="2" t="s">
        <v>747</v>
      </c>
      <c r="D614" s="6">
        <f>COUNTIF(Data!$I$2:$I$1048576, "=" &amp; C614)</f>
        <v>0</v>
      </c>
    </row>
    <row r="615" spans="1:4" x14ac:dyDescent="0.35">
      <c r="A615" s="2">
        <f t="shared" si="18"/>
        <v>80</v>
      </c>
      <c r="B615" s="2">
        <f t="shared" si="19"/>
        <v>18</v>
      </c>
      <c r="C615" s="2" t="s">
        <v>748</v>
      </c>
      <c r="D615" s="6">
        <f>COUNTIF(Data!$I$2:$I$1048576, "=" &amp; C615)</f>
        <v>0</v>
      </c>
    </row>
    <row r="616" spans="1:4" x14ac:dyDescent="0.35">
      <c r="A616" s="2">
        <f t="shared" si="18"/>
        <v>81</v>
      </c>
      <c r="B616" s="2">
        <f t="shared" si="19"/>
        <v>18</v>
      </c>
      <c r="C616" s="2" t="s">
        <v>749</v>
      </c>
      <c r="D616" s="6">
        <f>COUNTIF(Data!$I$2:$I$1048576, "=" &amp; C616)</f>
        <v>0</v>
      </c>
    </row>
    <row r="617" spans="1:4" x14ac:dyDescent="0.35">
      <c r="A617" s="2">
        <f t="shared" si="18"/>
        <v>82</v>
      </c>
      <c r="B617" s="2">
        <f t="shared" si="19"/>
        <v>18</v>
      </c>
      <c r="C617" s="2" t="s">
        <v>750</v>
      </c>
      <c r="D617" s="6">
        <f>COUNTIF(Data!$I$2:$I$1048576, "=" &amp; C617)</f>
        <v>0</v>
      </c>
    </row>
    <row r="618" spans="1:4" x14ac:dyDescent="0.35">
      <c r="A618" s="2">
        <f t="shared" si="18"/>
        <v>83</v>
      </c>
      <c r="B618" s="2">
        <f t="shared" si="19"/>
        <v>18</v>
      </c>
      <c r="C618" s="2" t="s">
        <v>751</v>
      </c>
      <c r="D618" s="6">
        <f>COUNTIF(Data!$I$2:$I$1048576, "=" &amp; C618)</f>
        <v>0</v>
      </c>
    </row>
    <row r="619" spans="1:4" x14ac:dyDescent="0.35">
      <c r="A619" s="2">
        <f t="shared" si="18"/>
        <v>84</v>
      </c>
      <c r="B619" s="2">
        <f t="shared" si="19"/>
        <v>18</v>
      </c>
      <c r="C619" s="2" t="s">
        <v>752</v>
      </c>
      <c r="D619" s="6">
        <f>COUNTIF(Data!$I$2:$I$1048576, "=" &amp; C619)</f>
        <v>1</v>
      </c>
    </row>
    <row r="620" spans="1:4" x14ac:dyDescent="0.35">
      <c r="A620" s="2">
        <f t="shared" si="18"/>
        <v>85</v>
      </c>
      <c r="B620" s="2">
        <f t="shared" si="19"/>
        <v>18</v>
      </c>
      <c r="C620" s="2" t="s">
        <v>753</v>
      </c>
      <c r="D620" s="6">
        <f>COUNTIF(Data!$I$2:$I$1048576, "=" &amp; C620)</f>
        <v>0</v>
      </c>
    </row>
    <row r="621" spans="1:4" x14ac:dyDescent="0.35">
      <c r="A621" s="2">
        <f t="shared" si="18"/>
        <v>86</v>
      </c>
      <c r="B621" s="2">
        <f t="shared" si="19"/>
        <v>18</v>
      </c>
      <c r="C621" s="2" t="s">
        <v>754</v>
      </c>
      <c r="D621" s="6">
        <f>COUNTIF(Data!$I$2:$I$1048576, "=" &amp; C621)</f>
        <v>0</v>
      </c>
    </row>
    <row r="622" spans="1:4" x14ac:dyDescent="0.35">
      <c r="A622" s="2">
        <f t="shared" si="18"/>
        <v>87</v>
      </c>
      <c r="B622" s="2">
        <f t="shared" si="19"/>
        <v>18</v>
      </c>
      <c r="C622" s="2" t="s">
        <v>84</v>
      </c>
      <c r="D622" s="6">
        <f>COUNTIF(Data!$I$2:$I$1048576, "=" &amp; C622)</f>
        <v>2</v>
      </c>
    </row>
    <row r="623" spans="1:4" x14ac:dyDescent="0.35">
      <c r="A623" s="2">
        <f t="shared" si="18"/>
        <v>88</v>
      </c>
      <c r="B623" s="2">
        <f t="shared" si="19"/>
        <v>18</v>
      </c>
      <c r="C623" s="2" t="s">
        <v>755</v>
      </c>
      <c r="D623" s="6">
        <f>COUNTIF(Data!$I$2:$I$1048576, "=" &amp; C623)</f>
        <v>0</v>
      </c>
    </row>
    <row r="624" spans="1:4" x14ac:dyDescent="0.35">
      <c r="A624" s="2">
        <f t="shared" si="18"/>
        <v>89</v>
      </c>
      <c r="B624" s="2">
        <f t="shared" si="19"/>
        <v>18</v>
      </c>
      <c r="C624" s="2" t="s">
        <v>756</v>
      </c>
      <c r="D624" s="6">
        <f>COUNTIF(Data!$I$2:$I$1048576, "=" &amp; C624)</f>
        <v>1</v>
      </c>
    </row>
    <row r="625" spans="1:4" x14ac:dyDescent="0.35">
      <c r="A625" s="2">
        <f t="shared" si="18"/>
        <v>90</v>
      </c>
      <c r="B625" s="2">
        <f t="shared" si="19"/>
        <v>18</v>
      </c>
      <c r="C625" s="2" t="s">
        <v>757</v>
      </c>
      <c r="D625" s="6">
        <f>COUNTIF(Data!$I$2:$I$1048576, "=" &amp; C625)</f>
        <v>0</v>
      </c>
    </row>
    <row r="626" spans="1:4" x14ac:dyDescent="0.35">
      <c r="A626" s="2">
        <f t="shared" si="18"/>
        <v>91</v>
      </c>
      <c r="B626" s="2">
        <f t="shared" si="19"/>
        <v>18</v>
      </c>
      <c r="C626" s="2" t="s">
        <v>758</v>
      </c>
      <c r="D626" s="6">
        <f>COUNTIF(Data!$I$2:$I$1048576, "=" &amp; C626)</f>
        <v>1</v>
      </c>
    </row>
    <row r="627" spans="1:4" x14ac:dyDescent="0.35">
      <c r="A627" s="2">
        <f t="shared" si="18"/>
        <v>92</v>
      </c>
      <c r="B627" s="2">
        <f t="shared" si="19"/>
        <v>18</v>
      </c>
      <c r="C627" s="2" t="s">
        <v>759</v>
      </c>
      <c r="D627" s="6">
        <f>COUNTIF(Data!$I$2:$I$1048576, "=" &amp; C627)</f>
        <v>1</v>
      </c>
    </row>
    <row r="628" spans="1:4" x14ac:dyDescent="0.35">
      <c r="A628" s="2">
        <f t="shared" si="18"/>
        <v>93</v>
      </c>
      <c r="B628" s="2">
        <f t="shared" si="19"/>
        <v>18</v>
      </c>
      <c r="C628" s="2" t="s">
        <v>760</v>
      </c>
      <c r="D628" s="6">
        <f>COUNTIF(Data!$I$2:$I$1048576, "=" &amp; C628)</f>
        <v>2</v>
      </c>
    </row>
    <row r="629" spans="1:4" x14ac:dyDescent="0.35">
      <c r="A629" s="2">
        <f t="shared" si="18"/>
        <v>94</v>
      </c>
      <c r="B629" s="2">
        <f t="shared" si="19"/>
        <v>18</v>
      </c>
      <c r="C629" s="2" t="s">
        <v>761</v>
      </c>
      <c r="D629" s="6">
        <f>COUNTIF(Data!$I$2:$I$1048576, "=" &amp; C629)</f>
        <v>3</v>
      </c>
    </row>
    <row r="630" spans="1:4" x14ac:dyDescent="0.35">
      <c r="A630" s="2">
        <f t="shared" si="18"/>
        <v>95</v>
      </c>
      <c r="B630" s="2">
        <f t="shared" si="19"/>
        <v>18</v>
      </c>
      <c r="C630" s="2" t="s">
        <v>762</v>
      </c>
      <c r="D630" s="6">
        <f>COUNTIF(Data!$I$2:$I$1048576, "=" &amp; C630)</f>
        <v>2</v>
      </c>
    </row>
    <row r="631" spans="1:4" x14ac:dyDescent="0.35">
      <c r="A631" s="2">
        <f t="shared" si="18"/>
        <v>96</v>
      </c>
      <c r="B631" s="2">
        <f t="shared" si="19"/>
        <v>18</v>
      </c>
      <c r="C631" s="2" t="s">
        <v>763</v>
      </c>
      <c r="D631" s="6">
        <f>COUNTIF(Data!$I$2:$I$1048576, "=" &amp; C631)</f>
        <v>0</v>
      </c>
    </row>
    <row r="632" spans="1:4" x14ac:dyDescent="0.35">
      <c r="A632" s="2">
        <f t="shared" si="18"/>
        <v>97</v>
      </c>
      <c r="B632" s="2">
        <f t="shared" si="19"/>
        <v>18</v>
      </c>
      <c r="C632" s="2" t="s">
        <v>764</v>
      </c>
      <c r="D632" s="6">
        <f>COUNTIF(Data!$I$2:$I$1048576, "=" &amp; C632)</f>
        <v>1</v>
      </c>
    </row>
    <row r="633" spans="1:4" x14ac:dyDescent="0.35">
      <c r="A633" s="2">
        <f t="shared" si="18"/>
        <v>98</v>
      </c>
      <c r="B633" s="2">
        <f t="shared" si="19"/>
        <v>18</v>
      </c>
      <c r="C633" s="2" t="s">
        <v>765</v>
      </c>
      <c r="D633" s="6">
        <f>COUNTIF(Data!$I$2:$I$1048576, "=" &amp; C633)</f>
        <v>1</v>
      </c>
    </row>
    <row r="634" spans="1:4" x14ac:dyDescent="0.35">
      <c r="A634" s="2">
        <f t="shared" si="18"/>
        <v>99</v>
      </c>
      <c r="B634" s="2">
        <f t="shared" si="19"/>
        <v>18</v>
      </c>
      <c r="C634" s="2" t="s">
        <v>766</v>
      </c>
      <c r="D634" s="6">
        <f>COUNTIF(Data!$I$2:$I$1048576, "=" &amp; C634)</f>
        <v>0</v>
      </c>
    </row>
    <row r="635" spans="1:4" x14ac:dyDescent="0.35">
      <c r="A635" s="2">
        <f t="shared" si="18"/>
        <v>100</v>
      </c>
      <c r="B635" s="2">
        <f t="shared" si="19"/>
        <v>18</v>
      </c>
      <c r="C635" s="2" t="s">
        <v>767</v>
      </c>
      <c r="D635" s="6">
        <f>COUNTIF(Data!$I$2:$I$1048576, "=" &amp; C635)</f>
        <v>0</v>
      </c>
    </row>
    <row r="636" spans="1:4" x14ac:dyDescent="0.35">
      <c r="A636" s="2">
        <f t="shared" si="18"/>
        <v>101</v>
      </c>
      <c r="B636" s="2">
        <f t="shared" si="19"/>
        <v>18</v>
      </c>
      <c r="C636" s="2" t="s">
        <v>768</v>
      </c>
      <c r="D636" s="6">
        <f>COUNTIF(Data!$I$2:$I$1048576, "=" &amp; C636)</f>
        <v>0</v>
      </c>
    </row>
    <row r="637" spans="1:4" x14ac:dyDescent="0.35">
      <c r="A637" s="2">
        <f t="shared" si="18"/>
        <v>102</v>
      </c>
      <c r="B637" s="2">
        <f t="shared" si="19"/>
        <v>18</v>
      </c>
      <c r="C637" s="2" t="s">
        <v>769</v>
      </c>
      <c r="D637" s="6">
        <f>COUNTIF(Data!$I$2:$I$1048576, "=" &amp; C637)</f>
        <v>0</v>
      </c>
    </row>
    <row r="638" spans="1:4" x14ac:dyDescent="0.35">
      <c r="A638" s="2">
        <f t="shared" si="18"/>
        <v>103</v>
      </c>
      <c r="B638" s="2">
        <f t="shared" si="19"/>
        <v>18</v>
      </c>
      <c r="C638" s="2" t="s">
        <v>770</v>
      </c>
      <c r="D638" s="6">
        <f>COUNTIF(Data!$I$2:$I$1048576, "=" &amp; C638)</f>
        <v>0</v>
      </c>
    </row>
    <row r="639" spans="1:4" x14ac:dyDescent="0.35">
      <c r="A639" s="2">
        <f t="shared" si="18"/>
        <v>104</v>
      </c>
      <c r="B639" s="2">
        <f t="shared" si="19"/>
        <v>18</v>
      </c>
      <c r="C639" s="2" t="s">
        <v>771</v>
      </c>
      <c r="D639" s="6">
        <f>COUNTIF(Data!$I$2:$I$1048576, "=" &amp; C639)</f>
        <v>0</v>
      </c>
    </row>
    <row r="640" spans="1:4" x14ac:dyDescent="0.35">
      <c r="A640" s="2">
        <f t="shared" si="18"/>
        <v>105</v>
      </c>
      <c r="B640" s="2">
        <f t="shared" si="19"/>
        <v>18</v>
      </c>
      <c r="C640" s="2" t="s">
        <v>772</v>
      </c>
      <c r="D640" s="6">
        <f>COUNTIF(Data!$I$2:$I$1048576, "=" &amp; C640)</f>
        <v>0</v>
      </c>
    </row>
    <row r="641" spans="1:4" x14ac:dyDescent="0.35">
      <c r="A641" s="2">
        <f t="shared" si="18"/>
        <v>106</v>
      </c>
      <c r="B641" s="2">
        <f t="shared" si="19"/>
        <v>18</v>
      </c>
      <c r="C641" s="2" t="s">
        <v>773</v>
      </c>
      <c r="D641" s="6">
        <f>COUNTIF(Data!$I$2:$I$1048576, "=" &amp; C641)</f>
        <v>0</v>
      </c>
    </row>
    <row r="642" spans="1:4" x14ac:dyDescent="0.35">
      <c r="A642" s="2">
        <f t="shared" si="18"/>
        <v>107</v>
      </c>
      <c r="B642" s="2">
        <f t="shared" si="19"/>
        <v>18</v>
      </c>
      <c r="C642" s="2" t="s">
        <v>774</v>
      </c>
      <c r="D642" s="6">
        <f>COUNTIF(Data!$I$2:$I$1048576, "=" &amp; C642)</f>
        <v>0</v>
      </c>
    </row>
    <row r="643" spans="1:4" x14ac:dyDescent="0.35">
      <c r="A643" s="2">
        <f t="shared" ref="A643:A706" si="20">VALUE(LEFT(C643, FIND(" ",C643)-1))</f>
        <v>108</v>
      </c>
      <c r="B643" s="2">
        <f t="shared" ref="B643:B706" si="21">VALUE(RIGHT(C643,LEN(C643)- FIND(" ",C643)+1))</f>
        <v>18</v>
      </c>
      <c r="C643" s="2" t="s">
        <v>775</v>
      </c>
      <c r="D643" s="6">
        <f>COUNTIF(Data!$I$2:$I$1048576, "=" &amp; C643)</f>
        <v>0</v>
      </c>
    </row>
    <row r="644" spans="1:4" x14ac:dyDescent="0.35">
      <c r="A644" s="2">
        <f t="shared" si="20"/>
        <v>109</v>
      </c>
      <c r="B644" s="2">
        <f t="shared" si="21"/>
        <v>18</v>
      </c>
      <c r="C644" s="2" t="s">
        <v>776</v>
      </c>
      <c r="D644" s="6">
        <f>COUNTIF(Data!$I$2:$I$1048576, "=" &amp; C644)</f>
        <v>0</v>
      </c>
    </row>
    <row r="645" spans="1:4" x14ac:dyDescent="0.35">
      <c r="A645" s="2">
        <f t="shared" si="20"/>
        <v>110</v>
      </c>
      <c r="B645" s="2">
        <f t="shared" si="21"/>
        <v>18</v>
      </c>
      <c r="C645" s="2" t="s">
        <v>777</v>
      </c>
      <c r="D645" s="6">
        <f>COUNTIF(Data!$I$2:$I$1048576, "=" &amp; C645)</f>
        <v>0</v>
      </c>
    </row>
    <row r="646" spans="1:4" x14ac:dyDescent="0.35">
      <c r="A646" s="2">
        <f t="shared" si="20"/>
        <v>111</v>
      </c>
      <c r="B646" s="2">
        <f t="shared" si="21"/>
        <v>18</v>
      </c>
      <c r="C646" s="2" t="s">
        <v>778</v>
      </c>
      <c r="D646" s="6">
        <f>COUNTIF(Data!$I$2:$I$1048576, "=" &amp; C646)</f>
        <v>0</v>
      </c>
    </row>
    <row r="647" spans="1:4" x14ac:dyDescent="0.35">
      <c r="A647" s="2">
        <f t="shared" si="20"/>
        <v>112</v>
      </c>
      <c r="B647" s="2">
        <f t="shared" si="21"/>
        <v>18</v>
      </c>
      <c r="C647" s="2" t="s">
        <v>779</v>
      </c>
      <c r="D647" s="6">
        <f>COUNTIF(Data!$I$2:$I$1048576, "=" &amp; C647)</f>
        <v>0</v>
      </c>
    </row>
    <row r="648" spans="1:4" x14ac:dyDescent="0.35">
      <c r="A648" s="2">
        <f t="shared" si="20"/>
        <v>113</v>
      </c>
      <c r="B648" s="2">
        <f t="shared" si="21"/>
        <v>18</v>
      </c>
      <c r="C648" s="2" t="s">
        <v>780</v>
      </c>
      <c r="D648" s="6">
        <f>COUNTIF(Data!$I$2:$I$1048576, "=" &amp; C648)</f>
        <v>0</v>
      </c>
    </row>
    <row r="649" spans="1:4" x14ac:dyDescent="0.35">
      <c r="A649" s="2">
        <f t="shared" si="20"/>
        <v>114</v>
      </c>
      <c r="B649" s="2">
        <f t="shared" si="21"/>
        <v>18</v>
      </c>
      <c r="C649" s="2" t="s">
        <v>781</v>
      </c>
      <c r="D649" s="6">
        <f>COUNTIF(Data!$I$2:$I$1048576, "=" &amp; C649)</f>
        <v>0</v>
      </c>
    </row>
    <row r="650" spans="1:4" x14ac:dyDescent="0.35">
      <c r="A650" s="2">
        <f t="shared" si="20"/>
        <v>115</v>
      </c>
      <c r="B650" s="2">
        <f t="shared" si="21"/>
        <v>18</v>
      </c>
      <c r="C650" s="2" t="s">
        <v>782</v>
      </c>
      <c r="D650" s="6">
        <f>COUNTIF(Data!$I$2:$I$1048576, "=" &amp; C650)</f>
        <v>0</v>
      </c>
    </row>
    <row r="651" spans="1:4" x14ac:dyDescent="0.35">
      <c r="A651" s="2">
        <f t="shared" si="20"/>
        <v>116</v>
      </c>
      <c r="B651" s="2">
        <f t="shared" si="21"/>
        <v>18</v>
      </c>
      <c r="C651" s="2" t="s">
        <v>783</v>
      </c>
      <c r="D651" s="6">
        <f>COUNTIF(Data!$I$2:$I$1048576, "=" &amp; C651)</f>
        <v>0</v>
      </c>
    </row>
    <row r="652" spans="1:4" x14ac:dyDescent="0.35">
      <c r="A652" s="2">
        <f t="shared" si="20"/>
        <v>117</v>
      </c>
      <c r="B652" s="2">
        <f t="shared" si="21"/>
        <v>18</v>
      </c>
      <c r="C652" s="2" t="s">
        <v>784</v>
      </c>
      <c r="D652" s="6">
        <f>COUNTIF(Data!$I$2:$I$1048576, "=" &amp; C652)</f>
        <v>0</v>
      </c>
    </row>
    <row r="653" spans="1:4" x14ac:dyDescent="0.35">
      <c r="A653" s="2">
        <f t="shared" si="20"/>
        <v>118</v>
      </c>
      <c r="B653" s="2">
        <f t="shared" si="21"/>
        <v>18</v>
      </c>
      <c r="C653" s="2" t="s">
        <v>785</v>
      </c>
      <c r="D653" s="6">
        <f>COUNTIF(Data!$I$2:$I$1048576, "=" &amp; C653)</f>
        <v>0</v>
      </c>
    </row>
    <row r="654" spans="1:4" x14ac:dyDescent="0.35">
      <c r="A654" s="2">
        <f t="shared" si="20"/>
        <v>119</v>
      </c>
      <c r="B654" s="2">
        <f t="shared" si="21"/>
        <v>18</v>
      </c>
      <c r="C654" s="2" t="s">
        <v>786</v>
      </c>
      <c r="D654" s="6">
        <f>COUNTIF(Data!$I$2:$I$1048576, "=" &amp; C654)</f>
        <v>0</v>
      </c>
    </row>
    <row r="655" spans="1:4" x14ac:dyDescent="0.35">
      <c r="A655" s="2">
        <f t="shared" si="20"/>
        <v>120</v>
      </c>
      <c r="B655" s="2">
        <f t="shared" si="21"/>
        <v>18</v>
      </c>
      <c r="C655" s="2" t="s">
        <v>787</v>
      </c>
      <c r="D655" s="6">
        <f>COUNTIF(Data!$I$2:$I$1048576, "=" &amp; C655)</f>
        <v>0</v>
      </c>
    </row>
    <row r="656" spans="1:4" x14ac:dyDescent="0.35">
      <c r="A656" s="2">
        <f t="shared" si="20"/>
        <v>121</v>
      </c>
      <c r="B656" s="2">
        <f t="shared" si="21"/>
        <v>18</v>
      </c>
      <c r="C656" s="2" t="s">
        <v>788</v>
      </c>
      <c r="D656" s="6">
        <f>COUNTIF(Data!$I$2:$I$1048576, "=" &amp; C656)</f>
        <v>0</v>
      </c>
    </row>
    <row r="657" spans="1:4" x14ac:dyDescent="0.35">
      <c r="A657" s="2">
        <f t="shared" si="20"/>
        <v>122</v>
      </c>
      <c r="B657" s="2">
        <f t="shared" si="21"/>
        <v>18</v>
      </c>
      <c r="C657" s="2" t="s">
        <v>789</v>
      </c>
      <c r="D657" s="6">
        <f>COUNTIF(Data!$I$2:$I$1048576, "=" &amp; C657)</f>
        <v>0</v>
      </c>
    </row>
    <row r="658" spans="1:4" x14ac:dyDescent="0.35">
      <c r="A658" s="2">
        <f t="shared" si="20"/>
        <v>123</v>
      </c>
      <c r="B658" s="2">
        <f t="shared" si="21"/>
        <v>18</v>
      </c>
      <c r="C658" s="2" t="s">
        <v>790</v>
      </c>
      <c r="D658" s="6">
        <f>COUNTIF(Data!$I$2:$I$1048576, "=" &amp; C658)</f>
        <v>0</v>
      </c>
    </row>
    <row r="659" spans="1:4" x14ac:dyDescent="0.35">
      <c r="A659" s="2">
        <f t="shared" si="20"/>
        <v>124</v>
      </c>
      <c r="B659" s="2">
        <f t="shared" si="21"/>
        <v>18</v>
      </c>
      <c r="C659" s="2" t="s">
        <v>791</v>
      </c>
      <c r="D659" s="6">
        <f>COUNTIF(Data!$I$2:$I$1048576, "=" &amp; C659)</f>
        <v>0</v>
      </c>
    </row>
    <row r="660" spans="1:4" x14ac:dyDescent="0.35">
      <c r="A660" s="2">
        <f t="shared" si="20"/>
        <v>125</v>
      </c>
      <c r="B660" s="2">
        <f t="shared" si="21"/>
        <v>18</v>
      </c>
      <c r="C660" s="2" t="s">
        <v>792</v>
      </c>
      <c r="D660" s="6">
        <f>COUNTIF(Data!$I$2:$I$1048576, "=" &amp; C660)</f>
        <v>0</v>
      </c>
    </row>
    <row r="661" spans="1:4" x14ac:dyDescent="0.35">
      <c r="A661" s="2">
        <f t="shared" si="20"/>
        <v>126</v>
      </c>
      <c r="B661" s="2">
        <f t="shared" si="21"/>
        <v>18</v>
      </c>
      <c r="C661" s="2" t="s">
        <v>793</v>
      </c>
      <c r="D661" s="6">
        <f>COUNTIF(Data!$I$2:$I$1048576, "=" &amp; C661)</f>
        <v>0</v>
      </c>
    </row>
    <row r="662" spans="1:4" x14ac:dyDescent="0.35">
      <c r="A662" s="2">
        <f t="shared" si="20"/>
        <v>127</v>
      </c>
      <c r="B662" s="2">
        <f t="shared" si="21"/>
        <v>18</v>
      </c>
      <c r="C662" s="2" t="s">
        <v>794</v>
      </c>
      <c r="D662" s="6">
        <f>COUNTIF(Data!$I$2:$I$1048576, "=" &amp; C662)</f>
        <v>0</v>
      </c>
    </row>
    <row r="663" spans="1:4" x14ac:dyDescent="0.35">
      <c r="A663" s="2">
        <f t="shared" si="20"/>
        <v>128</v>
      </c>
      <c r="B663" s="2">
        <f t="shared" si="21"/>
        <v>18</v>
      </c>
      <c r="C663" s="2" t="s">
        <v>795</v>
      </c>
      <c r="D663" s="6">
        <f>COUNTIF(Data!$I$2:$I$1048576, "=" &amp; C663)</f>
        <v>0</v>
      </c>
    </row>
    <row r="664" spans="1:4" x14ac:dyDescent="0.35">
      <c r="A664" s="2">
        <f t="shared" si="20"/>
        <v>129</v>
      </c>
      <c r="B664" s="2">
        <f t="shared" si="21"/>
        <v>18</v>
      </c>
      <c r="C664" s="2" t="s">
        <v>796</v>
      </c>
      <c r="D664" s="6">
        <f>COUNTIF(Data!$I$2:$I$1048576, "=" &amp; C664)</f>
        <v>0</v>
      </c>
    </row>
    <row r="665" spans="1:4" x14ac:dyDescent="0.35">
      <c r="A665" s="2">
        <f t="shared" si="20"/>
        <v>130</v>
      </c>
      <c r="B665" s="2">
        <f t="shared" si="21"/>
        <v>18</v>
      </c>
      <c r="C665" s="2" t="s">
        <v>797</v>
      </c>
      <c r="D665" s="6">
        <f>COUNTIF(Data!$I$2:$I$1048576, "=" &amp; C665)</f>
        <v>0</v>
      </c>
    </row>
    <row r="666" spans="1:4" x14ac:dyDescent="0.35">
      <c r="A666" s="2">
        <f t="shared" si="20"/>
        <v>131</v>
      </c>
      <c r="B666" s="2">
        <f t="shared" si="21"/>
        <v>18</v>
      </c>
      <c r="C666" s="2" t="s">
        <v>798</v>
      </c>
      <c r="D666" s="6">
        <f>COUNTIF(Data!$I$2:$I$1048576, "=" &amp; C666)</f>
        <v>0</v>
      </c>
    </row>
    <row r="667" spans="1:4" x14ac:dyDescent="0.35">
      <c r="A667" s="2">
        <f t="shared" si="20"/>
        <v>132</v>
      </c>
      <c r="B667" s="2">
        <f t="shared" si="21"/>
        <v>18</v>
      </c>
      <c r="C667" s="2" t="s">
        <v>799</v>
      </c>
      <c r="D667" s="6">
        <f>COUNTIF(Data!$I$2:$I$1048576, "=" &amp; C667)</f>
        <v>0</v>
      </c>
    </row>
    <row r="668" spans="1:4" x14ac:dyDescent="0.35">
      <c r="A668" s="2">
        <f t="shared" si="20"/>
        <v>133</v>
      </c>
      <c r="B668" s="2">
        <f t="shared" si="21"/>
        <v>18</v>
      </c>
      <c r="C668" s="2" t="s">
        <v>800</v>
      </c>
      <c r="D668" s="6">
        <f>COUNTIF(Data!$I$2:$I$1048576, "=" &amp; C668)</f>
        <v>0</v>
      </c>
    </row>
    <row r="669" spans="1:4" x14ac:dyDescent="0.35">
      <c r="A669" s="2">
        <f t="shared" si="20"/>
        <v>134</v>
      </c>
      <c r="B669" s="2">
        <f t="shared" si="21"/>
        <v>18</v>
      </c>
      <c r="C669" s="2" t="s">
        <v>801</v>
      </c>
      <c r="D669" s="6">
        <f>COUNTIF(Data!$I$2:$I$1048576, "=" &amp; C669)</f>
        <v>0</v>
      </c>
    </row>
    <row r="670" spans="1:4" x14ac:dyDescent="0.35">
      <c r="A670" s="2">
        <f t="shared" si="20"/>
        <v>135</v>
      </c>
      <c r="B670" s="2">
        <f t="shared" si="21"/>
        <v>18</v>
      </c>
      <c r="C670" s="2" t="s">
        <v>802</v>
      </c>
      <c r="D670" s="6">
        <f>COUNTIF(Data!$I$2:$I$1048576, "=" &amp; C670)</f>
        <v>0</v>
      </c>
    </row>
    <row r="671" spans="1:4" x14ac:dyDescent="0.35">
      <c r="A671" s="2">
        <f t="shared" si="20"/>
        <v>136</v>
      </c>
      <c r="B671" s="2">
        <f t="shared" si="21"/>
        <v>18</v>
      </c>
      <c r="C671" s="2" t="s">
        <v>803</v>
      </c>
      <c r="D671" s="6">
        <f>COUNTIF(Data!$I$2:$I$1048576, "=" &amp; C671)</f>
        <v>0</v>
      </c>
    </row>
    <row r="672" spans="1:4" x14ac:dyDescent="0.35">
      <c r="A672" s="2">
        <f t="shared" si="20"/>
        <v>137</v>
      </c>
      <c r="B672" s="2">
        <f t="shared" si="21"/>
        <v>18</v>
      </c>
      <c r="C672" s="2" t="s">
        <v>804</v>
      </c>
      <c r="D672" s="6">
        <f>COUNTIF(Data!$I$2:$I$1048576, "=" &amp; C672)</f>
        <v>0</v>
      </c>
    </row>
    <row r="673" spans="1:4" x14ac:dyDescent="0.35">
      <c r="A673" s="2">
        <f t="shared" si="20"/>
        <v>138</v>
      </c>
      <c r="B673" s="2">
        <f t="shared" si="21"/>
        <v>18</v>
      </c>
      <c r="C673" s="2" t="s">
        <v>805</v>
      </c>
      <c r="D673" s="6">
        <f>COUNTIF(Data!$I$2:$I$1048576, "=" &amp; C673)</f>
        <v>0</v>
      </c>
    </row>
    <row r="674" spans="1:4" x14ac:dyDescent="0.35">
      <c r="A674" s="2">
        <f t="shared" si="20"/>
        <v>139</v>
      </c>
      <c r="B674" s="2">
        <f t="shared" si="21"/>
        <v>18</v>
      </c>
      <c r="C674" s="2" t="s">
        <v>806</v>
      </c>
      <c r="D674" s="6">
        <f>COUNTIF(Data!$I$2:$I$1048576, "=" &amp; C674)</f>
        <v>0</v>
      </c>
    </row>
    <row r="675" spans="1:4" x14ac:dyDescent="0.35">
      <c r="A675" s="2">
        <f t="shared" si="20"/>
        <v>140</v>
      </c>
      <c r="B675" s="2">
        <f t="shared" si="21"/>
        <v>18</v>
      </c>
      <c r="C675" s="2" t="s">
        <v>807</v>
      </c>
      <c r="D675" s="6">
        <f>COUNTIF(Data!$I$2:$I$1048576, "=" &amp; C675)</f>
        <v>0</v>
      </c>
    </row>
    <row r="676" spans="1:4" x14ac:dyDescent="0.35">
      <c r="A676" s="2">
        <f t="shared" si="20"/>
        <v>141</v>
      </c>
      <c r="B676" s="2">
        <f t="shared" si="21"/>
        <v>18</v>
      </c>
      <c r="C676" s="2" t="s">
        <v>808</v>
      </c>
      <c r="D676" s="6">
        <f>COUNTIF(Data!$I$2:$I$1048576, "=" &amp; C676)</f>
        <v>0</v>
      </c>
    </row>
    <row r="677" spans="1:4" x14ac:dyDescent="0.35">
      <c r="A677" s="2">
        <f t="shared" si="20"/>
        <v>142</v>
      </c>
      <c r="B677" s="2">
        <f t="shared" si="21"/>
        <v>18</v>
      </c>
      <c r="C677" s="2" t="s">
        <v>809</v>
      </c>
      <c r="D677" s="6">
        <f>COUNTIF(Data!$I$2:$I$1048576, "=" &amp; C677)</f>
        <v>0</v>
      </c>
    </row>
    <row r="678" spans="1:4" x14ac:dyDescent="0.35">
      <c r="A678" s="2">
        <f t="shared" si="20"/>
        <v>143</v>
      </c>
      <c r="B678" s="2">
        <f t="shared" si="21"/>
        <v>18</v>
      </c>
      <c r="C678" s="2" t="s">
        <v>810</v>
      </c>
      <c r="D678" s="6">
        <f>COUNTIF(Data!$I$2:$I$1048576, "=" &amp; C678)</f>
        <v>0</v>
      </c>
    </row>
    <row r="679" spans="1:4" x14ac:dyDescent="0.35">
      <c r="A679" s="2">
        <f t="shared" si="20"/>
        <v>144</v>
      </c>
      <c r="B679" s="2">
        <f t="shared" si="21"/>
        <v>18</v>
      </c>
      <c r="C679" s="2" t="s">
        <v>811</v>
      </c>
      <c r="D679" s="6">
        <f>COUNTIF(Data!$I$2:$I$1048576, "=" &amp; C679)</f>
        <v>0</v>
      </c>
    </row>
    <row r="680" spans="1:4" x14ac:dyDescent="0.35">
      <c r="A680" s="2">
        <f t="shared" si="20"/>
        <v>145</v>
      </c>
      <c r="B680" s="2">
        <f t="shared" si="21"/>
        <v>18</v>
      </c>
      <c r="C680" s="2" t="s">
        <v>812</v>
      </c>
      <c r="D680" s="6">
        <f>COUNTIF(Data!$I$2:$I$1048576, "=" &amp; C680)</f>
        <v>0</v>
      </c>
    </row>
    <row r="681" spans="1:4" x14ac:dyDescent="0.35">
      <c r="A681" s="2">
        <f t="shared" si="20"/>
        <v>146</v>
      </c>
      <c r="B681" s="2">
        <f t="shared" si="21"/>
        <v>18</v>
      </c>
      <c r="C681" s="2" t="s">
        <v>813</v>
      </c>
      <c r="D681" s="6">
        <f>COUNTIF(Data!$I$2:$I$1048576, "=" &amp; C681)</f>
        <v>0</v>
      </c>
    </row>
    <row r="682" spans="1:4" x14ac:dyDescent="0.35">
      <c r="A682" s="2">
        <f t="shared" si="20"/>
        <v>147</v>
      </c>
      <c r="B682" s="2">
        <f t="shared" si="21"/>
        <v>18</v>
      </c>
      <c r="C682" s="2" t="s">
        <v>814</v>
      </c>
      <c r="D682" s="6">
        <f>COUNTIF(Data!$I$2:$I$1048576, "=" &amp; C682)</f>
        <v>0</v>
      </c>
    </row>
    <row r="683" spans="1:4" x14ac:dyDescent="0.35">
      <c r="A683" s="2">
        <f t="shared" si="20"/>
        <v>148</v>
      </c>
      <c r="B683" s="2">
        <f t="shared" si="21"/>
        <v>18</v>
      </c>
      <c r="C683" s="2" t="s">
        <v>815</v>
      </c>
      <c r="D683" s="6">
        <f>COUNTIF(Data!$I$2:$I$1048576, "=" &amp; C683)</f>
        <v>0</v>
      </c>
    </row>
    <row r="684" spans="1:4" x14ac:dyDescent="0.35">
      <c r="A684" s="2">
        <f t="shared" si="20"/>
        <v>149</v>
      </c>
      <c r="B684" s="2">
        <f t="shared" si="21"/>
        <v>18</v>
      </c>
      <c r="C684" s="2" t="s">
        <v>816</v>
      </c>
      <c r="D684" s="6">
        <f>COUNTIF(Data!$I$2:$I$1048576, "=" &amp; C684)</f>
        <v>0</v>
      </c>
    </row>
    <row r="685" spans="1:4" x14ac:dyDescent="0.35">
      <c r="A685" s="2">
        <f t="shared" si="20"/>
        <v>150</v>
      </c>
      <c r="B685" s="2">
        <f t="shared" si="21"/>
        <v>18</v>
      </c>
      <c r="C685" s="2" t="s">
        <v>817</v>
      </c>
      <c r="D685" s="6">
        <f>COUNTIF(Data!$I$2:$I$1048576, "=" &amp; C685)</f>
        <v>0</v>
      </c>
    </row>
    <row r="686" spans="1:4" x14ac:dyDescent="0.35">
      <c r="A686" s="2">
        <f t="shared" si="20"/>
        <v>75</v>
      </c>
      <c r="B686" s="2">
        <f t="shared" si="21"/>
        <v>19</v>
      </c>
      <c r="C686" s="2" t="s">
        <v>818</v>
      </c>
      <c r="D686" s="6">
        <f>COUNTIF(Data!$I$2:$I$1048576, "=" &amp; C686)</f>
        <v>0</v>
      </c>
    </row>
    <row r="687" spans="1:4" x14ac:dyDescent="0.35">
      <c r="A687" s="2">
        <f t="shared" si="20"/>
        <v>76</v>
      </c>
      <c r="B687" s="2">
        <f t="shared" si="21"/>
        <v>19</v>
      </c>
      <c r="C687" s="2" t="s">
        <v>819</v>
      </c>
      <c r="D687" s="6">
        <f>COUNTIF(Data!$I$2:$I$1048576, "=" &amp; C687)</f>
        <v>0</v>
      </c>
    </row>
    <row r="688" spans="1:4" x14ac:dyDescent="0.35">
      <c r="A688" s="2">
        <f t="shared" si="20"/>
        <v>77</v>
      </c>
      <c r="B688" s="2">
        <f t="shared" si="21"/>
        <v>19</v>
      </c>
      <c r="C688" s="2" t="s">
        <v>820</v>
      </c>
      <c r="D688" s="6">
        <f>COUNTIF(Data!$I$2:$I$1048576, "=" &amp; C688)</f>
        <v>0</v>
      </c>
    </row>
    <row r="689" spans="1:4" x14ac:dyDescent="0.35">
      <c r="A689" s="2">
        <f t="shared" si="20"/>
        <v>78</v>
      </c>
      <c r="B689" s="2">
        <f t="shared" si="21"/>
        <v>19</v>
      </c>
      <c r="C689" s="2" t="s">
        <v>821</v>
      </c>
      <c r="D689" s="6">
        <f>COUNTIF(Data!$I$2:$I$1048576, "=" &amp; C689)</f>
        <v>0</v>
      </c>
    </row>
    <row r="690" spans="1:4" x14ac:dyDescent="0.35">
      <c r="A690" s="2">
        <f t="shared" si="20"/>
        <v>79</v>
      </c>
      <c r="B690" s="2">
        <f t="shared" si="21"/>
        <v>19</v>
      </c>
      <c r="C690" s="2" t="s">
        <v>822</v>
      </c>
      <c r="D690" s="6">
        <f>COUNTIF(Data!$I$2:$I$1048576, "=" &amp; C690)</f>
        <v>0</v>
      </c>
    </row>
    <row r="691" spans="1:4" x14ac:dyDescent="0.35">
      <c r="A691" s="2">
        <f t="shared" si="20"/>
        <v>80</v>
      </c>
      <c r="B691" s="2">
        <f t="shared" si="21"/>
        <v>19</v>
      </c>
      <c r="C691" s="2" t="s">
        <v>823</v>
      </c>
      <c r="D691" s="6">
        <f>COUNTIF(Data!$I$2:$I$1048576, "=" &amp; C691)</f>
        <v>0</v>
      </c>
    </row>
    <row r="692" spans="1:4" x14ac:dyDescent="0.35">
      <c r="A692" s="2">
        <f t="shared" si="20"/>
        <v>81</v>
      </c>
      <c r="B692" s="2">
        <f t="shared" si="21"/>
        <v>19</v>
      </c>
      <c r="C692" s="2" t="s">
        <v>824</v>
      </c>
      <c r="D692" s="6">
        <f>COUNTIF(Data!$I$2:$I$1048576, "=" &amp; C692)</f>
        <v>0</v>
      </c>
    </row>
    <row r="693" spans="1:4" x14ac:dyDescent="0.35">
      <c r="A693" s="2">
        <f t="shared" si="20"/>
        <v>82</v>
      </c>
      <c r="B693" s="2">
        <f t="shared" si="21"/>
        <v>19</v>
      </c>
      <c r="C693" s="2" t="s">
        <v>825</v>
      </c>
      <c r="D693" s="6">
        <f>COUNTIF(Data!$I$2:$I$1048576, "=" &amp; C693)</f>
        <v>0</v>
      </c>
    </row>
    <row r="694" spans="1:4" x14ac:dyDescent="0.35">
      <c r="A694" s="2">
        <f t="shared" si="20"/>
        <v>83</v>
      </c>
      <c r="B694" s="2">
        <f t="shared" si="21"/>
        <v>19</v>
      </c>
      <c r="C694" s="2" t="s">
        <v>826</v>
      </c>
      <c r="D694" s="6">
        <f>COUNTIF(Data!$I$2:$I$1048576, "=" &amp; C694)</f>
        <v>2</v>
      </c>
    </row>
    <row r="695" spans="1:4" x14ac:dyDescent="0.35">
      <c r="A695" s="2">
        <f t="shared" si="20"/>
        <v>84</v>
      </c>
      <c r="B695" s="2">
        <f t="shared" si="21"/>
        <v>19</v>
      </c>
      <c r="C695" s="2" t="s">
        <v>82</v>
      </c>
      <c r="D695" s="6">
        <f>COUNTIF(Data!$I$2:$I$1048576, "=" &amp; C695)</f>
        <v>0</v>
      </c>
    </row>
    <row r="696" spans="1:4" x14ac:dyDescent="0.35">
      <c r="A696" s="2">
        <f t="shared" si="20"/>
        <v>85</v>
      </c>
      <c r="B696" s="2">
        <f t="shared" si="21"/>
        <v>19</v>
      </c>
      <c r="C696" s="2" t="s">
        <v>83</v>
      </c>
      <c r="D696" s="6">
        <f>COUNTIF(Data!$I$2:$I$1048576, "=" &amp; C696)</f>
        <v>0</v>
      </c>
    </row>
    <row r="697" spans="1:4" x14ac:dyDescent="0.35">
      <c r="A697" s="2">
        <f t="shared" si="20"/>
        <v>86</v>
      </c>
      <c r="B697" s="2">
        <f t="shared" si="21"/>
        <v>19</v>
      </c>
      <c r="C697" s="2" t="s">
        <v>827</v>
      </c>
      <c r="D697" s="6">
        <f>COUNTIF(Data!$I$2:$I$1048576, "=" &amp; C697)</f>
        <v>0</v>
      </c>
    </row>
    <row r="698" spans="1:4" x14ac:dyDescent="0.35">
      <c r="A698" s="2">
        <f t="shared" si="20"/>
        <v>87</v>
      </c>
      <c r="B698" s="2">
        <f t="shared" si="21"/>
        <v>19</v>
      </c>
      <c r="C698" s="2" t="s">
        <v>828</v>
      </c>
      <c r="D698" s="6">
        <f>COUNTIF(Data!$I$2:$I$1048576, "=" &amp; C698)</f>
        <v>0</v>
      </c>
    </row>
    <row r="699" spans="1:4" x14ac:dyDescent="0.35">
      <c r="A699" s="2">
        <f t="shared" si="20"/>
        <v>88</v>
      </c>
      <c r="B699" s="2">
        <f t="shared" si="21"/>
        <v>19</v>
      </c>
      <c r="C699" s="2" t="s">
        <v>85</v>
      </c>
      <c r="D699" s="6">
        <f>COUNTIF(Data!$I$2:$I$1048576, "=" &amp; C699)</f>
        <v>0</v>
      </c>
    </row>
    <row r="700" spans="1:4" x14ac:dyDescent="0.35">
      <c r="A700" s="2">
        <f t="shared" si="20"/>
        <v>89</v>
      </c>
      <c r="B700" s="2">
        <f t="shared" si="21"/>
        <v>19</v>
      </c>
      <c r="C700" s="2" t="s">
        <v>86</v>
      </c>
      <c r="D700" s="6">
        <f>COUNTIF(Data!$I$2:$I$1048576, "=" &amp; C700)</f>
        <v>3</v>
      </c>
    </row>
    <row r="701" spans="1:4" x14ac:dyDescent="0.35">
      <c r="A701" s="2">
        <f t="shared" si="20"/>
        <v>90</v>
      </c>
      <c r="B701" s="2">
        <f t="shared" si="21"/>
        <v>19</v>
      </c>
      <c r="C701" s="2" t="s">
        <v>88</v>
      </c>
      <c r="D701" s="6">
        <f>COUNTIF(Data!$I$2:$I$1048576, "=" &amp; C701)</f>
        <v>4</v>
      </c>
    </row>
    <row r="702" spans="1:4" x14ac:dyDescent="0.35">
      <c r="A702" s="2">
        <f t="shared" si="20"/>
        <v>91</v>
      </c>
      <c r="B702" s="2">
        <f t="shared" si="21"/>
        <v>19</v>
      </c>
      <c r="C702" s="2" t="s">
        <v>90</v>
      </c>
      <c r="D702" s="6">
        <f>COUNTIF(Data!$I$2:$I$1048576, "=" &amp; C702)</f>
        <v>0</v>
      </c>
    </row>
    <row r="703" spans="1:4" x14ac:dyDescent="0.35">
      <c r="A703" s="2">
        <f t="shared" si="20"/>
        <v>92</v>
      </c>
      <c r="B703" s="2">
        <f t="shared" si="21"/>
        <v>19</v>
      </c>
      <c r="C703" s="2" t="s">
        <v>92</v>
      </c>
      <c r="D703" s="6">
        <f>COUNTIF(Data!$I$2:$I$1048576, "=" &amp; C703)</f>
        <v>1</v>
      </c>
    </row>
    <row r="704" spans="1:4" x14ac:dyDescent="0.35">
      <c r="A704" s="2">
        <f t="shared" si="20"/>
        <v>93</v>
      </c>
      <c r="B704" s="2">
        <f t="shared" si="21"/>
        <v>19</v>
      </c>
      <c r="C704" s="2" t="s">
        <v>94</v>
      </c>
      <c r="D704" s="6">
        <f>COUNTIF(Data!$I$2:$I$1048576, "=" &amp; C704)</f>
        <v>0</v>
      </c>
    </row>
    <row r="705" spans="1:4" x14ac:dyDescent="0.35">
      <c r="A705" s="2">
        <f t="shared" si="20"/>
        <v>94</v>
      </c>
      <c r="B705" s="2">
        <f t="shared" si="21"/>
        <v>19</v>
      </c>
      <c r="C705" s="2" t="s">
        <v>97</v>
      </c>
      <c r="D705" s="6">
        <f>COUNTIF(Data!$I$2:$I$1048576, "=" &amp; C705)</f>
        <v>0</v>
      </c>
    </row>
    <row r="706" spans="1:4" x14ac:dyDescent="0.35">
      <c r="A706" s="2">
        <f t="shared" si="20"/>
        <v>95</v>
      </c>
      <c r="B706" s="2">
        <f t="shared" si="21"/>
        <v>19</v>
      </c>
      <c r="C706" s="2" t="s">
        <v>829</v>
      </c>
      <c r="D706" s="6">
        <f>COUNTIF(Data!$I$2:$I$1048576, "=" &amp; C706)</f>
        <v>0</v>
      </c>
    </row>
    <row r="707" spans="1:4" x14ac:dyDescent="0.35">
      <c r="A707" s="2">
        <f t="shared" ref="A707:A770" si="22">VALUE(LEFT(C707, FIND(" ",C707)-1))</f>
        <v>96</v>
      </c>
      <c r="B707" s="2">
        <f t="shared" ref="B707:B770" si="23">VALUE(RIGHT(C707,LEN(C707)- FIND(" ",C707)+1))</f>
        <v>19</v>
      </c>
      <c r="C707" s="2" t="s">
        <v>102</v>
      </c>
      <c r="D707" s="6">
        <f>COUNTIF(Data!$I$2:$I$1048576, "=" &amp; C707)</f>
        <v>0</v>
      </c>
    </row>
    <row r="708" spans="1:4" x14ac:dyDescent="0.35">
      <c r="A708" s="2">
        <f t="shared" si="22"/>
        <v>97</v>
      </c>
      <c r="B708" s="2">
        <f t="shared" si="23"/>
        <v>19</v>
      </c>
      <c r="C708" s="2" t="s">
        <v>105</v>
      </c>
      <c r="D708" s="6">
        <f>COUNTIF(Data!$I$2:$I$1048576, "=" &amp; C708)</f>
        <v>0</v>
      </c>
    </row>
    <row r="709" spans="1:4" x14ac:dyDescent="0.35">
      <c r="A709" s="2">
        <f t="shared" si="22"/>
        <v>98</v>
      </c>
      <c r="B709" s="2">
        <f t="shared" si="23"/>
        <v>19</v>
      </c>
      <c r="C709" s="2" t="s">
        <v>109</v>
      </c>
      <c r="D709" s="6">
        <f>COUNTIF(Data!$I$2:$I$1048576, "=" &amp; C709)</f>
        <v>1</v>
      </c>
    </row>
    <row r="710" spans="1:4" x14ac:dyDescent="0.35">
      <c r="A710" s="2">
        <f t="shared" si="22"/>
        <v>99</v>
      </c>
      <c r="B710" s="2">
        <f t="shared" si="23"/>
        <v>19</v>
      </c>
      <c r="C710" s="2" t="s">
        <v>830</v>
      </c>
      <c r="D710" s="6">
        <f>COUNTIF(Data!$I$2:$I$1048576, "=" &amp; C710)</f>
        <v>0</v>
      </c>
    </row>
    <row r="711" spans="1:4" x14ac:dyDescent="0.35">
      <c r="A711" s="2">
        <f t="shared" si="22"/>
        <v>100</v>
      </c>
      <c r="B711" s="2">
        <f t="shared" si="23"/>
        <v>19</v>
      </c>
      <c r="C711" s="2" t="s">
        <v>831</v>
      </c>
      <c r="D711" s="6">
        <f>COUNTIF(Data!$I$2:$I$1048576, "=" &amp; C711)</f>
        <v>0</v>
      </c>
    </row>
    <row r="712" spans="1:4" x14ac:dyDescent="0.35">
      <c r="A712" s="2">
        <f t="shared" si="22"/>
        <v>101</v>
      </c>
      <c r="B712" s="2">
        <f t="shared" si="23"/>
        <v>19</v>
      </c>
      <c r="C712" s="2" t="s">
        <v>832</v>
      </c>
      <c r="D712" s="6">
        <f>COUNTIF(Data!$I$2:$I$1048576, "=" &amp; C712)</f>
        <v>0</v>
      </c>
    </row>
    <row r="713" spans="1:4" x14ac:dyDescent="0.35">
      <c r="A713" s="2">
        <f t="shared" si="22"/>
        <v>102</v>
      </c>
      <c r="B713" s="2">
        <f t="shared" si="23"/>
        <v>19</v>
      </c>
      <c r="C713" s="2" t="s">
        <v>11</v>
      </c>
      <c r="D713" s="6">
        <f>COUNTIF(Data!$I$2:$I$1048576, "=" &amp; C713)</f>
        <v>0</v>
      </c>
    </row>
    <row r="714" spans="1:4" x14ac:dyDescent="0.35">
      <c r="A714" s="2">
        <f t="shared" si="22"/>
        <v>103</v>
      </c>
      <c r="B714" s="2">
        <f t="shared" si="23"/>
        <v>19</v>
      </c>
      <c r="C714" s="2" t="s">
        <v>833</v>
      </c>
      <c r="D714" s="6">
        <f>COUNTIF(Data!$I$2:$I$1048576, "=" &amp; C714)</f>
        <v>0</v>
      </c>
    </row>
    <row r="715" spans="1:4" x14ac:dyDescent="0.35">
      <c r="A715" s="2">
        <f t="shared" si="22"/>
        <v>104</v>
      </c>
      <c r="B715" s="2">
        <f t="shared" si="23"/>
        <v>19</v>
      </c>
      <c r="C715" s="2" t="s">
        <v>834</v>
      </c>
      <c r="D715" s="6">
        <f>COUNTIF(Data!$I$2:$I$1048576, "=" &amp; C715)</f>
        <v>0</v>
      </c>
    </row>
    <row r="716" spans="1:4" x14ac:dyDescent="0.35">
      <c r="A716" s="2">
        <f t="shared" si="22"/>
        <v>105</v>
      </c>
      <c r="B716" s="2">
        <f t="shared" si="23"/>
        <v>19</v>
      </c>
      <c r="C716" s="2" t="s">
        <v>835</v>
      </c>
      <c r="D716" s="6">
        <f>COUNTIF(Data!$I$2:$I$1048576, "=" &amp; C716)</f>
        <v>1</v>
      </c>
    </row>
    <row r="717" spans="1:4" x14ac:dyDescent="0.35">
      <c r="A717" s="2">
        <f t="shared" si="22"/>
        <v>106</v>
      </c>
      <c r="B717" s="2">
        <f t="shared" si="23"/>
        <v>19</v>
      </c>
      <c r="C717" s="2" t="s">
        <v>836</v>
      </c>
      <c r="D717" s="6">
        <f>COUNTIF(Data!$I$2:$I$1048576, "=" &amp; C717)</f>
        <v>0</v>
      </c>
    </row>
    <row r="718" spans="1:4" x14ac:dyDescent="0.35">
      <c r="A718" s="2">
        <f t="shared" si="22"/>
        <v>107</v>
      </c>
      <c r="B718" s="2">
        <f t="shared" si="23"/>
        <v>19</v>
      </c>
      <c r="C718" s="2" t="s">
        <v>837</v>
      </c>
      <c r="D718" s="6">
        <f>COUNTIF(Data!$I$2:$I$1048576, "=" &amp; C718)</f>
        <v>0</v>
      </c>
    </row>
    <row r="719" spans="1:4" x14ac:dyDescent="0.35">
      <c r="A719" s="2">
        <f t="shared" si="22"/>
        <v>108</v>
      </c>
      <c r="B719" s="2">
        <f t="shared" si="23"/>
        <v>19</v>
      </c>
      <c r="C719" s="2" t="s">
        <v>838</v>
      </c>
      <c r="D719" s="6">
        <f>COUNTIF(Data!$I$2:$I$1048576, "=" &amp; C719)</f>
        <v>0</v>
      </c>
    </row>
    <row r="720" spans="1:4" x14ac:dyDescent="0.35">
      <c r="A720" s="2">
        <f t="shared" si="22"/>
        <v>109</v>
      </c>
      <c r="B720" s="2">
        <f t="shared" si="23"/>
        <v>19</v>
      </c>
      <c r="C720" s="2" t="s">
        <v>839</v>
      </c>
      <c r="D720" s="6">
        <f>COUNTIF(Data!$I$2:$I$1048576, "=" &amp; C720)</f>
        <v>0</v>
      </c>
    </row>
    <row r="721" spans="1:4" x14ac:dyDescent="0.35">
      <c r="A721" s="2">
        <f t="shared" si="22"/>
        <v>110</v>
      </c>
      <c r="B721" s="2">
        <f t="shared" si="23"/>
        <v>19</v>
      </c>
      <c r="C721" s="2" t="s">
        <v>840</v>
      </c>
      <c r="D721" s="6">
        <f>COUNTIF(Data!$I$2:$I$1048576, "=" &amp; C721)</f>
        <v>0</v>
      </c>
    </row>
    <row r="722" spans="1:4" x14ac:dyDescent="0.35">
      <c r="A722" s="2">
        <f t="shared" si="22"/>
        <v>111</v>
      </c>
      <c r="B722" s="2">
        <f t="shared" si="23"/>
        <v>19</v>
      </c>
      <c r="C722" s="2" t="s">
        <v>841</v>
      </c>
      <c r="D722" s="6">
        <f>COUNTIF(Data!$I$2:$I$1048576, "=" &amp; C722)</f>
        <v>0</v>
      </c>
    </row>
    <row r="723" spans="1:4" x14ac:dyDescent="0.35">
      <c r="A723" s="2">
        <f t="shared" si="22"/>
        <v>112</v>
      </c>
      <c r="B723" s="2">
        <f t="shared" si="23"/>
        <v>19</v>
      </c>
      <c r="C723" s="2" t="s">
        <v>842</v>
      </c>
      <c r="D723" s="6">
        <f>COUNTIF(Data!$I$2:$I$1048576, "=" &amp; C723)</f>
        <v>0</v>
      </c>
    </row>
    <row r="724" spans="1:4" x14ac:dyDescent="0.35">
      <c r="A724" s="2">
        <f t="shared" si="22"/>
        <v>113</v>
      </c>
      <c r="B724" s="2">
        <f t="shared" si="23"/>
        <v>19</v>
      </c>
      <c r="C724" s="2" t="s">
        <v>843</v>
      </c>
      <c r="D724" s="6">
        <f>COUNTIF(Data!$I$2:$I$1048576, "=" &amp; C724)</f>
        <v>0</v>
      </c>
    </row>
    <row r="725" spans="1:4" x14ac:dyDescent="0.35">
      <c r="A725" s="2">
        <f t="shared" si="22"/>
        <v>114</v>
      </c>
      <c r="B725" s="2">
        <f t="shared" si="23"/>
        <v>19</v>
      </c>
      <c r="C725" s="2" t="s">
        <v>844</v>
      </c>
      <c r="D725" s="6">
        <f>COUNTIF(Data!$I$2:$I$1048576, "=" &amp; C725)</f>
        <v>0</v>
      </c>
    </row>
    <row r="726" spans="1:4" x14ac:dyDescent="0.35">
      <c r="A726" s="2">
        <f t="shared" si="22"/>
        <v>115</v>
      </c>
      <c r="B726" s="2">
        <f t="shared" si="23"/>
        <v>19</v>
      </c>
      <c r="C726" s="2" t="s">
        <v>845</v>
      </c>
      <c r="D726" s="6">
        <f>COUNTIF(Data!$I$2:$I$1048576, "=" &amp; C726)</f>
        <v>0</v>
      </c>
    </row>
    <row r="727" spans="1:4" x14ac:dyDescent="0.35">
      <c r="A727" s="2">
        <f t="shared" si="22"/>
        <v>116</v>
      </c>
      <c r="B727" s="2">
        <f t="shared" si="23"/>
        <v>19</v>
      </c>
      <c r="C727" s="2" t="s">
        <v>846</v>
      </c>
      <c r="D727" s="6">
        <f>COUNTIF(Data!$I$2:$I$1048576, "=" &amp; C727)</f>
        <v>0</v>
      </c>
    </row>
    <row r="728" spans="1:4" x14ac:dyDescent="0.35">
      <c r="A728" s="2">
        <f t="shared" si="22"/>
        <v>117</v>
      </c>
      <c r="B728" s="2">
        <f t="shared" si="23"/>
        <v>19</v>
      </c>
      <c r="C728" s="2" t="s">
        <v>847</v>
      </c>
      <c r="D728" s="6">
        <f>COUNTIF(Data!$I$2:$I$1048576, "=" &amp; C728)</f>
        <v>0</v>
      </c>
    </row>
    <row r="729" spans="1:4" x14ac:dyDescent="0.35">
      <c r="A729" s="2">
        <f t="shared" si="22"/>
        <v>118</v>
      </c>
      <c r="B729" s="2">
        <f t="shared" si="23"/>
        <v>19</v>
      </c>
      <c r="C729" s="2" t="s">
        <v>848</v>
      </c>
      <c r="D729" s="6">
        <f>COUNTIF(Data!$I$2:$I$1048576, "=" &amp; C729)</f>
        <v>0</v>
      </c>
    </row>
    <row r="730" spans="1:4" x14ac:dyDescent="0.35">
      <c r="A730" s="2">
        <f t="shared" si="22"/>
        <v>119</v>
      </c>
      <c r="B730" s="2">
        <f t="shared" si="23"/>
        <v>19</v>
      </c>
      <c r="C730" s="2" t="s">
        <v>849</v>
      </c>
      <c r="D730" s="6">
        <f>COUNTIF(Data!$I$2:$I$1048576, "=" &amp; C730)</f>
        <v>0</v>
      </c>
    </row>
    <row r="731" spans="1:4" x14ac:dyDescent="0.35">
      <c r="A731" s="2">
        <f t="shared" si="22"/>
        <v>120</v>
      </c>
      <c r="B731" s="2">
        <f t="shared" si="23"/>
        <v>19</v>
      </c>
      <c r="C731" s="2" t="s">
        <v>850</v>
      </c>
      <c r="D731" s="6">
        <f>COUNTIF(Data!$I$2:$I$1048576, "=" &amp; C731)</f>
        <v>0</v>
      </c>
    </row>
    <row r="732" spans="1:4" x14ac:dyDescent="0.35">
      <c r="A732" s="2">
        <f t="shared" si="22"/>
        <v>121</v>
      </c>
      <c r="B732" s="2">
        <f t="shared" si="23"/>
        <v>19</v>
      </c>
      <c r="C732" s="2" t="s">
        <v>851</v>
      </c>
      <c r="D732" s="6">
        <f>COUNTIF(Data!$I$2:$I$1048576, "=" &amp; C732)</f>
        <v>0</v>
      </c>
    </row>
    <row r="733" spans="1:4" x14ac:dyDescent="0.35">
      <c r="A733" s="2">
        <f t="shared" si="22"/>
        <v>122</v>
      </c>
      <c r="B733" s="2">
        <f t="shared" si="23"/>
        <v>19</v>
      </c>
      <c r="C733" s="2" t="s">
        <v>852</v>
      </c>
      <c r="D733" s="6">
        <f>COUNTIF(Data!$I$2:$I$1048576, "=" &amp; C733)</f>
        <v>0</v>
      </c>
    </row>
    <row r="734" spans="1:4" x14ac:dyDescent="0.35">
      <c r="A734" s="2">
        <f t="shared" si="22"/>
        <v>123</v>
      </c>
      <c r="B734" s="2">
        <f t="shared" si="23"/>
        <v>19</v>
      </c>
      <c r="C734" s="2" t="s">
        <v>853</v>
      </c>
      <c r="D734" s="6">
        <f>COUNTIF(Data!$I$2:$I$1048576, "=" &amp; C734)</f>
        <v>0</v>
      </c>
    </row>
    <row r="735" spans="1:4" x14ac:dyDescent="0.35">
      <c r="A735" s="2">
        <f t="shared" si="22"/>
        <v>124</v>
      </c>
      <c r="B735" s="2">
        <f t="shared" si="23"/>
        <v>19</v>
      </c>
      <c r="C735" s="2" t="s">
        <v>854</v>
      </c>
      <c r="D735" s="6">
        <f>COUNTIF(Data!$I$2:$I$1048576, "=" &amp; C735)</f>
        <v>0</v>
      </c>
    </row>
    <row r="736" spans="1:4" x14ac:dyDescent="0.35">
      <c r="A736" s="2">
        <f t="shared" si="22"/>
        <v>125</v>
      </c>
      <c r="B736" s="2">
        <f t="shared" si="23"/>
        <v>19</v>
      </c>
      <c r="C736" s="2" t="s">
        <v>855</v>
      </c>
      <c r="D736" s="6">
        <f>COUNTIF(Data!$I$2:$I$1048576, "=" &amp; C736)</f>
        <v>0</v>
      </c>
    </row>
    <row r="737" spans="1:4" x14ac:dyDescent="0.35">
      <c r="A737" s="2">
        <f t="shared" si="22"/>
        <v>126</v>
      </c>
      <c r="B737" s="2">
        <f t="shared" si="23"/>
        <v>19</v>
      </c>
      <c r="C737" s="2" t="s">
        <v>856</v>
      </c>
      <c r="D737" s="6">
        <f>COUNTIF(Data!$I$2:$I$1048576, "=" &amp; C737)</f>
        <v>0</v>
      </c>
    </row>
    <row r="738" spans="1:4" x14ac:dyDescent="0.35">
      <c r="A738" s="2">
        <f t="shared" si="22"/>
        <v>127</v>
      </c>
      <c r="B738" s="2">
        <f t="shared" si="23"/>
        <v>19</v>
      </c>
      <c r="C738" s="2" t="s">
        <v>857</v>
      </c>
      <c r="D738" s="6">
        <f>COUNTIF(Data!$I$2:$I$1048576, "=" &amp; C738)</f>
        <v>0</v>
      </c>
    </row>
    <row r="739" spans="1:4" x14ac:dyDescent="0.35">
      <c r="A739" s="2">
        <f t="shared" si="22"/>
        <v>128</v>
      </c>
      <c r="B739" s="2">
        <f t="shared" si="23"/>
        <v>19</v>
      </c>
      <c r="C739" s="2" t="s">
        <v>858</v>
      </c>
      <c r="D739" s="6">
        <f>COUNTIF(Data!$I$2:$I$1048576, "=" &amp; C739)</f>
        <v>0</v>
      </c>
    </row>
    <row r="740" spans="1:4" x14ac:dyDescent="0.35">
      <c r="A740" s="2">
        <f t="shared" si="22"/>
        <v>129</v>
      </c>
      <c r="B740" s="2">
        <f t="shared" si="23"/>
        <v>19</v>
      </c>
      <c r="C740" s="2" t="s">
        <v>859</v>
      </c>
      <c r="D740" s="6">
        <f>COUNTIF(Data!$I$2:$I$1048576, "=" &amp; C740)</f>
        <v>0</v>
      </c>
    </row>
    <row r="741" spans="1:4" x14ac:dyDescent="0.35">
      <c r="A741" s="2">
        <f t="shared" si="22"/>
        <v>130</v>
      </c>
      <c r="B741" s="2">
        <f t="shared" si="23"/>
        <v>19</v>
      </c>
      <c r="C741" s="2" t="s">
        <v>860</v>
      </c>
      <c r="D741" s="6">
        <f>COUNTIF(Data!$I$2:$I$1048576, "=" &amp; C741)</f>
        <v>0</v>
      </c>
    </row>
    <row r="742" spans="1:4" x14ac:dyDescent="0.35">
      <c r="A742" s="2">
        <f t="shared" si="22"/>
        <v>131</v>
      </c>
      <c r="B742" s="2">
        <f t="shared" si="23"/>
        <v>19</v>
      </c>
      <c r="C742" s="2" t="s">
        <v>861</v>
      </c>
      <c r="D742" s="6">
        <f>COUNTIF(Data!$I$2:$I$1048576, "=" &amp; C742)</f>
        <v>0</v>
      </c>
    </row>
    <row r="743" spans="1:4" x14ac:dyDescent="0.35">
      <c r="A743" s="2">
        <f t="shared" si="22"/>
        <v>132</v>
      </c>
      <c r="B743" s="2">
        <f t="shared" si="23"/>
        <v>19</v>
      </c>
      <c r="C743" s="2" t="s">
        <v>862</v>
      </c>
      <c r="D743" s="6">
        <f>COUNTIF(Data!$I$2:$I$1048576, "=" &amp; C743)</f>
        <v>0</v>
      </c>
    </row>
    <row r="744" spans="1:4" x14ac:dyDescent="0.35">
      <c r="A744" s="2">
        <f t="shared" si="22"/>
        <v>133</v>
      </c>
      <c r="B744" s="2">
        <f t="shared" si="23"/>
        <v>19</v>
      </c>
      <c r="C744" s="2" t="s">
        <v>863</v>
      </c>
      <c r="D744" s="6">
        <f>COUNTIF(Data!$I$2:$I$1048576, "=" &amp; C744)</f>
        <v>0</v>
      </c>
    </row>
    <row r="745" spans="1:4" x14ac:dyDescent="0.35">
      <c r="A745" s="2">
        <f t="shared" si="22"/>
        <v>134</v>
      </c>
      <c r="B745" s="2">
        <f t="shared" si="23"/>
        <v>19</v>
      </c>
      <c r="C745" s="2" t="s">
        <v>864</v>
      </c>
      <c r="D745" s="6">
        <f>COUNTIF(Data!$I$2:$I$1048576, "=" &amp; C745)</f>
        <v>0</v>
      </c>
    </row>
    <row r="746" spans="1:4" x14ac:dyDescent="0.35">
      <c r="A746" s="2">
        <f t="shared" si="22"/>
        <v>135</v>
      </c>
      <c r="B746" s="2">
        <f t="shared" si="23"/>
        <v>19</v>
      </c>
      <c r="C746" s="2" t="s">
        <v>865</v>
      </c>
      <c r="D746" s="6">
        <f>COUNTIF(Data!$I$2:$I$1048576, "=" &amp; C746)</f>
        <v>0</v>
      </c>
    </row>
    <row r="747" spans="1:4" x14ac:dyDescent="0.35">
      <c r="A747" s="2">
        <f t="shared" si="22"/>
        <v>136</v>
      </c>
      <c r="B747" s="2">
        <f t="shared" si="23"/>
        <v>19</v>
      </c>
      <c r="C747" s="2" t="s">
        <v>866</v>
      </c>
      <c r="D747" s="6">
        <f>COUNTIF(Data!$I$2:$I$1048576, "=" &amp; C747)</f>
        <v>0</v>
      </c>
    </row>
    <row r="748" spans="1:4" x14ac:dyDescent="0.35">
      <c r="A748" s="2">
        <f t="shared" si="22"/>
        <v>137</v>
      </c>
      <c r="B748" s="2">
        <f t="shared" si="23"/>
        <v>19</v>
      </c>
      <c r="C748" s="2" t="s">
        <v>867</v>
      </c>
      <c r="D748" s="6">
        <f>COUNTIF(Data!$I$2:$I$1048576, "=" &amp; C748)</f>
        <v>0</v>
      </c>
    </row>
    <row r="749" spans="1:4" x14ac:dyDescent="0.35">
      <c r="A749" s="2">
        <f t="shared" si="22"/>
        <v>138</v>
      </c>
      <c r="B749" s="2">
        <f t="shared" si="23"/>
        <v>19</v>
      </c>
      <c r="C749" s="2" t="s">
        <v>868</v>
      </c>
      <c r="D749" s="6">
        <f>COUNTIF(Data!$I$2:$I$1048576, "=" &amp; C749)</f>
        <v>0</v>
      </c>
    </row>
    <row r="750" spans="1:4" x14ac:dyDescent="0.35">
      <c r="A750" s="2">
        <f t="shared" si="22"/>
        <v>139</v>
      </c>
      <c r="B750" s="2">
        <f t="shared" si="23"/>
        <v>19</v>
      </c>
      <c r="C750" s="2" t="s">
        <v>869</v>
      </c>
      <c r="D750" s="6">
        <f>COUNTIF(Data!$I$2:$I$1048576, "=" &amp; C750)</f>
        <v>0</v>
      </c>
    </row>
    <row r="751" spans="1:4" x14ac:dyDescent="0.35">
      <c r="A751" s="2">
        <f t="shared" si="22"/>
        <v>140</v>
      </c>
      <c r="B751" s="2">
        <f t="shared" si="23"/>
        <v>19</v>
      </c>
      <c r="C751" s="2" t="s">
        <v>870</v>
      </c>
      <c r="D751" s="6">
        <f>COUNTIF(Data!$I$2:$I$1048576, "=" &amp; C751)</f>
        <v>0</v>
      </c>
    </row>
    <row r="752" spans="1:4" x14ac:dyDescent="0.35">
      <c r="A752" s="2">
        <f t="shared" si="22"/>
        <v>141</v>
      </c>
      <c r="B752" s="2">
        <f t="shared" si="23"/>
        <v>19</v>
      </c>
      <c r="C752" s="2" t="s">
        <v>871</v>
      </c>
      <c r="D752" s="6">
        <f>COUNTIF(Data!$I$2:$I$1048576, "=" &amp; C752)</f>
        <v>0</v>
      </c>
    </row>
    <row r="753" spans="1:4" x14ac:dyDescent="0.35">
      <c r="A753" s="2">
        <f t="shared" si="22"/>
        <v>142</v>
      </c>
      <c r="B753" s="2">
        <f t="shared" si="23"/>
        <v>19</v>
      </c>
      <c r="C753" s="2" t="s">
        <v>872</v>
      </c>
      <c r="D753" s="6">
        <f>COUNTIF(Data!$I$2:$I$1048576, "=" &amp; C753)</f>
        <v>0</v>
      </c>
    </row>
    <row r="754" spans="1:4" x14ac:dyDescent="0.35">
      <c r="A754" s="2">
        <f t="shared" si="22"/>
        <v>143</v>
      </c>
      <c r="B754" s="2">
        <f t="shared" si="23"/>
        <v>19</v>
      </c>
      <c r="C754" s="2" t="s">
        <v>873</v>
      </c>
      <c r="D754" s="6">
        <f>COUNTIF(Data!$I$2:$I$1048576, "=" &amp; C754)</f>
        <v>0</v>
      </c>
    </row>
    <row r="755" spans="1:4" x14ac:dyDescent="0.35">
      <c r="A755" s="2">
        <f t="shared" si="22"/>
        <v>144</v>
      </c>
      <c r="B755" s="2">
        <f t="shared" si="23"/>
        <v>19</v>
      </c>
      <c r="C755" s="2" t="s">
        <v>874</v>
      </c>
      <c r="D755" s="6">
        <f>COUNTIF(Data!$I$2:$I$1048576, "=" &amp; C755)</f>
        <v>0</v>
      </c>
    </row>
    <row r="756" spans="1:4" x14ac:dyDescent="0.35">
      <c r="A756" s="2">
        <f t="shared" si="22"/>
        <v>145</v>
      </c>
      <c r="B756" s="2">
        <f t="shared" si="23"/>
        <v>19</v>
      </c>
      <c r="C756" s="2" t="s">
        <v>875</v>
      </c>
      <c r="D756" s="6">
        <f>COUNTIF(Data!$I$2:$I$1048576, "=" &amp; C756)</f>
        <v>0</v>
      </c>
    </row>
    <row r="757" spans="1:4" x14ac:dyDescent="0.35">
      <c r="A757" s="2">
        <f t="shared" si="22"/>
        <v>146</v>
      </c>
      <c r="B757" s="2">
        <f t="shared" si="23"/>
        <v>19</v>
      </c>
      <c r="C757" s="2" t="s">
        <v>876</v>
      </c>
      <c r="D757" s="6">
        <f>COUNTIF(Data!$I$2:$I$1048576, "=" &amp; C757)</f>
        <v>0</v>
      </c>
    </row>
    <row r="758" spans="1:4" x14ac:dyDescent="0.35">
      <c r="A758" s="2">
        <f t="shared" si="22"/>
        <v>147</v>
      </c>
      <c r="B758" s="2">
        <f t="shared" si="23"/>
        <v>19</v>
      </c>
      <c r="C758" s="2" t="s">
        <v>877</v>
      </c>
      <c r="D758" s="6">
        <f>COUNTIF(Data!$I$2:$I$1048576, "=" &amp; C758)</f>
        <v>0</v>
      </c>
    </row>
    <row r="759" spans="1:4" x14ac:dyDescent="0.35">
      <c r="A759" s="2">
        <f t="shared" si="22"/>
        <v>148</v>
      </c>
      <c r="B759" s="2">
        <f t="shared" si="23"/>
        <v>19</v>
      </c>
      <c r="C759" s="2" t="s">
        <v>878</v>
      </c>
      <c r="D759" s="6">
        <f>COUNTIF(Data!$I$2:$I$1048576, "=" &amp; C759)</f>
        <v>0</v>
      </c>
    </row>
    <row r="760" spans="1:4" x14ac:dyDescent="0.35">
      <c r="A760" s="2">
        <f t="shared" si="22"/>
        <v>149</v>
      </c>
      <c r="B760" s="2">
        <f t="shared" si="23"/>
        <v>19</v>
      </c>
      <c r="C760" s="2" t="s">
        <v>879</v>
      </c>
      <c r="D760" s="6">
        <f>COUNTIF(Data!$I$2:$I$1048576, "=" &amp; C760)</f>
        <v>0</v>
      </c>
    </row>
    <row r="761" spans="1:4" x14ac:dyDescent="0.35">
      <c r="A761" s="2">
        <f t="shared" si="22"/>
        <v>150</v>
      </c>
      <c r="B761" s="2">
        <f t="shared" si="23"/>
        <v>19</v>
      </c>
      <c r="C761" s="2" t="s">
        <v>880</v>
      </c>
      <c r="D761" s="6">
        <f>COUNTIF(Data!$I$2:$I$1048576, "=" &amp; C761)</f>
        <v>0</v>
      </c>
    </row>
    <row r="762" spans="1:4" x14ac:dyDescent="0.35">
      <c r="A762" s="2">
        <f t="shared" si="22"/>
        <v>75</v>
      </c>
      <c r="B762" s="2">
        <f t="shared" si="23"/>
        <v>20</v>
      </c>
      <c r="C762" s="2" t="s">
        <v>881</v>
      </c>
      <c r="D762" s="6">
        <f>COUNTIF(Data!$I$2:$I$1048576, "=" &amp; C762)</f>
        <v>0</v>
      </c>
    </row>
    <row r="763" spans="1:4" x14ac:dyDescent="0.35">
      <c r="A763" s="2">
        <f t="shared" si="22"/>
        <v>76</v>
      </c>
      <c r="B763" s="2">
        <f t="shared" si="23"/>
        <v>20</v>
      </c>
      <c r="C763" s="2" t="s">
        <v>882</v>
      </c>
      <c r="D763" s="6">
        <f>COUNTIF(Data!$I$2:$I$1048576, "=" &amp; C763)</f>
        <v>0</v>
      </c>
    </row>
    <row r="764" spans="1:4" x14ac:dyDescent="0.35">
      <c r="A764" s="2">
        <f t="shared" si="22"/>
        <v>77</v>
      </c>
      <c r="B764" s="2">
        <f t="shared" si="23"/>
        <v>20</v>
      </c>
      <c r="C764" s="2" t="s">
        <v>883</v>
      </c>
      <c r="D764" s="6">
        <f>COUNTIF(Data!$I$2:$I$1048576, "=" &amp; C764)</f>
        <v>0</v>
      </c>
    </row>
    <row r="765" spans="1:4" x14ac:dyDescent="0.35">
      <c r="A765" s="2">
        <f t="shared" si="22"/>
        <v>78</v>
      </c>
      <c r="B765" s="2">
        <f t="shared" si="23"/>
        <v>20</v>
      </c>
      <c r="C765" s="2" t="s">
        <v>884</v>
      </c>
      <c r="D765" s="6">
        <f>COUNTIF(Data!$I$2:$I$1048576, "=" &amp; C765)</f>
        <v>0</v>
      </c>
    </row>
    <row r="766" spans="1:4" x14ac:dyDescent="0.35">
      <c r="A766" s="2">
        <f t="shared" si="22"/>
        <v>79</v>
      </c>
      <c r="B766" s="2">
        <f t="shared" si="23"/>
        <v>20</v>
      </c>
      <c r="C766" s="2" t="s">
        <v>885</v>
      </c>
      <c r="D766" s="6">
        <f>COUNTIF(Data!$I$2:$I$1048576, "=" &amp; C766)</f>
        <v>0</v>
      </c>
    </row>
    <row r="767" spans="1:4" x14ac:dyDescent="0.35">
      <c r="A767" s="2">
        <f t="shared" si="22"/>
        <v>80</v>
      </c>
      <c r="B767" s="2">
        <f t="shared" si="23"/>
        <v>20</v>
      </c>
      <c r="C767" s="2" t="s">
        <v>886</v>
      </c>
      <c r="D767" s="6">
        <f>COUNTIF(Data!$I$2:$I$1048576, "=" &amp; C767)</f>
        <v>0</v>
      </c>
    </row>
    <row r="768" spans="1:4" x14ac:dyDescent="0.35">
      <c r="A768" s="2">
        <f t="shared" si="22"/>
        <v>81</v>
      </c>
      <c r="B768" s="2">
        <f t="shared" si="23"/>
        <v>20</v>
      </c>
      <c r="C768" s="2" t="s">
        <v>887</v>
      </c>
      <c r="D768" s="6">
        <f>COUNTIF(Data!$I$2:$I$1048576, "=" &amp; C768)</f>
        <v>0</v>
      </c>
    </row>
    <row r="769" spans="1:4" x14ac:dyDescent="0.35">
      <c r="A769" s="2">
        <f t="shared" si="22"/>
        <v>82</v>
      </c>
      <c r="B769" s="2">
        <f t="shared" si="23"/>
        <v>20</v>
      </c>
      <c r="C769" s="2" t="s">
        <v>888</v>
      </c>
      <c r="D769" s="6">
        <f>COUNTIF(Data!$I$2:$I$1048576, "=" &amp; C769)</f>
        <v>0</v>
      </c>
    </row>
    <row r="770" spans="1:4" x14ac:dyDescent="0.35">
      <c r="A770" s="2">
        <f t="shared" si="22"/>
        <v>83</v>
      </c>
      <c r="B770" s="2">
        <f t="shared" si="23"/>
        <v>20</v>
      </c>
      <c r="C770" s="2" t="s">
        <v>889</v>
      </c>
      <c r="D770" s="6">
        <f>COUNTIF(Data!$I$2:$I$1048576, "=" &amp; C770)</f>
        <v>0</v>
      </c>
    </row>
    <row r="771" spans="1:4" x14ac:dyDescent="0.35">
      <c r="A771" s="2">
        <f t="shared" ref="A771:A834" si="24">VALUE(LEFT(C771, FIND(" ",C771)-1))</f>
        <v>84</v>
      </c>
      <c r="B771" s="2">
        <f t="shared" ref="B771:B834" si="25">VALUE(RIGHT(C771,LEN(C771)- FIND(" ",C771)+1))</f>
        <v>20</v>
      </c>
      <c r="C771" s="2" t="s">
        <v>890</v>
      </c>
      <c r="D771" s="6">
        <f>COUNTIF(Data!$I$2:$I$1048576, "=" &amp; C771)</f>
        <v>0</v>
      </c>
    </row>
    <row r="772" spans="1:4" x14ac:dyDescent="0.35">
      <c r="A772" s="2">
        <f t="shared" si="24"/>
        <v>85</v>
      </c>
      <c r="B772" s="2">
        <f t="shared" si="25"/>
        <v>20</v>
      </c>
      <c r="C772" s="2" t="s">
        <v>891</v>
      </c>
      <c r="D772" s="6">
        <f>COUNTIF(Data!$I$2:$I$1048576, "=" &amp; C772)</f>
        <v>1</v>
      </c>
    </row>
    <row r="773" spans="1:4" x14ac:dyDescent="0.35">
      <c r="A773" s="2">
        <f t="shared" si="24"/>
        <v>86</v>
      </c>
      <c r="B773" s="2">
        <f t="shared" si="25"/>
        <v>20</v>
      </c>
      <c r="C773" s="2" t="s">
        <v>892</v>
      </c>
      <c r="D773" s="6">
        <f>COUNTIF(Data!$I$2:$I$1048576, "=" &amp; C773)</f>
        <v>0</v>
      </c>
    </row>
    <row r="774" spans="1:4" x14ac:dyDescent="0.35">
      <c r="A774" s="2">
        <f t="shared" si="24"/>
        <v>87</v>
      </c>
      <c r="B774" s="2">
        <f t="shared" si="25"/>
        <v>20</v>
      </c>
      <c r="C774" s="2" t="s">
        <v>893</v>
      </c>
      <c r="D774" s="6">
        <f>COUNTIF(Data!$I$2:$I$1048576, "=" &amp; C774)</f>
        <v>1</v>
      </c>
    </row>
    <row r="775" spans="1:4" x14ac:dyDescent="0.35">
      <c r="A775" s="2">
        <f t="shared" si="24"/>
        <v>88</v>
      </c>
      <c r="B775" s="2">
        <f t="shared" si="25"/>
        <v>20</v>
      </c>
      <c r="C775" s="2" t="s">
        <v>894</v>
      </c>
      <c r="D775" s="6">
        <f>COUNTIF(Data!$I$2:$I$1048576, "=" &amp; C775)</f>
        <v>1</v>
      </c>
    </row>
    <row r="776" spans="1:4" x14ac:dyDescent="0.35">
      <c r="A776" s="2">
        <f t="shared" si="24"/>
        <v>89</v>
      </c>
      <c r="B776" s="2">
        <f t="shared" si="25"/>
        <v>20</v>
      </c>
      <c r="C776" s="2" t="s">
        <v>87</v>
      </c>
      <c r="D776" s="6">
        <f>COUNTIF(Data!$I$2:$I$1048576, "=" &amp; C776)</f>
        <v>1</v>
      </c>
    </row>
    <row r="777" spans="1:4" x14ac:dyDescent="0.35">
      <c r="A777" s="2">
        <f t="shared" si="24"/>
        <v>90</v>
      </c>
      <c r="B777" s="2">
        <f t="shared" si="25"/>
        <v>20</v>
      </c>
      <c r="C777" s="2" t="s">
        <v>89</v>
      </c>
      <c r="D777" s="6">
        <f>COUNTIF(Data!$I$2:$I$1048576, "=" &amp; C777)</f>
        <v>1</v>
      </c>
    </row>
    <row r="778" spans="1:4" x14ac:dyDescent="0.35">
      <c r="A778" s="2">
        <f t="shared" si="24"/>
        <v>91</v>
      </c>
      <c r="B778" s="2">
        <f t="shared" si="25"/>
        <v>20</v>
      </c>
      <c r="C778" s="2" t="s">
        <v>91</v>
      </c>
      <c r="D778" s="6">
        <f>COUNTIF(Data!$I$2:$I$1048576, "=" &amp; C778)</f>
        <v>3</v>
      </c>
    </row>
    <row r="779" spans="1:4" x14ac:dyDescent="0.35">
      <c r="A779" s="2">
        <f t="shared" si="24"/>
        <v>92</v>
      </c>
      <c r="B779" s="2">
        <f t="shared" si="25"/>
        <v>20</v>
      </c>
      <c r="C779" s="2" t="s">
        <v>93</v>
      </c>
      <c r="D779" s="6">
        <f>COUNTIF(Data!$I$2:$I$1048576, "=" &amp; C779)</f>
        <v>1</v>
      </c>
    </row>
    <row r="780" spans="1:4" x14ac:dyDescent="0.35">
      <c r="A780" s="2">
        <f t="shared" si="24"/>
        <v>93</v>
      </c>
      <c r="B780" s="2">
        <f t="shared" si="25"/>
        <v>20</v>
      </c>
      <c r="C780" s="2" t="s">
        <v>95</v>
      </c>
      <c r="D780" s="6">
        <f>COUNTIF(Data!$I$2:$I$1048576, "=" &amp; C780)</f>
        <v>2</v>
      </c>
    </row>
    <row r="781" spans="1:4" x14ac:dyDescent="0.35">
      <c r="A781" s="2">
        <f t="shared" si="24"/>
        <v>94</v>
      </c>
      <c r="B781" s="2">
        <f t="shared" si="25"/>
        <v>20</v>
      </c>
      <c r="C781" s="2" t="s">
        <v>98</v>
      </c>
      <c r="D781" s="6">
        <f>COUNTIF(Data!$I$2:$I$1048576, "=" &amp; C781)</f>
        <v>1</v>
      </c>
    </row>
    <row r="782" spans="1:4" x14ac:dyDescent="0.35">
      <c r="A782" s="2">
        <f t="shared" si="24"/>
        <v>95</v>
      </c>
      <c r="B782" s="2">
        <f t="shared" si="25"/>
        <v>20</v>
      </c>
      <c r="C782" s="2" t="s">
        <v>895</v>
      </c>
      <c r="D782" s="6">
        <f>COUNTIF(Data!$I$2:$I$1048576, "=" &amp; C782)</f>
        <v>1</v>
      </c>
    </row>
    <row r="783" spans="1:4" x14ac:dyDescent="0.35">
      <c r="A783" s="2">
        <f t="shared" si="24"/>
        <v>96</v>
      </c>
      <c r="B783" s="2">
        <f t="shared" si="25"/>
        <v>20</v>
      </c>
      <c r="C783" s="2" t="s">
        <v>103</v>
      </c>
      <c r="D783" s="6">
        <f>COUNTIF(Data!$I$2:$I$1048576, "=" &amp; C783)</f>
        <v>2</v>
      </c>
    </row>
    <row r="784" spans="1:4" x14ac:dyDescent="0.35">
      <c r="A784" s="2">
        <f t="shared" si="24"/>
        <v>97</v>
      </c>
      <c r="B784" s="2">
        <f t="shared" si="25"/>
        <v>20</v>
      </c>
      <c r="C784" s="2" t="s">
        <v>106</v>
      </c>
      <c r="D784" s="6">
        <f>COUNTIF(Data!$I$2:$I$1048576, "=" &amp; C784)</f>
        <v>0</v>
      </c>
    </row>
    <row r="785" spans="1:4" x14ac:dyDescent="0.35">
      <c r="A785" s="2">
        <f t="shared" si="24"/>
        <v>98</v>
      </c>
      <c r="B785" s="2">
        <f t="shared" si="25"/>
        <v>20</v>
      </c>
      <c r="C785" s="2" t="s">
        <v>896</v>
      </c>
      <c r="D785" s="6">
        <f>COUNTIF(Data!$I$2:$I$1048576, "=" &amp; C785)</f>
        <v>3</v>
      </c>
    </row>
    <row r="786" spans="1:4" x14ac:dyDescent="0.35">
      <c r="A786" s="2">
        <f t="shared" si="24"/>
        <v>99</v>
      </c>
      <c r="B786" s="2">
        <f t="shared" si="25"/>
        <v>20</v>
      </c>
      <c r="C786" s="2" t="s">
        <v>897</v>
      </c>
      <c r="D786" s="6">
        <f>COUNTIF(Data!$I$2:$I$1048576, "=" &amp; C786)</f>
        <v>1</v>
      </c>
    </row>
    <row r="787" spans="1:4" x14ac:dyDescent="0.35">
      <c r="A787" s="2">
        <f t="shared" si="24"/>
        <v>100</v>
      </c>
      <c r="B787" s="2">
        <f t="shared" si="25"/>
        <v>20</v>
      </c>
      <c r="C787" s="2" t="s">
        <v>7</v>
      </c>
      <c r="D787" s="6">
        <f>COUNTIF(Data!$I$2:$I$1048576, "=" &amp; C787)</f>
        <v>0</v>
      </c>
    </row>
    <row r="788" spans="1:4" x14ac:dyDescent="0.35">
      <c r="A788" s="2">
        <f t="shared" si="24"/>
        <v>101</v>
      </c>
      <c r="B788" s="2">
        <f t="shared" si="25"/>
        <v>20</v>
      </c>
      <c r="C788" s="2" t="s">
        <v>898</v>
      </c>
      <c r="D788" s="6">
        <f>COUNTIF(Data!$I$2:$I$1048576, "=" &amp; C788)</f>
        <v>1</v>
      </c>
    </row>
    <row r="789" spans="1:4" x14ac:dyDescent="0.35">
      <c r="A789" s="2">
        <f t="shared" si="24"/>
        <v>102</v>
      </c>
      <c r="B789" s="2">
        <f t="shared" si="25"/>
        <v>20</v>
      </c>
      <c r="C789" s="2" t="s">
        <v>899</v>
      </c>
      <c r="D789" s="6">
        <f>COUNTIF(Data!$I$2:$I$1048576, "=" &amp; C789)</f>
        <v>0</v>
      </c>
    </row>
    <row r="790" spans="1:4" x14ac:dyDescent="0.35">
      <c r="A790" s="2">
        <f t="shared" si="24"/>
        <v>103</v>
      </c>
      <c r="B790" s="2">
        <f t="shared" si="25"/>
        <v>20</v>
      </c>
      <c r="C790" s="2" t="s">
        <v>900</v>
      </c>
      <c r="D790" s="6">
        <f>COUNTIF(Data!$I$2:$I$1048576, "=" &amp; C790)</f>
        <v>1</v>
      </c>
    </row>
    <row r="791" spans="1:4" x14ac:dyDescent="0.35">
      <c r="A791" s="2">
        <f t="shared" si="24"/>
        <v>104</v>
      </c>
      <c r="B791" s="2">
        <f t="shared" si="25"/>
        <v>20</v>
      </c>
      <c r="C791" s="2" t="s">
        <v>17</v>
      </c>
      <c r="D791" s="6">
        <f>COUNTIF(Data!$I$2:$I$1048576, "=" &amp; C791)</f>
        <v>0</v>
      </c>
    </row>
    <row r="792" spans="1:4" x14ac:dyDescent="0.35">
      <c r="A792" s="2">
        <f t="shared" si="24"/>
        <v>105</v>
      </c>
      <c r="B792" s="2">
        <f t="shared" si="25"/>
        <v>20</v>
      </c>
      <c r="C792" s="2" t="s">
        <v>901</v>
      </c>
      <c r="D792" s="6">
        <f>COUNTIF(Data!$I$2:$I$1048576, "=" &amp; C792)</f>
        <v>0</v>
      </c>
    </row>
    <row r="793" spans="1:4" x14ac:dyDescent="0.35">
      <c r="A793" s="2">
        <f t="shared" si="24"/>
        <v>106</v>
      </c>
      <c r="B793" s="2">
        <f t="shared" si="25"/>
        <v>20</v>
      </c>
      <c r="C793" s="2" t="s">
        <v>902</v>
      </c>
      <c r="D793" s="6">
        <f>COUNTIF(Data!$I$2:$I$1048576, "=" &amp; C793)</f>
        <v>0</v>
      </c>
    </row>
    <row r="794" spans="1:4" x14ac:dyDescent="0.35">
      <c r="A794" s="2">
        <f t="shared" si="24"/>
        <v>107</v>
      </c>
      <c r="B794" s="2">
        <f t="shared" si="25"/>
        <v>20</v>
      </c>
      <c r="C794" s="2" t="s">
        <v>903</v>
      </c>
      <c r="D794" s="6">
        <f>COUNTIF(Data!$I$2:$I$1048576, "=" &amp; C794)</f>
        <v>0</v>
      </c>
    </row>
    <row r="795" spans="1:4" x14ac:dyDescent="0.35">
      <c r="A795" s="2">
        <f t="shared" si="24"/>
        <v>108</v>
      </c>
      <c r="B795" s="2">
        <f t="shared" si="25"/>
        <v>20</v>
      </c>
      <c r="C795" s="2" t="s">
        <v>904</v>
      </c>
      <c r="D795" s="6">
        <f>COUNTIF(Data!$I$2:$I$1048576, "=" &amp; C795)</f>
        <v>0</v>
      </c>
    </row>
    <row r="796" spans="1:4" x14ac:dyDescent="0.35">
      <c r="A796" s="2">
        <f t="shared" si="24"/>
        <v>109</v>
      </c>
      <c r="B796" s="2">
        <f t="shared" si="25"/>
        <v>20</v>
      </c>
      <c r="C796" s="2" t="s">
        <v>905</v>
      </c>
      <c r="D796" s="6">
        <f>COUNTIF(Data!$I$2:$I$1048576, "=" &amp; C796)</f>
        <v>0</v>
      </c>
    </row>
    <row r="797" spans="1:4" x14ac:dyDescent="0.35">
      <c r="A797" s="2">
        <f t="shared" si="24"/>
        <v>110</v>
      </c>
      <c r="B797" s="2">
        <f t="shared" si="25"/>
        <v>20</v>
      </c>
      <c r="C797" s="2" t="s">
        <v>906</v>
      </c>
      <c r="D797" s="6">
        <f>COUNTIF(Data!$I$2:$I$1048576, "=" &amp; C797)</f>
        <v>0</v>
      </c>
    </row>
    <row r="798" spans="1:4" x14ac:dyDescent="0.35">
      <c r="A798" s="2">
        <f t="shared" si="24"/>
        <v>111</v>
      </c>
      <c r="B798" s="2">
        <f t="shared" si="25"/>
        <v>20</v>
      </c>
      <c r="C798" s="2" t="s">
        <v>907</v>
      </c>
      <c r="D798" s="6">
        <f>COUNTIF(Data!$I$2:$I$1048576, "=" &amp; C798)</f>
        <v>0</v>
      </c>
    </row>
    <row r="799" spans="1:4" x14ac:dyDescent="0.35">
      <c r="A799" s="2">
        <f t="shared" si="24"/>
        <v>112</v>
      </c>
      <c r="B799" s="2">
        <f t="shared" si="25"/>
        <v>20</v>
      </c>
      <c r="C799" s="2" t="s">
        <v>908</v>
      </c>
      <c r="D799" s="6">
        <f>COUNTIF(Data!$I$2:$I$1048576, "=" &amp; C799)</f>
        <v>0</v>
      </c>
    </row>
    <row r="800" spans="1:4" x14ac:dyDescent="0.35">
      <c r="A800" s="2">
        <f t="shared" si="24"/>
        <v>113</v>
      </c>
      <c r="B800" s="2">
        <f t="shared" si="25"/>
        <v>20</v>
      </c>
      <c r="C800" s="2" t="s">
        <v>909</v>
      </c>
      <c r="D800" s="6">
        <f>COUNTIF(Data!$I$2:$I$1048576, "=" &amp; C800)</f>
        <v>0</v>
      </c>
    </row>
    <row r="801" spans="1:4" x14ac:dyDescent="0.35">
      <c r="A801" s="2">
        <f t="shared" si="24"/>
        <v>114</v>
      </c>
      <c r="B801" s="2">
        <f t="shared" si="25"/>
        <v>20</v>
      </c>
      <c r="C801" s="2" t="s">
        <v>910</v>
      </c>
      <c r="D801" s="6">
        <f>COUNTIF(Data!$I$2:$I$1048576, "=" &amp; C801)</f>
        <v>0</v>
      </c>
    </row>
    <row r="802" spans="1:4" x14ac:dyDescent="0.35">
      <c r="A802" s="2">
        <f t="shared" si="24"/>
        <v>115</v>
      </c>
      <c r="B802" s="2">
        <f t="shared" si="25"/>
        <v>20</v>
      </c>
      <c r="C802" s="2" t="s">
        <v>911</v>
      </c>
      <c r="D802" s="6">
        <f>COUNTIF(Data!$I$2:$I$1048576, "=" &amp; C802)</f>
        <v>0</v>
      </c>
    </row>
    <row r="803" spans="1:4" x14ac:dyDescent="0.35">
      <c r="A803" s="2">
        <f t="shared" si="24"/>
        <v>116</v>
      </c>
      <c r="B803" s="2">
        <f t="shared" si="25"/>
        <v>20</v>
      </c>
      <c r="C803" s="2" t="s">
        <v>912</v>
      </c>
      <c r="D803" s="6">
        <f>COUNTIF(Data!$I$2:$I$1048576, "=" &amp; C803)</f>
        <v>0</v>
      </c>
    </row>
    <row r="804" spans="1:4" x14ac:dyDescent="0.35">
      <c r="A804" s="2">
        <f t="shared" si="24"/>
        <v>117</v>
      </c>
      <c r="B804" s="2">
        <f t="shared" si="25"/>
        <v>20</v>
      </c>
      <c r="C804" s="2" t="s">
        <v>913</v>
      </c>
      <c r="D804" s="6">
        <f>COUNTIF(Data!$I$2:$I$1048576, "=" &amp; C804)</f>
        <v>0</v>
      </c>
    </row>
    <row r="805" spans="1:4" x14ac:dyDescent="0.35">
      <c r="A805" s="2">
        <f t="shared" si="24"/>
        <v>118</v>
      </c>
      <c r="B805" s="2">
        <f t="shared" si="25"/>
        <v>20</v>
      </c>
      <c r="C805" s="2" t="s">
        <v>914</v>
      </c>
      <c r="D805" s="6">
        <f>COUNTIF(Data!$I$2:$I$1048576, "=" &amp; C805)</f>
        <v>0</v>
      </c>
    </row>
    <row r="806" spans="1:4" x14ac:dyDescent="0.35">
      <c r="A806" s="2">
        <f t="shared" si="24"/>
        <v>119</v>
      </c>
      <c r="B806" s="2">
        <f t="shared" si="25"/>
        <v>20</v>
      </c>
      <c r="C806" s="2" t="s">
        <v>915</v>
      </c>
      <c r="D806" s="6">
        <f>COUNTIF(Data!$I$2:$I$1048576, "=" &amp; C806)</f>
        <v>0</v>
      </c>
    </row>
    <row r="807" spans="1:4" x14ac:dyDescent="0.35">
      <c r="A807" s="2">
        <f t="shared" si="24"/>
        <v>120</v>
      </c>
      <c r="B807" s="2">
        <f t="shared" si="25"/>
        <v>20</v>
      </c>
      <c r="C807" s="2" t="s">
        <v>916</v>
      </c>
      <c r="D807" s="6">
        <f>COUNTIF(Data!$I$2:$I$1048576, "=" &amp; C807)</f>
        <v>0</v>
      </c>
    </row>
    <row r="808" spans="1:4" x14ac:dyDescent="0.35">
      <c r="A808" s="2">
        <f t="shared" si="24"/>
        <v>121</v>
      </c>
      <c r="B808" s="2">
        <f t="shared" si="25"/>
        <v>20</v>
      </c>
      <c r="C808" s="2" t="s">
        <v>917</v>
      </c>
      <c r="D808" s="6">
        <f>COUNTIF(Data!$I$2:$I$1048576, "=" &amp; C808)</f>
        <v>0</v>
      </c>
    </row>
    <row r="809" spans="1:4" x14ac:dyDescent="0.35">
      <c r="A809" s="2">
        <f t="shared" si="24"/>
        <v>122</v>
      </c>
      <c r="B809" s="2">
        <f t="shared" si="25"/>
        <v>20</v>
      </c>
      <c r="C809" s="2" t="s">
        <v>918</v>
      </c>
      <c r="D809" s="6">
        <f>COUNTIF(Data!$I$2:$I$1048576, "=" &amp; C809)</f>
        <v>0</v>
      </c>
    </row>
    <row r="810" spans="1:4" x14ac:dyDescent="0.35">
      <c r="A810" s="2">
        <f t="shared" si="24"/>
        <v>123</v>
      </c>
      <c r="B810" s="2">
        <f t="shared" si="25"/>
        <v>20</v>
      </c>
      <c r="C810" s="2" t="s">
        <v>919</v>
      </c>
      <c r="D810" s="6">
        <f>COUNTIF(Data!$I$2:$I$1048576, "=" &amp; C810)</f>
        <v>0</v>
      </c>
    </row>
    <row r="811" spans="1:4" x14ac:dyDescent="0.35">
      <c r="A811" s="2">
        <f t="shared" si="24"/>
        <v>124</v>
      </c>
      <c r="B811" s="2">
        <f t="shared" si="25"/>
        <v>20</v>
      </c>
      <c r="C811" s="2" t="s">
        <v>920</v>
      </c>
      <c r="D811" s="6">
        <f>COUNTIF(Data!$I$2:$I$1048576, "=" &amp; C811)</f>
        <v>0</v>
      </c>
    </row>
    <row r="812" spans="1:4" x14ac:dyDescent="0.35">
      <c r="A812" s="2">
        <f t="shared" si="24"/>
        <v>125</v>
      </c>
      <c r="B812" s="2">
        <f t="shared" si="25"/>
        <v>20</v>
      </c>
      <c r="C812" s="2" t="s">
        <v>921</v>
      </c>
      <c r="D812" s="6">
        <f>COUNTIF(Data!$I$2:$I$1048576, "=" &amp; C812)</f>
        <v>0</v>
      </c>
    </row>
    <row r="813" spans="1:4" x14ac:dyDescent="0.35">
      <c r="A813" s="2">
        <f t="shared" si="24"/>
        <v>126</v>
      </c>
      <c r="B813" s="2">
        <f t="shared" si="25"/>
        <v>20</v>
      </c>
      <c r="C813" s="2" t="s">
        <v>922</v>
      </c>
      <c r="D813" s="6">
        <f>COUNTIF(Data!$I$2:$I$1048576, "=" &amp; C813)</f>
        <v>0</v>
      </c>
    </row>
    <row r="814" spans="1:4" x14ac:dyDescent="0.35">
      <c r="A814" s="2">
        <f t="shared" si="24"/>
        <v>127</v>
      </c>
      <c r="B814" s="2">
        <f t="shared" si="25"/>
        <v>20</v>
      </c>
      <c r="C814" s="2" t="s">
        <v>923</v>
      </c>
      <c r="D814" s="6">
        <f>COUNTIF(Data!$I$2:$I$1048576, "=" &amp; C814)</f>
        <v>0</v>
      </c>
    </row>
    <row r="815" spans="1:4" x14ac:dyDescent="0.35">
      <c r="A815" s="2">
        <f t="shared" si="24"/>
        <v>128</v>
      </c>
      <c r="B815" s="2">
        <f t="shared" si="25"/>
        <v>20</v>
      </c>
      <c r="C815" s="2" t="s">
        <v>924</v>
      </c>
      <c r="D815" s="6">
        <f>COUNTIF(Data!$I$2:$I$1048576, "=" &amp; C815)</f>
        <v>0</v>
      </c>
    </row>
    <row r="816" spans="1:4" x14ac:dyDescent="0.35">
      <c r="A816" s="2">
        <f t="shared" si="24"/>
        <v>129</v>
      </c>
      <c r="B816" s="2">
        <f t="shared" si="25"/>
        <v>20</v>
      </c>
      <c r="C816" s="2" t="s">
        <v>925</v>
      </c>
      <c r="D816" s="6">
        <f>COUNTIF(Data!$I$2:$I$1048576, "=" &amp; C816)</f>
        <v>0</v>
      </c>
    </row>
    <row r="817" spans="1:4" x14ac:dyDescent="0.35">
      <c r="A817" s="2">
        <f t="shared" si="24"/>
        <v>130</v>
      </c>
      <c r="B817" s="2">
        <f t="shared" si="25"/>
        <v>20</v>
      </c>
      <c r="C817" s="2" t="s">
        <v>926</v>
      </c>
      <c r="D817" s="6">
        <f>COUNTIF(Data!$I$2:$I$1048576, "=" &amp; C817)</f>
        <v>0</v>
      </c>
    </row>
    <row r="818" spans="1:4" x14ac:dyDescent="0.35">
      <c r="A818" s="2">
        <f t="shared" si="24"/>
        <v>131</v>
      </c>
      <c r="B818" s="2">
        <f t="shared" si="25"/>
        <v>20</v>
      </c>
      <c r="C818" s="2" t="s">
        <v>927</v>
      </c>
      <c r="D818" s="6">
        <f>COUNTIF(Data!$I$2:$I$1048576, "=" &amp; C818)</f>
        <v>0</v>
      </c>
    </row>
    <row r="819" spans="1:4" x14ac:dyDescent="0.35">
      <c r="A819" s="2">
        <f t="shared" si="24"/>
        <v>132</v>
      </c>
      <c r="B819" s="2">
        <f t="shared" si="25"/>
        <v>20</v>
      </c>
      <c r="C819" s="2" t="s">
        <v>928</v>
      </c>
      <c r="D819" s="6">
        <f>COUNTIF(Data!$I$2:$I$1048576, "=" &amp; C819)</f>
        <v>0</v>
      </c>
    </row>
    <row r="820" spans="1:4" x14ac:dyDescent="0.35">
      <c r="A820" s="2">
        <f t="shared" si="24"/>
        <v>133</v>
      </c>
      <c r="B820" s="2">
        <f t="shared" si="25"/>
        <v>20</v>
      </c>
      <c r="C820" s="2" t="s">
        <v>929</v>
      </c>
      <c r="D820" s="6">
        <f>COUNTIF(Data!$I$2:$I$1048576, "=" &amp; C820)</f>
        <v>0</v>
      </c>
    </row>
    <row r="821" spans="1:4" x14ac:dyDescent="0.35">
      <c r="A821" s="2">
        <f t="shared" si="24"/>
        <v>134</v>
      </c>
      <c r="B821" s="2">
        <f t="shared" si="25"/>
        <v>20</v>
      </c>
      <c r="C821" s="2" t="s">
        <v>930</v>
      </c>
      <c r="D821" s="6">
        <f>COUNTIF(Data!$I$2:$I$1048576, "=" &amp; C821)</f>
        <v>0</v>
      </c>
    </row>
    <row r="822" spans="1:4" x14ac:dyDescent="0.35">
      <c r="A822" s="2">
        <f t="shared" si="24"/>
        <v>135</v>
      </c>
      <c r="B822" s="2">
        <f t="shared" si="25"/>
        <v>20</v>
      </c>
      <c r="C822" s="2" t="s">
        <v>931</v>
      </c>
      <c r="D822" s="6">
        <f>COUNTIF(Data!$I$2:$I$1048576, "=" &amp; C822)</f>
        <v>0</v>
      </c>
    </row>
    <row r="823" spans="1:4" x14ac:dyDescent="0.35">
      <c r="A823" s="2">
        <f t="shared" si="24"/>
        <v>136</v>
      </c>
      <c r="B823" s="2">
        <f t="shared" si="25"/>
        <v>20</v>
      </c>
      <c r="C823" s="2" t="s">
        <v>932</v>
      </c>
      <c r="D823" s="6">
        <f>COUNTIF(Data!$I$2:$I$1048576, "=" &amp; C823)</f>
        <v>0</v>
      </c>
    </row>
    <row r="824" spans="1:4" x14ac:dyDescent="0.35">
      <c r="A824" s="2">
        <f t="shared" si="24"/>
        <v>137</v>
      </c>
      <c r="B824" s="2">
        <f t="shared" si="25"/>
        <v>20</v>
      </c>
      <c r="C824" s="2" t="s">
        <v>933</v>
      </c>
      <c r="D824" s="6">
        <f>COUNTIF(Data!$I$2:$I$1048576, "=" &amp; C824)</f>
        <v>0</v>
      </c>
    </row>
    <row r="825" spans="1:4" x14ac:dyDescent="0.35">
      <c r="A825" s="2">
        <f t="shared" si="24"/>
        <v>138</v>
      </c>
      <c r="B825" s="2">
        <f t="shared" si="25"/>
        <v>20</v>
      </c>
      <c r="C825" s="2" t="s">
        <v>934</v>
      </c>
      <c r="D825" s="6">
        <f>COUNTIF(Data!$I$2:$I$1048576, "=" &amp; C825)</f>
        <v>0</v>
      </c>
    </row>
    <row r="826" spans="1:4" x14ac:dyDescent="0.35">
      <c r="A826" s="2">
        <f t="shared" si="24"/>
        <v>139</v>
      </c>
      <c r="B826" s="2">
        <f t="shared" si="25"/>
        <v>20</v>
      </c>
      <c r="C826" s="2" t="s">
        <v>935</v>
      </c>
      <c r="D826" s="6">
        <f>COUNTIF(Data!$I$2:$I$1048576, "=" &amp; C826)</f>
        <v>0</v>
      </c>
    </row>
    <row r="827" spans="1:4" x14ac:dyDescent="0.35">
      <c r="A827" s="2">
        <f t="shared" si="24"/>
        <v>140</v>
      </c>
      <c r="B827" s="2">
        <f t="shared" si="25"/>
        <v>20</v>
      </c>
      <c r="C827" s="2" t="s">
        <v>936</v>
      </c>
      <c r="D827" s="6">
        <f>COUNTIF(Data!$I$2:$I$1048576, "=" &amp; C827)</f>
        <v>0</v>
      </c>
    </row>
    <row r="828" spans="1:4" x14ac:dyDescent="0.35">
      <c r="A828" s="2">
        <f t="shared" si="24"/>
        <v>141</v>
      </c>
      <c r="B828" s="2">
        <f t="shared" si="25"/>
        <v>20</v>
      </c>
      <c r="C828" s="2" t="s">
        <v>937</v>
      </c>
      <c r="D828" s="6">
        <f>COUNTIF(Data!$I$2:$I$1048576, "=" &amp; C828)</f>
        <v>0</v>
      </c>
    </row>
    <row r="829" spans="1:4" x14ac:dyDescent="0.35">
      <c r="A829" s="2">
        <f t="shared" si="24"/>
        <v>142</v>
      </c>
      <c r="B829" s="2">
        <f t="shared" si="25"/>
        <v>20</v>
      </c>
      <c r="C829" s="2" t="s">
        <v>938</v>
      </c>
      <c r="D829" s="6">
        <f>COUNTIF(Data!$I$2:$I$1048576, "=" &amp; C829)</f>
        <v>0</v>
      </c>
    </row>
    <row r="830" spans="1:4" x14ac:dyDescent="0.35">
      <c r="A830" s="2">
        <f t="shared" si="24"/>
        <v>143</v>
      </c>
      <c r="B830" s="2">
        <f t="shared" si="25"/>
        <v>20</v>
      </c>
      <c r="C830" s="2" t="s">
        <v>939</v>
      </c>
      <c r="D830" s="6">
        <f>COUNTIF(Data!$I$2:$I$1048576, "=" &amp; C830)</f>
        <v>0</v>
      </c>
    </row>
    <row r="831" spans="1:4" x14ac:dyDescent="0.35">
      <c r="A831" s="2">
        <f t="shared" si="24"/>
        <v>144</v>
      </c>
      <c r="B831" s="2">
        <f t="shared" si="25"/>
        <v>20</v>
      </c>
      <c r="C831" s="2" t="s">
        <v>940</v>
      </c>
      <c r="D831" s="6">
        <f>COUNTIF(Data!$I$2:$I$1048576, "=" &amp; C831)</f>
        <v>0</v>
      </c>
    </row>
    <row r="832" spans="1:4" x14ac:dyDescent="0.35">
      <c r="A832" s="2">
        <f t="shared" si="24"/>
        <v>145</v>
      </c>
      <c r="B832" s="2">
        <f t="shared" si="25"/>
        <v>20</v>
      </c>
      <c r="C832" s="2" t="s">
        <v>941</v>
      </c>
      <c r="D832" s="6">
        <f>COUNTIF(Data!$I$2:$I$1048576, "=" &amp; C832)</f>
        <v>0</v>
      </c>
    </row>
    <row r="833" spans="1:4" x14ac:dyDescent="0.35">
      <c r="A833" s="2">
        <f t="shared" si="24"/>
        <v>146</v>
      </c>
      <c r="B833" s="2">
        <f t="shared" si="25"/>
        <v>20</v>
      </c>
      <c r="C833" s="2" t="s">
        <v>942</v>
      </c>
      <c r="D833" s="6">
        <f>COUNTIF(Data!$I$2:$I$1048576, "=" &amp; C833)</f>
        <v>0</v>
      </c>
    </row>
    <row r="834" spans="1:4" x14ac:dyDescent="0.35">
      <c r="A834" s="2">
        <f t="shared" si="24"/>
        <v>147</v>
      </c>
      <c r="B834" s="2">
        <f t="shared" si="25"/>
        <v>20</v>
      </c>
      <c r="C834" s="2" t="s">
        <v>943</v>
      </c>
      <c r="D834" s="6">
        <f>COUNTIF(Data!$I$2:$I$1048576, "=" &amp; C834)</f>
        <v>0</v>
      </c>
    </row>
    <row r="835" spans="1:4" x14ac:dyDescent="0.35">
      <c r="A835" s="2">
        <f t="shared" ref="A835:A898" si="26">VALUE(LEFT(C835, FIND(" ",C835)-1))</f>
        <v>148</v>
      </c>
      <c r="B835" s="2">
        <f t="shared" ref="B835:B898" si="27">VALUE(RIGHT(C835,LEN(C835)- FIND(" ",C835)+1))</f>
        <v>20</v>
      </c>
      <c r="C835" s="2" t="s">
        <v>944</v>
      </c>
      <c r="D835" s="6">
        <f>COUNTIF(Data!$I$2:$I$1048576, "=" &amp; C835)</f>
        <v>0</v>
      </c>
    </row>
    <row r="836" spans="1:4" x14ac:dyDescent="0.35">
      <c r="A836" s="2">
        <f t="shared" si="26"/>
        <v>149</v>
      </c>
      <c r="B836" s="2">
        <f t="shared" si="27"/>
        <v>20</v>
      </c>
      <c r="C836" s="2" t="s">
        <v>945</v>
      </c>
      <c r="D836" s="6">
        <f>COUNTIF(Data!$I$2:$I$1048576, "=" &amp; C836)</f>
        <v>0</v>
      </c>
    </row>
    <row r="837" spans="1:4" x14ac:dyDescent="0.35">
      <c r="A837" s="2">
        <f t="shared" si="26"/>
        <v>150</v>
      </c>
      <c r="B837" s="2">
        <f t="shared" si="27"/>
        <v>20</v>
      </c>
      <c r="C837" s="2" t="s">
        <v>946</v>
      </c>
      <c r="D837" s="6">
        <f>COUNTIF(Data!$I$2:$I$1048576, "=" &amp; C837)</f>
        <v>0</v>
      </c>
    </row>
    <row r="838" spans="1:4" x14ac:dyDescent="0.35">
      <c r="A838" s="2">
        <f t="shared" si="26"/>
        <v>75</v>
      </c>
      <c r="B838" s="2">
        <f t="shared" si="27"/>
        <v>21</v>
      </c>
      <c r="C838" s="2" t="s">
        <v>947</v>
      </c>
      <c r="D838" s="6">
        <f>COUNTIF(Data!$I$2:$I$1048576, "=" &amp; C838)</f>
        <v>0</v>
      </c>
    </row>
    <row r="839" spans="1:4" x14ac:dyDescent="0.35">
      <c r="A839" s="2">
        <f t="shared" si="26"/>
        <v>76</v>
      </c>
      <c r="B839" s="2">
        <f t="shared" si="27"/>
        <v>21</v>
      </c>
      <c r="C839" s="2" t="s">
        <v>948</v>
      </c>
      <c r="D839" s="6">
        <f>COUNTIF(Data!$I$2:$I$1048576, "=" &amp; C839)</f>
        <v>0</v>
      </c>
    </row>
    <row r="840" spans="1:4" x14ac:dyDescent="0.35">
      <c r="A840" s="2">
        <f t="shared" si="26"/>
        <v>77</v>
      </c>
      <c r="B840" s="2">
        <f t="shared" si="27"/>
        <v>21</v>
      </c>
      <c r="C840" s="2" t="s">
        <v>949</v>
      </c>
      <c r="D840" s="6">
        <f>COUNTIF(Data!$I$2:$I$1048576, "=" &amp; C840)</f>
        <v>0</v>
      </c>
    </row>
    <row r="841" spans="1:4" x14ac:dyDescent="0.35">
      <c r="A841" s="2">
        <f t="shared" si="26"/>
        <v>78</v>
      </c>
      <c r="B841" s="2">
        <f t="shared" si="27"/>
        <v>21</v>
      </c>
      <c r="C841" s="2" t="s">
        <v>950</v>
      </c>
      <c r="D841" s="6">
        <f>COUNTIF(Data!$I$2:$I$1048576, "=" &amp; C841)</f>
        <v>0</v>
      </c>
    </row>
    <row r="842" spans="1:4" x14ac:dyDescent="0.35">
      <c r="A842" s="2">
        <f t="shared" si="26"/>
        <v>79</v>
      </c>
      <c r="B842" s="2">
        <f t="shared" si="27"/>
        <v>21</v>
      </c>
      <c r="C842" s="2" t="s">
        <v>951</v>
      </c>
      <c r="D842" s="6">
        <f>COUNTIF(Data!$I$2:$I$1048576, "=" &amp; C842)</f>
        <v>0</v>
      </c>
    </row>
    <row r="843" spans="1:4" x14ac:dyDescent="0.35">
      <c r="A843" s="2">
        <f t="shared" si="26"/>
        <v>80</v>
      </c>
      <c r="B843" s="2">
        <f t="shared" si="27"/>
        <v>21</v>
      </c>
      <c r="C843" s="2" t="s">
        <v>952</v>
      </c>
      <c r="D843" s="6">
        <f>COUNTIF(Data!$I$2:$I$1048576, "=" &amp; C843)</f>
        <v>0</v>
      </c>
    </row>
    <row r="844" spans="1:4" x14ac:dyDescent="0.35">
      <c r="A844" s="2">
        <f t="shared" si="26"/>
        <v>81</v>
      </c>
      <c r="B844" s="2">
        <f t="shared" si="27"/>
        <v>21</v>
      </c>
      <c r="C844" s="2" t="s">
        <v>953</v>
      </c>
      <c r="D844" s="6">
        <f>COUNTIF(Data!$I$2:$I$1048576, "=" &amp; C844)</f>
        <v>0</v>
      </c>
    </row>
    <row r="845" spans="1:4" x14ac:dyDescent="0.35">
      <c r="A845" s="2">
        <f t="shared" si="26"/>
        <v>82</v>
      </c>
      <c r="B845" s="2">
        <f t="shared" si="27"/>
        <v>21</v>
      </c>
      <c r="C845" s="2" t="s">
        <v>954</v>
      </c>
      <c r="D845" s="6">
        <f>COUNTIF(Data!$I$2:$I$1048576, "=" &amp; C845)</f>
        <v>0</v>
      </c>
    </row>
    <row r="846" spans="1:4" x14ac:dyDescent="0.35">
      <c r="A846" s="2">
        <f t="shared" si="26"/>
        <v>83</v>
      </c>
      <c r="B846" s="2">
        <f t="shared" si="27"/>
        <v>21</v>
      </c>
      <c r="C846" s="2" t="s">
        <v>955</v>
      </c>
      <c r="D846" s="6">
        <f>COUNTIF(Data!$I$2:$I$1048576, "=" &amp; C846)</f>
        <v>0</v>
      </c>
    </row>
    <row r="847" spans="1:4" x14ac:dyDescent="0.35">
      <c r="A847" s="2">
        <f t="shared" si="26"/>
        <v>84</v>
      </c>
      <c r="B847" s="2">
        <f t="shared" si="27"/>
        <v>21</v>
      </c>
      <c r="C847" s="2" t="s">
        <v>956</v>
      </c>
      <c r="D847" s="6">
        <f>COUNTIF(Data!$I$2:$I$1048576, "=" &amp; C847)</f>
        <v>0</v>
      </c>
    </row>
    <row r="848" spans="1:4" x14ac:dyDescent="0.35">
      <c r="A848" s="2">
        <f t="shared" si="26"/>
        <v>85</v>
      </c>
      <c r="B848" s="2">
        <f t="shared" si="27"/>
        <v>21</v>
      </c>
      <c r="C848" s="2" t="s">
        <v>957</v>
      </c>
      <c r="D848" s="6">
        <f>COUNTIF(Data!$I$2:$I$1048576, "=" &amp; C848)</f>
        <v>0</v>
      </c>
    </row>
    <row r="849" spans="1:4" x14ac:dyDescent="0.35">
      <c r="A849" s="2">
        <f t="shared" si="26"/>
        <v>86</v>
      </c>
      <c r="B849" s="2">
        <f t="shared" si="27"/>
        <v>21</v>
      </c>
      <c r="C849" s="2" t="s">
        <v>958</v>
      </c>
      <c r="D849" s="6">
        <f>COUNTIF(Data!$I$2:$I$1048576, "=" &amp; C849)</f>
        <v>0</v>
      </c>
    </row>
    <row r="850" spans="1:4" x14ac:dyDescent="0.35">
      <c r="A850" s="2">
        <f t="shared" si="26"/>
        <v>87</v>
      </c>
      <c r="B850" s="2">
        <f t="shared" si="27"/>
        <v>21</v>
      </c>
      <c r="C850" s="2" t="s">
        <v>959</v>
      </c>
      <c r="D850" s="6">
        <f>COUNTIF(Data!$I$2:$I$1048576, "=" &amp; C850)</f>
        <v>0</v>
      </c>
    </row>
    <row r="851" spans="1:4" x14ac:dyDescent="0.35">
      <c r="A851" s="2">
        <f t="shared" si="26"/>
        <v>88</v>
      </c>
      <c r="B851" s="2">
        <f t="shared" si="27"/>
        <v>21</v>
      </c>
      <c r="C851" s="2" t="s">
        <v>960</v>
      </c>
      <c r="D851" s="6">
        <f>COUNTIF(Data!$I$2:$I$1048576, "=" &amp; C851)</f>
        <v>0</v>
      </c>
    </row>
    <row r="852" spans="1:4" x14ac:dyDescent="0.35">
      <c r="A852" s="2">
        <f t="shared" si="26"/>
        <v>89</v>
      </c>
      <c r="B852" s="2">
        <f t="shared" si="27"/>
        <v>21</v>
      </c>
      <c r="C852" s="2" t="s">
        <v>961</v>
      </c>
      <c r="D852" s="6">
        <f>COUNTIF(Data!$I$2:$I$1048576, "=" &amp; C852)</f>
        <v>0</v>
      </c>
    </row>
    <row r="853" spans="1:4" x14ac:dyDescent="0.35">
      <c r="A853" s="2">
        <f t="shared" si="26"/>
        <v>90</v>
      </c>
      <c r="B853" s="2">
        <f t="shared" si="27"/>
        <v>21</v>
      </c>
      <c r="C853" s="2" t="s">
        <v>962</v>
      </c>
      <c r="D853" s="6">
        <f>COUNTIF(Data!$I$2:$I$1048576, "=" &amp; C853)</f>
        <v>1</v>
      </c>
    </row>
    <row r="854" spans="1:4" x14ac:dyDescent="0.35">
      <c r="A854" s="2">
        <f t="shared" si="26"/>
        <v>91</v>
      </c>
      <c r="B854" s="2">
        <f t="shared" si="27"/>
        <v>21</v>
      </c>
      <c r="C854" s="2" t="s">
        <v>963</v>
      </c>
      <c r="D854" s="6">
        <f>COUNTIF(Data!$I$2:$I$1048576, "=" &amp; C854)</f>
        <v>2</v>
      </c>
    </row>
    <row r="855" spans="1:4" x14ac:dyDescent="0.35">
      <c r="A855" s="2">
        <f t="shared" si="26"/>
        <v>92</v>
      </c>
      <c r="B855" s="2">
        <f t="shared" si="27"/>
        <v>21</v>
      </c>
      <c r="C855" s="2" t="s">
        <v>964</v>
      </c>
      <c r="D855" s="6">
        <f>COUNTIF(Data!$I$2:$I$1048576, "=" &amp; C855)</f>
        <v>0</v>
      </c>
    </row>
    <row r="856" spans="1:4" x14ac:dyDescent="0.35">
      <c r="A856" s="2">
        <f t="shared" si="26"/>
        <v>93</v>
      </c>
      <c r="B856" s="2">
        <f t="shared" si="27"/>
        <v>21</v>
      </c>
      <c r="C856" s="2" t="s">
        <v>96</v>
      </c>
      <c r="D856" s="6">
        <f>COUNTIF(Data!$I$2:$I$1048576, "=" &amp; C856)</f>
        <v>1</v>
      </c>
    </row>
    <row r="857" spans="1:4" x14ac:dyDescent="0.35">
      <c r="A857" s="2">
        <f t="shared" si="26"/>
        <v>94</v>
      </c>
      <c r="B857" s="2">
        <f t="shared" si="27"/>
        <v>21</v>
      </c>
      <c r="C857" s="2" t="s">
        <v>965</v>
      </c>
      <c r="D857" s="6">
        <f>COUNTIF(Data!$I$2:$I$1048576, "=" &amp; C857)</f>
        <v>2</v>
      </c>
    </row>
    <row r="858" spans="1:4" x14ac:dyDescent="0.35">
      <c r="A858" s="2">
        <f t="shared" si="26"/>
        <v>95</v>
      </c>
      <c r="B858" s="2">
        <f t="shared" si="27"/>
        <v>21</v>
      </c>
      <c r="C858" s="2" t="s">
        <v>966</v>
      </c>
      <c r="D858" s="6">
        <f>COUNTIF(Data!$I$2:$I$1048576, "=" &amp; C858)</f>
        <v>0</v>
      </c>
    </row>
    <row r="859" spans="1:4" x14ac:dyDescent="0.35">
      <c r="A859" s="2">
        <f t="shared" si="26"/>
        <v>96</v>
      </c>
      <c r="B859" s="2">
        <f t="shared" si="27"/>
        <v>21</v>
      </c>
      <c r="C859" s="2" t="s">
        <v>967</v>
      </c>
      <c r="D859" s="6">
        <f>COUNTIF(Data!$I$2:$I$1048576, "=" &amp; C859)</f>
        <v>5</v>
      </c>
    </row>
    <row r="860" spans="1:4" x14ac:dyDescent="0.35">
      <c r="A860" s="2">
        <f t="shared" si="26"/>
        <v>97</v>
      </c>
      <c r="B860" s="2">
        <f t="shared" si="27"/>
        <v>21</v>
      </c>
      <c r="C860" s="2" t="s">
        <v>968</v>
      </c>
      <c r="D860" s="6">
        <f>COUNTIF(Data!$I$2:$I$1048576, "=" &amp; C860)</f>
        <v>1</v>
      </c>
    </row>
    <row r="861" spans="1:4" x14ac:dyDescent="0.35">
      <c r="A861" s="2">
        <f t="shared" si="26"/>
        <v>98</v>
      </c>
      <c r="B861" s="2">
        <f t="shared" si="27"/>
        <v>21</v>
      </c>
      <c r="C861" s="2" t="s">
        <v>969</v>
      </c>
      <c r="D861" s="6">
        <f>COUNTIF(Data!$I$2:$I$1048576, "=" &amp; C861)</f>
        <v>1</v>
      </c>
    </row>
    <row r="862" spans="1:4" x14ac:dyDescent="0.35">
      <c r="A862" s="2">
        <f t="shared" si="26"/>
        <v>99</v>
      </c>
      <c r="B862" s="2">
        <f t="shared" si="27"/>
        <v>21</v>
      </c>
      <c r="C862" s="2" t="s">
        <v>970</v>
      </c>
      <c r="D862" s="6">
        <f>COUNTIF(Data!$I$2:$I$1048576, "=" &amp; C862)</f>
        <v>1</v>
      </c>
    </row>
    <row r="863" spans="1:4" x14ac:dyDescent="0.35">
      <c r="A863" s="2">
        <f t="shared" si="26"/>
        <v>100</v>
      </c>
      <c r="B863" s="2">
        <f t="shared" si="27"/>
        <v>21</v>
      </c>
      <c r="C863" s="2" t="s">
        <v>971</v>
      </c>
      <c r="D863" s="6">
        <f>COUNTIF(Data!$I$2:$I$1048576, "=" &amp; C863)</f>
        <v>2</v>
      </c>
    </row>
    <row r="864" spans="1:4" x14ac:dyDescent="0.35">
      <c r="A864" s="2">
        <f t="shared" si="26"/>
        <v>101</v>
      </c>
      <c r="B864" s="2">
        <f t="shared" si="27"/>
        <v>21</v>
      </c>
      <c r="C864" s="2" t="s">
        <v>972</v>
      </c>
      <c r="D864" s="6">
        <f>COUNTIF(Data!$I$2:$I$1048576, "=" &amp; C864)</f>
        <v>0</v>
      </c>
    </row>
    <row r="865" spans="1:4" x14ac:dyDescent="0.35">
      <c r="A865" s="2">
        <f t="shared" si="26"/>
        <v>102</v>
      </c>
      <c r="B865" s="2">
        <f t="shared" si="27"/>
        <v>21</v>
      </c>
      <c r="C865" s="2" t="s">
        <v>973</v>
      </c>
      <c r="D865" s="6">
        <f>COUNTIF(Data!$I$2:$I$1048576, "=" &amp; C865)</f>
        <v>0</v>
      </c>
    </row>
    <row r="866" spans="1:4" x14ac:dyDescent="0.35">
      <c r="A866" s="2">
        <f t="shared" si="26"/>
        <v>103</v>
      </c>
      <c r="B866" s="2">
        <f t="shared" si="27"/>
        <v>21</v>
      </c>
      <c r="C866" s="2" t="s">
        <v>974</v>
      </c>
      <c r="D866" s="6">
        <f>COUNTIF(Data!$I$2:$I$1048576, "=" &amp; C866)</f>
        <v>0</v>
      </c>
    </row>
    <row r="867" spans="1:4" x14ac:dyDescent="0.35">
      <c r="A867" s="2">
        <f t="shared" si="26"/>
        <v>104</v>
      </c>
      <c r="B867" s="2">
        <f t="shared" si="27"/>
        <v>21</v>
      </c>
      <c r="C867" s="2" t="s">
        <v>975</v>
      </c>
      <c r="D867" s="6">
        <f>COUNTIF(Data!$I$2:$I$1048576, "=" &amp; C867)</f>
        <v>2</v>
      </c>
    </row>
    <row r="868" spans="1:4" x14ac:dyDescent="0.35">
      <c r="A868" s="2">
        <f t="shared" si="26"/>
        <v>105</v>
      </c>
      <c r="B868" s="2">
        <f t="shared" si="27"/>
        <v>21</v>
      </c>
      <c r="C868" s="2" t="s">
        <v>976</v>
      </c>
      <c r="D868" s="6">
        <f>COUNTIF(Data!$I$2:$I$1048576, "=" &amp; C868)</f>
        <v>0</v>
      </c>
    </row>
    <row r="869" spans="1:4" x14ac:dyDescent="0.35">
      <c r="A869" s="2">
        <f t="shared" si="26"/>
        <v>106</v>
      </c>
      <c r="B869" s="2">
        <f t="shared" si="27"/>
        <v>21</v>
      </c>
      <c r="C869" s="2" t="s">
        <v>977</v>
      </c>
      <c r="D869" s="6">
        <f>COUNTIF(Data!$I$2:$I$1048576, "=" &amp; C869)</f>
        <v>0</v>
      </c>
    </row>
    <row r="870" spans="1:4" x14ac:dyDescent="0.35">
      <c r="A870" s="2">
        <f t="shared" si="26"/>
        <v>107</v>
      </c>
      <c r="B870" s="2">
        <f t="shared" si="27"/>
        <v>21</v>
      </c>
      <c r="C870" s="2" t="s">
        <v>978</v>
      </c>
      <c r="D870" s="6">
        <f>COUNTIF(Data!$I$2:$I$1048576, "=" &amp; C870)</f>
        <v>1</v>
      </c>
    </row>
    <row r="871" spans="1:4" x14ac:dyDescent="0.35">
      <c r="A871" s="2">
        <f t="shared" si="26"/>
        <v>108</v>
      </c>
      <c r="B871" s="2">
        <f t="shared" si="27"/>
        <v>21</v>
      </c>
      <c r="C871" s="2" t="s">
        <v>979</v>
      </c>
      <c r="D871" s="6">
        <f>COUNTIF(Data!$I$2:$I$1048576, "=" &amp; C871)</f>
        <v>0</v>
      </c>
    </row>
    <row r="872" spans="1:4" x14ac:dyDescent="0.35">
      <c r="A872" s="2">
        <f t="shared" si="26"/>
        <v>109</v>
      </c>
      <c r="B872" s="2">
        <f t="shared" si="27"/>
        <v>21</v>
      </c>
      <c r="C872" s="2" t="s">
        <v>980</v>
      </c>
      <c r="D872" s="6">
        <f>COUNTIF(Data!$I$2:$I$1048576, "=" &amp; C872)</f>
        <v>0</v>
      </c>
    </row>
    <row r="873" spans="1:4" x14ac:dyDescent="0.35">
      <c r="A873" s="2">
        <f t="shared" si="26"/>
        <v>110</v>
      </c>
      <c r="B873" s="2">
        <f t="shared" si="27"/>
        <v>21</v>
      </c>
      <c r="C873" s="2" t="s">
        <v>981</v>
      </c>
      <c r="D873" s="6">
        <f>COUNTIF(Data!$I$2:$I$1048576, "=" &amp; C873)</f>
        <v>0</v>
      </c>
    </row>
    <row r="874" spans="1:4" x14ac:dyDescent="0.35">
      <c r="A874" s="2">
        <f t="shared" si="26"/>
        <v>111</v>
      </c>
      <c r="B874" s="2">
        <f t="shared" si="27"/>
        <v>21</v>
      </c>
      <c r="C874" s="2" t="s">
        <v>982</v>
      </c>
      <c r="D874" s="6">
        <f>COUNTIF(Data!$I$2:$I$1048576, "=" &amp; C874)</f>
        <v>0</v>
      </c>
    </row>
    <row r="875" spans="1:4" x14ac:dyDescent="0.35">
      <c r="A875" s="2">
        <f t="shared" si="26"/>
        <v>112</v>
      </c>
      <c r="B875" s="2">
        <f t="shared" si="27"/>
        <v>21</v>
      </c>
      <c r="C875" s="2" t="s">
        <v>983</v>
      </c>
      <c r="D875" s="6">
        <f>COUNTIF(Data!$I$2:$I$1048576, "=" &amp; C875)</f>
        <v>0</v>
      </c>
    </row>
    <row r="876" spans="1:4" x14ac:dyDescent="0.35">
      <c r="A876" s="2">
        <f t="shared" si="26"/>
        <v>113</v>
      </c>
      <c r="B876" s="2">
        <f t="shared" si="27"/>
        <v>21</v>
      </c>
      <c r="C876" s="2" t="s">
        <v>984</v>
      </c>
      <c r="D876" s="6">
        <f>COUNTIF(Data!$I$2:$I$1048576, "=" &amp; C876)</f>
        <v>0</v>
      </c>
    </row>
    <row r="877" spans="1:4" x14ac:dyDescent="0.35">
      <c r="A877" s="2">
        <f t="shared" si="26"/>
        <v>114</v>
      </c>
      <c r="B877" s="2">
        <f t="shared" si="27"/>
        <v>21</v>
      </c>
      <c r="C877" s="2" t="s">
        <v>985</v>
      </c>
      <c r="D877" s="6">
        <f>COUNTIF(Data!$I$2:$I$1048576, "=" &amp; C877)</f>
        <v>0</v>
      </c>
    </row>
    <row r="878" spans="1:4" x14ac:dyDescent="0.35">
      <c r="A878" s="2">
        <f t="shared" si="26"/>
        <v>115</v>
      </c>
      <c r="B878" s="2">
        <f t="shared" si="27"/>
        <v>21</v>
      </c>
      <c r="C878" s="2" t="s">
        <v>986</v>
      </c>
      <c r="D878" s="6">
        <f>COUNTIF(Data!$I$2:$I$1048576, "=" &amp; C878)</f>
        <v>0</v>
      </c>
    </row>
    <row r="879" spans="1:4" x14ac:dyDescent="0.35">
      <c r="A879" s="2">
        <f t="shared" si="26"/>
        <v>116</v>
      </c>
      <c r="B879" s="2">
        <f t="shared" si="27"/>
        <v>21</v>
      </c>
      <c r="C879" s="2" t="s">
        <v>987</v>
      </c>
      <c r="D879" s="6">
        <f>COUNTIF(Data!$I$2:$I$1048576, "=" &amp; C879)</f>
        <v>0</v>
      </c>
    </row>
    <row r="880" spans="1:4" x14ac:dyDescent="0.35">
      <c r="A880" s="2">
        <f t="shared" si="26"/>
        <v>117</v>
      </c>
      <c r="B880" s="2">
        <f t="shared" si="27"/>
        <v>21</v>
      </c>
      <c r="C880" s="2" t="s">
        <v>988</v>
      </c>
      <c r="D880" s="6">
        <f>COUNTIF(Data!$I$2:$I$1048576, "=" &amp; C880)</f>
        <v>0</v>
      </c>
    </row>
    <row r="881" spans="1:4" x14ac:dyDescent="0.35">
      <c r="A881" s="2">
        <f t="shared" si="26"/>
        <v>118</v>
      </c>
      <c r="B881" s="2">
        <f t="shared" si="27"/>
        <v>21</v>
      </c>
      <c r="C881" s="2" t="s">
        <v>989</v>
      </c>
      <c r="D881" s="6">
        <f>COUNTIF(Data!$I$2:$I$1048576, "=" &amp; C881)</f>
        <v>0</v>
      </c>
    </row>
    <row r="882" spans="1:4" x14ac:dyDescent="0.35">
      <c r="A882" s="2">
        <f t="shared" si="26"/>
        <v>119</v>
      </c>
      <c r="B882" s="2">
        <f t="shared" si="27"/>
        <v>21</v>
      </c>
      <c r="C882" s="2" t="s">
        <v>990</v>
      </c>
      <c r="D882" s="6">
        <f>COUNTIF(Data!$I$2:$I$1048576, "=" &amp; C882)</f>
        <v>0</v>
      </c>
    </row>
    <row r="883" spans="1:4" x14ac:dyDescent="0.35">
      <c r="A883" s="2">
        <f t="shared" si="26"/>
        <v>120</v>
      </c>
      <c r="B883" s="2">
        <f t="shared" si="27"/>
        <v>21</v>
      </c>
      <c r="C883" s="2" t="s">
        <v>991</v>
      </c>
      <c r="D883" s="6">
        <f>COUNTIF(Data!$I$2:$I$1048576, "=" &amp; C883)</f>
        <v>0</v>
      </c>
    </row>
    <row r="884" spans="1:4" x14ac:dyDescent="0.35">
      <c r="A884" s="2">
        <f t="shared" si="26"/>
        <v>121</v>
      </c>
      <c r="B884" s="2">
        <f t="shared" si="27"/>
        <v>21</v>
      </c>
      <c r="C884" s="2" t="s">
        <v>992</v>
      </c>
      <c r="D884" s="6">
        <f>COUNTIF(Data!$I$2:$I$1048576, "=" &amp; C884)</f>
        <v>0</v>
      </c>
    </row>
    <row r="885" spans="1:4" x14ac:dyDescent="0.35">
      <c r="A885" s="2">
        <f t="shared" si="26"/>
        <v>122</v>
      </c>
      <c r="B885" s="2">
        <f t="shared" si="27"/>
        <v>21</v>
      </c>
      <c r="C885" s="2" t="s">
        <v>993</v>
      </c>
      <c r="D885" s="6">
        <f>COUNTIF(Data!$I$2:$I$1048576, "=" &amp; C885)</f>
        <v>0</v>
      </c>
    </row>
    <row r="886" spans="1:4" x14ac:dyDescent="0.35">
      <c r="A886" s="2">
        <f t="shared" si="26"/>
        <v>123</v>
      </c>
      <c r="B886" s="2">
        <f t="shared" si="27"/>
        <v>21</v>
      </c>
      <c r="C886" s="2" t="s">
        <v>994</v>
      </c>
      <c r="D886" s="6">
        <f>COUNTIF(Data!$I$2:$I$1048576, "=" &amp; C886)</f>
        <v>0</v>
      </c>
    </row>
    <row r="887" spans="1:4" x14ac:dyDescent="0.35">
      <c r="A887" s="2">
        <f t="shared" si="26"/>
        <v>124</v>
      </c>
      <c r="B887" s="2">
        <f t="shared" si="27"/>
        <v>21</v>
      </c>
      <c r="C887" s="2" t="s">
        <v>995</v>
      </c>
      <c r="D887" s="6">
        <f>COUNTIF(Data!$I$2:$I$1048576, "=" &amp; C887)</f>
        <v>0</v>
      </c>
    </row>
    <row r="888" spans="1:4" x14ac:dyDescent="0.35">
      <c r="A888" s="2">
        <f t="shared" si="26"/>
        <v>125</v>
      </c>
      <c r="B888" s="2">
        <f t="shared" si="27"/>
        <v>21</v>
      </c>
      <c r="C888" s="2" t="s">
        <v>996</v>
      </c>
      <c r="D888" s="6">
        <f>COUNTIF(Data!$I$2:$I$1048576, "=" &amp; C888)</f>
        <v>0</v>
      </c>
    </row>
    <row r="889" spans="1:4" x14ac:dyDescent="0.35">
      <c r="A889" s="2">
        <f t="shared" si="26"/>
        <v>126</v>
      </c>
      <c r="B889" s="2">
        <f t="shared" si="27"/>
        <v>21</v>
      </c>
      <c r="C889" s="2" t="s">
        <v>997</v>
      </c>
      <c r="D889" s="6">
        <f>COUNTIF(Data!$I$2:$I$1048576, "=" &amp; C889)</f>
        <v>0</v>
      </c>
    </row>
    <row r="890" spans="1:4" x14ac:dyDescent="0.35">
      <c r="A890" s="2">
        <f t="shared" si="26"/>
        <v>127</v>
      </c>
      <c r="B890" s="2">
        <f t="shared" si="27"/>
        <v>21</v>
      </c>
      <c r="C890" s="2" t="s">
        <v>998</v>
      </c>
      <c r="D890" s="6">
        <f>COUNTIF(Data!$I$2:$I$1048576, "=" &amp; C890)</f>
        <v>0</v>
      </c>
    </row>
    <row r="891" spans="1:4" x14ac:dyDescent="0.35">
      <c r="A891" s="2">
        <f t="shared" si="26"/>
        <v>128</v>
      </c>
      <c r="B891" s="2">
        <f t="shared" si="27"/>
        <v>21</v>
      </c>
      <c r="C891" s="2" t="s">
        <v>999</v>
      </c>
      <c r="D891" s="6">
        <f>COUNTIF(Data!$I$2:$I$1048576, "=" &amp; C891)</f>
        <v>0</v>
      </c>
    </row>
    <row r="892" spans="1:4" x14ac:dyDescent="0.35">
      <c r="A892" s="2">
        <f t="shared" si="26"/>
        <v>129</v>
      </c>
      <c r="B892" s="2">
        <f t="shared" si="27"/>
        <v>21</v>
      </c>
      <c r="C892" s="2" t="s">
        <v>1000</v>
      </c>
      <c r="D892" s="6">
        <f>COUNTIF(Data!$I$2:$I$1048576, "=" &amp; C892)</f>
        <v>0</v>
      </c>
    </row>
    <row r="893" spans="1:4" x14ac:dyDescent="0.35">
      <c r="A893" s="2">
        <f t="shared" si="26"/>
        <v>130</v>
      </c>
      <c r="B893" s="2">
        <f t="shared" si="27"/>
        <v>21</v>
      </c>
      <c r="C893" s="2" t="s">
        <v>1001</v>
      </c>
      <c r="D893" s="6">
        <f>COUNTIF(Data!$I$2:$I$1048576, "=" &amp; C893)</f>
        <v>0</v>
      </c>
    </row>
    <row r="894" spans="1:4" x14ac:dyDescent="0.35">
      <c r="A894" s="2">
        <f t="shared" si="26"/>
        <v>131</v>
      </c>
      <c r="B894" s="2">
        <f t="shared" si="27"/>
        <v>21</v>
      </c>
      <c r="C894" s="2" t="s">
        <v>1002</v>
      </c>
      <c r="D894" s="6">
        <f>COUNTIF(Data!$I$2:$I$1048576, "=" &amp; C894)</f>
        <v>0</v>
      </c>
    </row>
    <row r="895" spans="1:4" x14ac:dyDescent="0.35">
      <c r="A895" s="2">
        <f t="shared" si="26"/>
        <v>132</v>
      </c>
      <c r="B895" s="2">
        <f t="shared" si="27"/>
        <v>21</v>
      </c>
      <c r="C895" s="2" t="s">
        <v>1003</v>
      </c>
      <c r="D895" s="6">
        <f>COUNTIF(Data!$I$2:$I$1048576, "=" &amp; C895)</f>
        <v>0</v>
      </c>
    </row>
    <row r="896" spans="1:4" x14ac:dyDescent="0.35">
      <c r="A896" s="2">
        <f t="shared" si="26"/>
        <v>133</v>
      </c>
      <c r="B896" s="2">
        <f t="shared" si="27"/>
        <v>21</v>
      </c>
      <c r="C896" s="2" t="s">
        <v>1004</v>
      </c>
      <c r="D896" s="6">
        <f>COUNTIF(Data!$I$2:$I$1048576, "=" &amp; C896)</f>
        <v>0</v>
      </c>
    </row>
    <row r="897" spans="1:4" x14ac:dyDescent="0.35">
      <c r="A897" s="2">
        <f t="shared" si="26"/>
        <v>134</v>
      </c>
      <c r="B897" s="2">
        <f t="shared" si="27"/>
        <v>21</v>
      </c>
      <c r="C897" s="2" t="s">
        <v>1005</v>
      </c>
      <c r="D897" s="6">
        <f>COUNTIF(Data!$I$2:$I$1048576, "=" &amp; C897)</f>
        <v>0</v>
      </c>
    </row>
    <row r="898" spans="1:4" x14ac:dyDescent="0.35">
      <c r="A898" s="2">
        <f t="shared" si="26"/>
        <v>135</v>
      </c>
      <c r="B898" s="2">
        <f t="shared" si="27"/>
        <v>21</v>
      </c>
      <c r="C898" s="2" t="s">
        <v>1006</v>
      </c>
      <c r="D898" s="6">
        <f>COUNTIF(Data!$I$2:$I$1048576, "=" &amp; C898)</f>
        <v>0</v>
      </c>
    </row>
    <row r="899" spans="1:4" x14ac:dyDescent="0.35">
      <c r="A899" s="2">
        <f t="shared" ref="A899:A962" si="28">VALUE(LEFT(C899, FIND(" ",C899)-1))</f>
        <v>136</v>
      </c>
      <c r="B899" s="2">
        <f t="shared" ref="B899:B962" si="29">VALUE(RIGHT(C899,LEN(C899)- FIND(" ",C899)+1))</f>
        <v>21</v>
      </c>
      <c r="C899" s="2" t="s">
        <v>1007</v>
      </c>
      <c r="D899" s="6">
        <f>COUNTIF(Data!$I$2:$I$1048576, "=" &amp; C899)</f>
        <v>0</v>
      </c>
    </row>
    <row r="900" spans="1:4" x14ac:dyDescent="0.35">
      <c r="A900" s="2">
        <f t="shared" si="28"/>
        <v>137</v>
      </c>
      <c r="B900" s="2">
        <f t="shared" si="29"/>
        <v>21</v>
      </c>
      <c r="C900" s="2" t="s">
        <v>1008</v>
      </c>
      <c r="D900" s="6">
        <f>COUNTIF(Data!$I$2:$I$1048576, "=" &amp; C900)</f>
        <v>0</v>
      </c>
    </row>
    <row r="901" spans="1:4" x14ac:dyDescent="0.35">
      <c r="A901" s="2">
        <f t="shared" si="28"/>
        <v>138</v>
      </c>
      <c r="B901" s="2">
        <f t="shared" si="29"/>
        <v>21</v>
      </c>
      <c r="C901" s="2" t="s">
        <v>1009</v>
      </c>
      <c r="D901" s="6">
        <f>COUNTIF(Data!$I$2:$I$1048576, "=" &amp; C901)</f>
        <v>0</v>
      </c>
    </row>
    <row r="902" spans="1:4" x14ac:dyDescent="0.35">
      <c r="A902" s="2">
        <f t="shared" si="28"/>
        <v>139</v>
      </c>
      <c r="B902" s="2">
        <f t="shared" si="29"/>
        <v>21</v>
      </c>
      <c r="C902" s="2" t="s">
        <v>1010</v>
      </c>
      <c r="D902" s="6">
        <f>COUNTIF(Data!$I$2:$I$1048576, "=" &amp; C902)</f>
        <v>0</v>
      </c>
    </row>
    <row r="903" spans="1:4" x14ac:dyDescent="0.35">
      <c r="A903" s="2">
        <f t="shared" si="28"/>
        <v>140</v>
      </c>
      <c r="B903" s="2">
        <f t="shared" si="29"/>
        <v>21</v>
      </c>
      <c r="C903" s="2" t="s">
        <v>1011</v>
      </c>
      <c r="D903" s="6">
        <f>COUNTIF(Data!$I$2:$I$1048576, "=" &amp; C903)</f>
        <v>0</v>
      </c>
    </row>
    <row r="904" spans="1:4" x14ac:dyDescent="0.35">
      <c r="A904" s="2">
        <f t="shared" si="28"/>
        <v>141</v>
      </c>
      <c r="B904" s="2">
        <f t="shared" si="29"/>
        <v>21</v>
      </c>
      <c r="C904" s="2" t="s">
        <v>1012</v>
      </c>
      <c r="D904" s="6">
        <f>COUNTIF(Data!$I$2:$I$1048576, "=" &amp; C904)</f>
        <v>0</v>
      </c>
    </row>
    <row r="905" spans="1:4" x14ac:dyDescent="0.35">
      <c r="A905" s="2">
        <f t="shared" si="28"/>
        <v>142</v>
      </c>
      <c r="B905" s="2">
        <f t="shared" si="29"/>
        <v>21</v>
      </c>
      <c r="C905" s="2" t="s">
        <v>1013</v>
      </c>
      <c r="D905" s="6">
        <f>COUNTIF(Data!$I$2:$I$1048576, "=" &amp; C905)</f>
        <v>0</v>
      </c>
    </row>
    <row r="906" spans="1:4" x14ac:dyDescent="0.35">
      <c r="A906" s="2">
        <f t="shared" si="28"/>
        <v>143</v>
      </c>
      <c r="B906" s="2">
        <f t="shared" si="29"/>
        <v>21</v>
      </c>
      <c r="C906" s="2" t="s">
        <v>1014</v>
      </c>
      <c r="D906" s="6">
        <f>COUNTIF(Data!$I$2:$I$1048576, "=" &amp; C906)</f>
        <v>0</v>
      </c>
    </row>
    <row r="907" spans="1:4" x14ac:dyDescent="0.35">
      <c r="A907" s="2">
        <f t="shared" si="28"/>
        <v>144</v>
      </c>
      <c r="B907" s="2">
        <f t="shared" si="29"/>
        <v>21</v>
      </c>
      <c r="C907" s="2" t="s">
        <v>1015</v>
      </c>
      <c r="D907" s="6">
        <f>COUNTIF(Data!$I$2:$I$1048576, "=" &amp; C907)</f>
        <v>0</v>
      </c>
    </row>
    <row r="908" spans="1:4" x14ac:dyDescent="0.35">
      <c r="A908" s="2">
        <f t="shared" si="28"/>
        <v>145</v>
      </c>
      <c r="B908" s="2">
        <f t="shared" si="29"/>
        <v>21</v>
      </c>
      <c r="C908" s="2" t="s">
        <v>1016</v>
      </c>
      <c r="D908" s="6">
        <f>COUNTIF(Data!$I$2:$I$1048576, "=" &amp; C908)</f>
        <v>0</v>
      </c>
    </row>
    <row r="909" spans="1:4" x14ac:dyDescent="0.35">
      <c r="A909" s="2">
        <f t="shared" si="28"/>
        <v>146</v>
      </c>
      <c r="B909" s="2">
        <f t="shared" si="29"/>
        <v>21</v>
      </c>
      <c r="C909" s="2" t="s">
        <v>1017</v>
      </c>
      <c r="D909" s="6">
        <f>COUNTIF(Data!$I$2:$I$1048576, "=" &amp; C909)</f>
        <v>0</v>
      </c>
    </row>
    <row r="910" spans="1:4" x14ac:dyDescent="0.35">
      <c r="A910" s="2">
        <f t="shared" si="28"/>
        <v>147</v>
      </c>
      <c r="B910" s="2">
        <f t="shared" si="29"/>
        <v>21</v>
      </c>
      <c r="C910" s="2" t="s">
        <v>1018</v>
      </c>
      <c r="D910" s="6">
        <f>COUNTIF(Data!$I$2:$I$1048576, "=" &amp; C910)</f>
        <v>0</v>
      </c>
    </row>
    <row r="911" spans="1:4" x14ac:dyDescent="0.35">
      <c r="A911" s="2">
        <f t="shared" si="28"/>
        <v>148</v>
      </c>
      <c r="B911" s="2">
        <f t="shared" si="29"/>
        <v>21</v>
      </c>
      <c r="C911" s="2" t="s">
        <v>1019</v>
      </c>
      <c r="D911" s="6">
        <f>COUNTIF(Data!$I$2:$I$1048576, "=" &amp; C911)</f>
        <v>0</v>
      </c>
    </row>
    <row r="912" spans="1:4" x14ac:dyDescent="0.35">
      <c r="A912" s="2">
        <f t="shared" si="28"/>
        <v>149</v>
      </c>
      <c r="B912" s="2">
        <f t="shared" si="29"/>
        <v>21</v>
      </c>
      <c r="C912" s="2" t="s">
        <v>1020</v>
      </c>
      <c r="D912" s="6">
        <f>COUNTIF(Data!$I$2:$I$1048576, "=" &amp; C912)</f>
        <v>0</v>
      </c>
    </row>
    <row r="913" spans="1:4" x14ac:dyDescent="0.35">
      <c r="A913" s="2">
        <f t="shared" si="28"/>
        <v>150</v>
      </c>
      <c r="B913" s="2">
        <f t="shared" si="29"/>
        <v>21</v>
      </c>
      <c r="C913" s="2" t="s">
        <v>1021</v>
      </c>
      <c r="D913" s="6">
        <f>COUNTIF(Data!$I$2:$I$1048576, "=" &amp; C913)</f>
        <v>0</v>
      </c>
    </row>
    <row r="914" spans="1:4" x14ac:dyDescent="0.35">
      <c r="A914" s="2">
        <f t="shared" si="28"/>
        <v>75</v>
      </c>
      <c r="B914" s="2">
        <f t="shared" si="29"/>
        <v>22</v>
      </c>
      <c r="C914" s="2" t="s">
        <v>1022</v>
      </c>
      <c r="D914" s="6">
        <f>COUNTIF(Data!$I$2:$I$1048576, "=" &amp; C914)</f>
        <v>0</v>
      </c>
    </row>
    <row r="915" spans="1:4" x14ac:dyDescent="0.35">
      <c r="A915" s="2">
        <f t="shared" si="28"/>
        <v>76</v>
      </c>
      <c r="B915" s="2">
        <f t="shared" si="29"/>
        <v>22</v>
      </c>
      <c r="C915" s="2" t="s">
        <v>1023</v>
      </c>
      <c r="D915" s="6">
        <f>COUNTIF(Data!$I$2:$I$1048576, "=" &amp; C915)</f>
        <v>0</v>
      </c>
    </row>
    <row r="916" spans="1:4" x14ac:dyDescent="0.35">
      <c r="A916" s="2">
        <f t="shared" si="28"/>
        <v>77</v>
      </c>
      <c r="B916" s="2">
        <f t="shared" si="29"/>
        <v>22</v>
      </c>
      <c r="C916" s="2" t="s">
        <v>1024</v>
      </c>
      <c r="D916" s="6">
        <f>COUNTIF(Data!$I$2:$I$1048576, "=" &amp; C916)</f>
        <v>0</v>
      </c>
    </row>
    <row r="917" spans="1:4" x14ac:dyDescent="0.35">
      <c r="A917" s="2">
        <f t="shared" si="28"/>
        <v>78</v>
      </c>
      <c r="B917" s="2">
        <f t="shared" si="29"/>
        <v>22</v>
      </c>
      <c r="C917" s="2" t="s">
        <v>1025</v>
      </c>
      <c r="D917" s="6">
        <f>COUNTIF(Data!$I$2:$I$1048576, "=" &amp; C917)</f>
        <v>0</v>
      </c>
    </row>
    <row r="918" spans="1:4" x14ac:dyDescent="0.35">
      <c r="A918" s="2">
        <f t="shared" si="28"/>
        <v>79</v>
      </c>
      <c r="B918" s="2">
        <f t="shared" si="29"/>
        <v>22</v>
      </c>
      <c r="C918" s="2" t="s">
        <v>1026</v>
      </c>
      <c r="D918" s="6">
        <f>COUNTIF(Data!$I$2:$I$1048576, "=" &amp; C918)</f>
        <v>0</v>
      </c>
    </row>
    <row r="919" spans="1:4" x14ac:dyDescent="0.35">
      <c r="A919" s="2">
        <f t="shared" si="28"/>
        <v>80</v>
      </c>
      <c r="B919" s="2">
        <f t="shared" si="29"/>
        <v>22</v>
      </c>
      <c r="C919" s="2" t="s">
        <v>1027</v>
      </c>
      <c r="D919" s="6">
        <f>COUNTIF(Data!$I$2:$I$1048576, "=" &amp; C919)</f>
        <v>0</v>
      </c>
    </row>
    <row r="920" spans="1:4" x14ac:dyDescent="0.35">
      <c r="A920" s="2">
        <f t="shared" si="28"/>
        <v>81</v>
      </c>
      <c r="B920" s="2">
        <f t="shared" si="29"/>
        <v>22</v>
      </c>
      <c r="C920" s="2" t="s">
        <v>1028</v>
      </c>
      <c r="D920" s="6">
        <f>COUNTIF(Data!$I$2:$I$1048576, "=" &amp; C920)</f>
        <v>0</v>
      </c>
    </row>
    <row r="921" spans="1:4" x14ac:dyDescent="0.35">
      <c r="A921" s="2">
        <f t="shared" si="28"/>
        <v>82</v>
      </c>
      <c r="B921" s="2">
        <f t="shared" si="29"/>
        <v>22</v>
      </c>
      <c r="C921" s="2" t="s">
        <v>1029</v>
      </c>
      <c r="D921" s="6">
        <f>COUNTIF(Data!$I$2:$I$1048576, "=" &amp; C921)</f>
        <v>0</v>
      </c>
    </row>
    <row r="922" spans="1:4" x14ac:dyDescent="0.35">
      <c r="A922" s="2">
        <f t="shared" si="28"/>
        <v>83</v>
      </c>
      <c r="B922" s="2">
        <f t="shared" si="29"/>
        <v>22</v>
      </c>
      <c r="C922" s="2" t="s">
        <v>1030</v>
      </c>
      <c r="D922" s="6">
        <f>COUNTIF(Data!$I$2:$I$1048576, "=" &amp; C922)</f>
        <v>0</v>
      </c>
    </row>
    <row r="923" spans="1:4" x14ac:dyDescent="0.35">
      <c r="A923" s="2">
        <f t="shared" si="28"/>
        <v>84</v>
      </c>
      <c r="B923" s="2">
        <f t="shared" si="29"/>
        <v>22</v>
      </c>
      <c r="C923" s="2" t="s">
        <v>1031</v>
      </c>
      <c r="D923" s="6">
        <f>COUNTIF(Data!$I$2:$I$1048576, "=" &amp; C923)</f>
        <v>0</v>
      </c>
    </row>
    <row r="924" spans="1:4" x14ac:dyDescent="0.35">
      <c r="A924" s="2">
        <f t="shared" si="28"/>
        <v>85</v>
      </c>
      <c r="B924" s="2">
        <f t="shared" si="29"/>
        <v>22</v>
      </c>
      <c r="C924" s="2" t="s">
        <v>1032</v>
      </c>
      <c r="D924" s="6">
        <f>COUNTIF(Data!$I$2:$I$1048576, "=" &amp; C924)</f>
        <v>0</v>
      </c>
    </row>
    <row r="925" spans="1:4" x14ac:dyDescent="0.35">
      <c r="A925" s="2">
        <f t="shared" si="28"/>
        <v>86</v>
      </c>
      <c r="B925" s="2">
        <f t="shared" si="29"/>
        <v>22</v>
      </c>
      <c r="C925" s="2" t="s">
        <v>1033</v>
      </c>
      <c r="D925" s="6">
        <f>COUNTIF(Data!$I$2:$I$1048576, "=" &amp; C925)</f>
        <v>0</v>
      </c>
    </row>
    <row r="926" spans="1:4" x14ac:dyDescent="0.35">
      <c r="A926" s="2">
        <f t="shared" si="28"/>
        <v>87</v>
      </c>
      <c r="B926" s="2">
        <f t="shared" si="29"/>
        <v>22</v>
      </c>
      <c r="C926" s="2" t="s">
        <v>1034</v>
      </c>
      <c r="D926" s="6">
        <f>COUNTIF(Data!$I$2:$I$1048576, "=" &amp; C926)</f>
        <v>0</v>
      </c>
    </row>
    <row r="927" spans="1:4" x14ac:dyDescent="0.35">
      <c r="A927" s="2">
        <f t="shared" si="28"/>
        <v>88</v>
      </c>
      <c r="B927" s="2">
        <f t="shared" si="29"/>
        <v>22</v>
      </c>
      <c r="C927" s="2" t="s">
        <v>1035</v>
      </c>
      <c r="D927" s="6">
        <f>COUNTIF(Data!$I$2:$I$1048576, "=" &amp; C927)</f>
        <v>0</v>
      </c>
    </row>
    <row r="928" spans="1:4" x14ac:dyDescent="0.35">
      <c r="A928" s="2">
        <f t="shared" si="28"/>
        <v>89</v>
      </c>
      <c r="B928" s="2">
        <f t="shared" si="29"/>
        <v>22</v>
      </c>
      <c r="C928" s="2" t="s">
        <v>1036</v>
      </c>
      <c r="D928" s="6">
        <f>COUNTIF(Data!$I$2:$I$1048576, "=" &amp; C928)</f>
        <v>0</v>
      </c>
    </row>
    <row r="929" spans="1:4" x14ac:dyDescent="0.35">
      <c r="A929" s="2">
        <f t="shared" si="28"/>
        <v>90</v>
      </c>
      <c r="B929" s="2">
        <f t="shared" si="29"/>
        <v>22</v>
      </c>
      <c r="C929" s="2" t="s">
        <v>1037</v>
      </c>
      <c r="D929" s="6">
        <f>COUNTIF(Data!$I$2:$I$1048576, "=" &amp; C929)</f>
        <v>0</v>
      </c>
    </row>
    <row r="930" spans="1:4" x14ac:dyDescent="0.35">
      <c r="A930" s="2">
        <f t="shared" si="28"/>
        <v>91</v>
      </c>
      <c r="B930" s="2">
        <f t="shared" si="29"/>
        <v>22</v>
      </c>
      <c r="C930" s="2" t="s">
        <v>1038</v>
      </c>
      <c r="D930" s="6">
        <f>COUNTIF(Data!$I$2:$I$1048576, "=" &amp; C930)</f>
        <v>0</v>
      </c>
    </row>
    <row r="931" spans="1:4" x14ac:dyDescent="0.35">
      <c r="A931" s="2">
        <f t="shared" si="28"/>
        <v>92</v>
      </c>
      <c r="B931" s="2">
        <f t="shared" si="29"/>
        <v>22</v>
      </c>
      <c r="C931" s="2" t="s">
        <v>1039</v>
      </c>
      <c r="D931" s="6">
        <f>COUNTIF(Data!$I$2:$I$1048576, "=" &amp; C931)</f>
        <v>2</v>
      </c>
    </row>
    <row r="932" spans="1:4" x14ac:dyDescent="0.35">
      <c r="A932" s="2">
        <f t="shared" si="28"/>
        <v>93</v>
      </c>
      <c r="B932" s="2">
        <f t="shared" si="29"/>
        <v>22</v>
      </c>
      <c r="C932" s="2" t="s">
        <v>1040</v>
      </c>
      <c r="D932" s="6">
        <f>COUNTIF(Data!$I$2:$I$1048576, "=" &amp; C932)</f>
        <v>3</v>
      </c>
    </row>
    <row r="933" spans="1:4" x14ac:dyDescent="0.35">
      <c r="A933" s="2">
        <f t="shared" si="28"/>
        <v>94</v>
      </c>
      <c r="B933" s="2">
        <f t="shared" si="29"/>
        <v>22</v>
      </c>
      <c r="C933" s="2" t="s">
        <v>1041</v>
      </c>
      <c r="D933" s="6">
        <f>COUNTIF(Data!$I$2:$I$1048576, "=" &amp; C933)</f>
        <v>1</v>
      </c>
    </row>
    <row r="934" spans="1:4" x14ac:dyDescent="0.35">
      <c r="A934" s="2">
        <f t="shared" si="28"/>
        <v>95</v>
      </c>
      <c r="B934" s="2">
        <f t="shared" si="29"/>
        <v>22</v>
      </c>
      <c r="C934" s="2" t="s">
        <v>1042</v>
      </c>
      <c r="D934" s="6">
        <f>COUNTIF(Data!$I$2:$I$1048576, "=" &amp; C934)</f>
        <v>0</v>
      </c>
    </row>
    <row r="935" spans="1:4" x14ac:dyDescent="0.35">
      <c r="A935" s="2">
        <f t="shared" si="28"/>
        <v>96</v>
      </c>
      <c r="B935" s="2">
        <f t="shared" si="29"/>
        <v>22</v>
      </c>
      <c r="C935" s="2" t="s">
        <v>1043</v>
      </c>
      <c r="D935" s="6">
        <f>COUNTIF(Data!$I$2:$I$1048576, "=" &amp; C935)</f>
        <v>1</v>
      </c>
    </row>
    <row r="936" spans="1:4" x14ac:dyDescent="0.35">
      <c r="A936" s="2">
        <f t="shared" si="28"/>
        <v>97</v>
      </c>
      <c r="B936" s="2">
        <f t="shared" si="29"/>
        <v>22</v>
      </c>
      <c r="C936" s="2" t="s">
        <v>1044</v>
      </c>
      <c r="D936" s="6">
        <f>COUNTIF(Data!$I$2:$I$1048576, "=" &amp; C936)</f>
        <v>1</v>
      </c>
    </row>
    <row r="937" spans="1:4" x14ac:dyDescent="0.35">
      <c r="A937" s="2">
        <f t="shared" si="28"/>
        <v>98</v>
      </c>
      <c r="B937" s="2">
        <f t="shared" si="29"/>
        <v>22</v>
      </c>
      <c r="C937" s="2" t="s">
        <v>1045</v>
      </c>
      <c r="D937" s="6">
        <f>COUNTIF(Data!$I$2:$I$1048576, "=" &amp; C937)</f>
        <v>0</v>
      </c>
    </row>
    <row r="938" spans="1:4" x14ac:dyDescent="0.35">
      <c r="A938" s="2">
        <f t="shared" si="28"/>
        <v>99</v>
      </c>
      <c r="B938" s="2">
        <f t="shared" si="29"/>
        <v>22</v>
      </c>
      <c r="C938" s="2" t="s">
        <v>1046</v>
      </c>
      <c r="D938" s="6">
        <f>COUNTIF(Data!$I$2:$I$1048576, "=" &amp; C938)</f>
        <v>0</v>
      </c>
    </row>
    <row r="939" spans="1:4" x14ac:dyDescent="0.35">
      <c r="A939" s="2">
        <f t="shared" si="28"/>
        <v>100</v>
      </c>
      <c r="B939" s="2">
        <f t="shared" si="29"/>
        <v>22</v>
      </c>
      <c r="C939" s="2" t="s">
        <v>1047</v>
      </c>
      <c r="D939" s="6">
        <f>COUNTIF(Data!$I$2:$I$1048576, "=" &amp; C939)</f>
        <v>0</v>
      </c>
    </row>
    <row r="940" spans="1:4" x14ac:dyDescent="0.35">
      <c r="A940" s="2">
        <f t="shared" si="28"/>
        <v>101</v>
      </c>
      <c r="B940" s="2">
        <f t="shared" si="29"/>
        <v>22</v>
      </c>
      <c r="C940" s="2" t="s">
        <v>1048</v>
      </c>
      <c r="D940" s="6">
        <f>COUNTIF(Data!$I$2:$I$1048576, "=" &amp; C940)</f>
        <v>0</v>
      </c>
    </row>
    <row r="941" spans="1:4" x14ac:dyDescent="0.35">
      <c r="A941" s="2">
        <f t="shared" si="28"/>
        <v>102</v>
      </c>
      <c r="B941" s="2">
        <f t="shared" si="29"/>
        <v>22</v>
      </c>
      <c r="C941" s="2" t="s">
        <v>1049</v>
      </c>
      <c r="D941" s="6">
        <f>COUNTIF(Data!$I$2:$I$1048576, "=" &amp; C941)</f>
        <v>2</v>
      </c>
    </row>
    <row r="942" spans="1:4" x14ac:dyDescent="0.35">
      <c r="A942" s="2">
        <f t="shared" si="28"/>
        <v>103</v>
      </c>
      <c r="B942" s="2">
        <f t="shared" si="29"/>
        <v>22</v>
      </c>
      <c r="C942" s="2" t="s">
        <v>1050</v>
      </c>
      <c r="D942" s="6">
        <f>COUNTIF(Data!$I$2:$I$1048576, "=" &amp; C942)</f>
        <v>1</v>
      </c>
    </row>
    <row r="943" spans="1:4" x14ac:dyDescent="0.35">
      <c r="A943" s="2">
        <f t="shared" si="28"/>
        <v>104</v>
      </c>
      <c r="B943" s="2">
        <f t="shared" si="29"/>
        <v>22</v>
      </c>
      <c r="C943" s="2" t="s">
        <v>1051</v>
      </c>
      <c r="D943" s="6">
        <f>COUNTIF(Data!$I$2:$I$1048576, "=" &amp; C943)</f>
        <v>1</v>
      </c>
    </row>
    <row r="944" spans="1:4" x14ac:dyDescent="0.35">
      <c r="A944" s="2">
        <f t="shared" si="28"/>
        <v>105</v>
      </c>
      <c r="B944" s="2">
        <f t="shared" si="29"/>
        <v>22</v>
      </c>
      <c r="C944" s="2" t="s">
        <v>1052</v>
      </c>
      <c r="D944" s="6">
        <f>COUNTIF(Data!$I$2:$I$1048576, "=" &amp; C944)</f>
        <v>1</v>
      </c>
    </row>
    <row r="945" spans="1:4" x14ac:dyDescent="0.35">
      <c r="A945" s="2">
        <f t="shared" si="28"/>
        <v>106</v>
      </c>
      <c r="B945" s="2">
        <f t="shared" si="29"/>
        <v>22</v>
      </c>
      <c r="C945" s="2" t="s">
        <v>1053</v>
      </c>
      <c r="D945" s="6">
        <f>COUNTIF(Data!$I$2:$I$1048576, "=" &amp; C945)</f>
        <v>2</v>
      </c>
    </row>
    <row r="946" spans="1:4" x14ac:dyDescent="0.35">
      <c r="A946" s="2">
        <f t="shared" si="28"/>
        <v>107</v>
      </c>
      <c r="B946" s="2">
        <f t="shared" si="29"/>
        <v>22</v>
      </c>
      <c r="C946" s="2" t="s">
        <v>1054</v>
      </c>
      <c r="D946" s="6">
        <f>COUNTIF(Data!$I$2:$I$1048576, "=" &amp; C946)</f>
        <v>0</v>
      </c>
    </row>
    <row r="947" spans="1:4" x14ac:dyDescent="0.35">
      <c r="A947" s="2">
        <f t="shared" si="28"/>
        <v>108</v>
      </c>
      <c r="B947" s="2">
        <f t="shared" si="29"/>
        <v>22</v>
      </c>
      <c r="C947" s="2" t="s">
        <v>1055</v>
      </c>
      <c r="D947" s="6">
        <f>COUNTIF(Data!$I$2:$I$1048576, "=" &amp; C947)</f>
        <v>1</v>
      </c>
    </row>
    <row r="948" spans="1:4" x14ac:dyDescent="0.35">
      <c r="A948" s="2">
        <f t="shared" si="28"/>
        <v>109</v>
      </c>
      <c r="B948" s="2">
        <f t="shared" si="29"/>
        <v>22</v>
      </c>
      <c r="C948" s="2" t="s">
        <v>1056</v>
      </c>
      <c r="D948" s="6">
        <f>COUNTIF(Data!$I$2:$I$1048576, "=" &amp; C948)</f>
        <v>1</v>
      </c>
    </row>
    <row r="949" spans="1:4" x14ac:dyDescent="0.35">
      <c r="A949" s="2">
        <f t="shared" si="28"/>
        <v>110</v>
      </c>
      <c r="B949" s="2">
        <f t="shared" si="29"/>
        <v>22</v>
      </c>
      <c r="C949" s="2" t="s">
        <v>1057</v>
      </c>
      <c r="D949" s="6">
        <f>COUNTIF(Data!$I$2:$I$1048576, "=" &amp; C949)</f>
        <v>1</v>
      </c>
    </row>
    <row r="950" spans="1:4" x14ac:dyDescent="0.35">
      <c r="A950" s="2">
        <f t="shared" si="28"/>
        <v>111</v>
      </c>
      <c r="B950" s="2">
        <f t="shared" si="29"/>
        <v>22</v>
      </c>
      <c r="C950" s="2" t="s">
        <v>1058</v>
      </c>
      <c r="D950" s="6">
        <f>COUNTIF(Data!$I$2:$I$1048576, "=" &amp; C950)</f>
        <v>0</v>
      </c>
    </row>
    <row r="951" spans="1:4" x14ac:dyDescent="0.35">
      <c r="A951" s="2">
        <f t="shared" si="28"/>
        <v>112</v>
      </c>
      <c r="B951" s="2">
        <f t="shared" si="29"/>
        <v>22</v>
      </c>
      <c r="C951" s="2" t="s">
        <v>1059</v>
      </c>
      <c r="D951" s="6">
        <f>COUNTIF(Data!$I$2:$I$1048576, "=" &amp; C951)</f>
        <v>0</v>
      </c>
    </row>
    <row r="952" spans="1:4" x14ac:dyDescent="0.35">
      <c r="A952" s="2">
        <f t="shared" si="28"/>
        <v>113</v>
      </c>
      <c r="B952" s="2">
        <f t="shared" si="29"/>
        <v>22</v>
      </c>
      <c r="C952" s="2" t="s">
        <v>1060</v>
      </c>
      <c r="D952" s="6">
        <f>COUNTIF(Data!$I$2:$I$1048576, "=" &amp; C952)</f>
        <v>0</v>
      </c>
    </row>
    <row r="953" spans="1:4" x14ac:dyDescent="0.35">
      <c r="A953" s="2">
        <f t="shared" si="28"/>
        <v>114</v>
      </c>
      <c r="B953" s="2">
        <f t="shared" si="29"/>
        <v>22</v>
      </c>
      <c r="C953" s="2" t="s">
        <v>1061</v>
      </c>
      <c r="D953" s="6">
        <f>COUNTIF(Data!$I$2:$I$1048576, "=" &amp; C953)</f>
        <v>0</v>
      </c>
    </row>
    <row r="954" spans="1:4" x14ac:dyDescent="0.35">
      <c r="A954" s="2">
        <f t="shared" si="28"/>
        <v>115</v>
      </c>
      <c r="B954" s="2">
        <f t="shared" si="29"/>
        <v>22</v>
      </c>
      <c r="C954" s="2" t="s">
        <v>1062</v>
      </c>
      <c r="D954" s="6">
        <f>COUNTIF(Data!$I$2:$I$1048576, "=" &amp; C954)</f>
        <v>0</v>
      </c>
    </row>
    <row r="955" spans="1:4" x14ac:dyDescent="0.35">
      <c r="A955" s="2">
        <f t="shared" si="28"/>
        <v>116</v>
      </c>
      <c r="B955" s="2">
        <f t="shared" si="29"/>
        <v>22</v>
      </c>
      <c r="C955" s="2" t="s">
        <v>1063</v>
      </c>
      <c r="D955" s="6">
        <f>COUNTIF(Data!$I$2:$I$1048576, "=" &amp; C955)</f>
        <v>0</v>
      </c>
    </row>
    <row r="956" spans="1:4" x14ac:dyDescent="0.35">
      <c r="A956" s="2">
        <f t="shared" si="28"/>
        <v>117</v>
      </c>
      <c r="B956" s="2">
        <f t="shared" si="29"/>
        <v>22</v>
      </c>
      <c r="C956" s="2" t="s">
        <v>1064</v>
      </c>
      <c r="D956" s="6">
        <f>COUNTIF(Data!$I$2:$I$1048576, "=" &amp; C956)</f>
        <v>0</v>
      </c>
    </row>
    <row r="957" spans="1:4" x14ac:dyDescent="0.35">
      <c r="A957" s="2">
        <f t="shared" si="28"/>
        <v>118</v>
      </c>
      <c r="B957" s="2">
        <f t="shared" si="29"/>
        <v>22</v>
      </c>
      <c r="C957" s="2" t="s">
        <v>1065</v>
      </c>
      <c r="D957" s="6">
        <f>COUNTIF(Data!$I$2:$I$1048576, "=" &amp; C957)</f>
        <v>0</v>
      </c>
    </row>
    <row r="958" spans="1:4" x14ac:dyDescent="0.35">
      <c r="A958" s="2">
        <f t="shared" si="28"/>
        <v>119</v>
      </c>
      <c r="B958" s="2">
        <f t="shared" si="29"/>
        <v>22</v>
      </c>
      <c r="C958" s="2" t="s">
        <v>1066</v>
      </c>
      <c r="D958" s="6">
        <f>COUNTIF(Data!$I$2:$I$1048576, "=" &amp; C958)</f>
        <v>0</v>
      </c>
    </row>
    <row r="959" spans="1:4" x14ac:dyDescent="0.35">
      <c r="A959" s="2">
        <f t="shared" si="28"/>
        <v>120</v>
      </c>
      <c r="B959" s="2">
        <f t="shared" si="29"/>
        <v>22</v>
      </c>
      <c r="C959" s="2" t="s">
        <v>1067</v>
      </c>
      <c r="D959" s="6">
        <f>COUNTIF(Data!$I$2:$I$1048576, "=" &amp; C959)</f>
        <v>0</v>
      </c>
    </row>
    <row r="960" spans="1:4" x14ac:dyDescent="0.35">
      <c r="A960" s="2">
        <f t="shared" si="28"/>
        <v>121</v>
      </c>
      <c r="B960" s="2">
        <f t="shared" si="29"/>
        <v>22</v>
      </c>
      <c r="C960" s="2" t="s">
        <v>1068</v>
      </c>
      <c r="D960" s="6">
        <f>COUNTIF(Data!$I$2:$I$1048576, "=" &amp; C960)</f>
        <v>0</v>
      </c>
    </row>
    <row r="961" spans="1:4" x14ac:dyDescent="0.35">
      <c r="A961" s="2">
        <f t="shared" si="28"/>
        <v>122</v>
      </c>
      <c r="B961" s="2">
        <f t="shared" si="29"/>
        <v>22</v>
      </c>
      <c r="C961" s="2" t="s">
        <v>1069</v>
      </c>
      <c r="D961" s="6">
        <f>COUNTIF(Data!$I$2:$I$1048576, "=" &amp; C961)</f>
        <v>0</v>
      </c>
    </row>
    <row r="962" spans="1:4" x14ac:dyDescent="0.35">
      <c r="A962" s="2">
        <f t="shared" si="28"/>
        <v>123</v>
      </c>
      <c r="B962" s="2">
        <f t="shared" si="29"/>
        <v>22</v>
      </c>
      <c r="C962" s="2" t="s">
        <v>1070</v>
      </c>
      <c r="D962" s="6">
        <f>COUNTIF(Data!$I$2:$I$1048576, "=" &amp; C962)</f>
        <v>0</v>
      </c>
    </row>
    <row r="963" spans="1:4" x14ac:dyDescent="0.35">
      <c r="A963" s="2">
        <f t="shared" ref="A963:A1026" si="30">VALUE(LEFT(C963, FIND(" ",C963)-1))</f>
        <v>124</v>
      </c>
      <c r="B963" s="2">
        <f t="shared" ref="B963:B1026" si="31">VALUE(RIGHT(C963,LEN(C963)- FIND(" ",C963)+1))</f>
        <v>22</v>
      </c>
      <c r="C963" s="2" t="s">
        <v>1071</v>
      </c>
      <c r="D963" s="6">
        <f>COUNTIF(Data!$I$2:$I$1048576, "=" &amp; C963)</f>
        <v>0</v>
      </c>
    </row>
    <row r="964" spans="1:4" x14ac:dyDescent="0.35">
      <c r="A964" s="2">
        <f t="shared" si="30"/>
        <v>125</v>
      </c>
      <c r="B964" s="2">
        <f t="shared" si="31"/>
        <v>22</v>
      </c>
      <c r="C964" s="2" t="s">
        <v>1072</v>
      </c>
      <c r="D964" s="6">
        <f>COUNTIF(Data!$I$2:$I$1048576, "=" &amp; C964)</f>
        <v>0</v>
      </c>
    </row>
    <row r="965" spans="1:4" x14ac:dyDescent="0.35">
      <c r="A965" s="2">
        <f t="shared" si="30"/>
        <v>126</v>
      </c>
      <c r="B965" s="2">
        <f t="shared" si="31"/>
        <v>22</v>
      </c>
      <c r="C965" s="2" t="s">
        <v>1073</v>
      </c>
      <c r="D965" s="6">
        <f>COUNTIF(Data!$I$2:$I$1048576, "=" &amp; C965)</f>
        <v>0</v>
      </c>
    </row>
    <row r="966" spans="1:4" x14ac:dyDescent="0.35">
      <c r="A966" s="2">
        <f t="shared" si="30"/>
        <v>127</v>
      </c>
      <c r="B966" s="2">
        <f t="shared" si="31"/>
        <v>22</v>
      </c>
      <c r="C966" s="2" t="s">
        <v>1074</v>
      </c>
      <c r="D966" s="6">
        <f>COUNTIF(Data!$I$2:$I$1048576, "=" &amp; C966)</f>
        <v>0</v>
      </c>
    </row>
    <row r="967" spans="1:4" x14ac:dyDescent="0.35">
      <c r="A967" s="2">
        <f t="shared" si="30"/>
        <v>128</v>
      </c>
      <c r="B967" s="2">
        <f t="shared" si="31"/>
        <v>22</v>
      </c>
      <c r="C967" s="2" t="s">
        <v>1075</v>
      </c>
      <c r="D967" s="6">
        <f>COUNTIF(Data!$I$2:$I$1048576, "=" &amp; C967)</f>
        <v>0</v>
      </c>
    </row>
    <row r="968" spans="1:4" x14ac:dyDescent="0.35">
      <c r="A968" s="2">
        <f t="shared" si="30"/>
        <v>129</v>
      </c>
      <c r="B968" s="2">
        <f t="shared" si="31"/>
        <v>22</v>
      </c>
      <c r="C968" s="2" t="s">
        <v>1076</v>
      </c>
      <c r="D968" s="6">
        <f>COUNTIF(Data!$I$2:$I$1048576, "=" &amp; C968)</f>
        <v>0</v>
      </c>
    </row>
    <row r="969" spans="1:4" x14ac:dyDescent="0.35">
      <c r="A969" s="2">
        <f t="shared" si="30"/>
        <v>130</v>
      </c>
      <c r="B969" s="2">
        <f t="shared" si="31"/>
        <v>22</v>
      </c>
      <c r="C969" s="2" t="s">
        <v>1077</v>
      </c>
      <c r="D969" s="6">
        <f>COUNTIF(Data!$I$2:$I$1048576, "=" &amp; C969)</f>
        <v>0</v>
      </c>
    </row>
    <row r="970" spans="1:4" x14ac:dyDescent="0.35">
      <c r="A970" s="2">
        <f t="shared" si="30"/>
        <v>131</v>
      </c>
      <c r="B970" s="2">
        <f t="shared" si="31"/>
        <v>22</v>
      </c>
      <c r="C970" s="2" t="s">
        <v>1078</v>
      </c>
      <c r="D970" s="6">
        <f>COUNTIF(Data!$I$2:$I$1048576, "=" &amp; C970)</f>
        <v>0</v>
      </c>
    </row>
    <row r="971" spans="1:4" x14ac:dyDescent="0.35">
      <c r="A971" s="2">
        <f t="shared" si="30"/>
        <v>132</v>
      </c>
      <c r="B971" s="2">
        <f t="shared" si="31"/>
        <v>22</v>
      </c>
      <c r="C971" s="2" t="s">
        <v>1079</v>
      </c>
      <c r="D971" s="6">
        <f>COUNTIF(Data!$I$2:$I$1048576, "=" &amp; C971)</f>
        <v>0</v>
      </c>
    </row>
    <row r="972" spans="1:4" x14ac:dyDescent="0.35">
      <c r="A972" s="2">
        <f t="shared" si="30"/>
        <v>133</v>
      </c>
      <c r="B972" s="2">
        <f t="shared" si="31"/>
        <v>22</v>
      </c>
      <c r="C972" s="2" t="s">
        <v>1080</v>
      </c>
      <c r="D972" s="6">
        <f>COUNTIF(Data!$I$2:$I$1048576, "=" &amp; C972)</f>
        <v>0</v>
      </c>
    </row>
    <row r="973" spans="1:4" x14ac:dyDescent="0.35">
      <c r="A973" s="2">
        <f t="shared" si="30"/>
        <v>134</v>
      </c>
      <c r="B973" s="2">
        <f t="shared" si="31"/>
        <v>22</v>
      </c>
      <c r="C973" s="2" t="s">
        <v>1081</v>
      </c>
      <c r="D973" s="6">
        <f>COUNTIF(Data!$I$2:$I$1048576, "=" &amp; C973)</f>
        <v>0</v>
      </c>
    </row>
    <row r="974" spans="1:4" x14ac:dyDescent="0.35">
      <c r="A974" s="2">
        <f t="shared" si="30"/>
        <v>135</v>
      </c>
      <c r="B974" s="2">
        <f t="shared" si="31"/>
        <v>22</v>
      </c>
      <c r="C974" s="2" t="s">
        <v>1082</v>
      </c>
      <c r="D974" s="6">
        <f>COUNTIF(Data!$I$2:$I$1048576, "=" &amp; C974)</f>
        <v>0</v>
      </c>
    </row>
    <row r="975" spans="1:4" x14ac:dyDescent="0.35">
      <c r="A975" s="2">
        <f t="shared" si="30"/>
        <v>136</v>
      </c>
      <c r="B975" s="2">
        <f t="shared" si="31"/>
        <v>22</v>
      </c>
      <c r="C975" s="2" t="s">
        <v>1083</v>
      </c>
      <c r="D975" s="6">
        <f>COUNTIF(Data!$I$2:$I$1048576, "=" &amp; C975)</f>
        <v>0</v>
      </c>
    </row>
    <row r="976" spans="1:4" x14ac:dyDescent="0.35">
      <c r="A976" s="2">
        <f t="shared" si="30"/>
        <v>137</v>
      </c>
      <c r="B976" s="2">
        <f t="shared" si="31"/>
        <v>22</v>
      </c>
      <c r="C976" s="2" t="s">
        <v>1084</v>
      </c>
      <c r="D976" s="6">
        <f>COUNTIF(Data!$I$2:$I$1048576, "=" &amp; C976)</f>
        <v>0</v>
      </c>
    </row>
    <row r="977" spans="1:4" x14ac:dyDescent="0.35">
      <c r="A977" s="2">
        <f t="shared" si="30"/>
        <v>138</v>
      </c>
      <c r="B977" s="2">
        <f t="shared" si="31"/>
        <v>22</v>
      </c>
      <c r="C977" s="2" t="s">
        <v>1085</v>
      </c>
      <c r="D977" s="6">
        <f>COUNTIF(Data!$I$2:$I$1048576, "=" &amp; C977)</f>
        <v>0</v>
      </c>
    </row>
    <row r="978" spans="1:4" x14ac:dyDescent="0.35">
      <c r="A978" s="2">
        <f t="shared" si="30"/>
        <v>139</v>
      </c>
      <c r="B978" s="2">
        <f t="shared" si="31"/>
        <v>22</v>
      </c>
      <c r="C978" s="2" t="s">
        <v>1086</v>
      </c>
      <c r="D978" s="6">
        <f>COUNTIF(Data!$I$2:$I$1048576, "=" &amp; C978)</f>
        <v>0</v>
      </c>
    </row>
    <row r="979" spans="1:4" x14ac:dyDescent="0.35">
      <c r="A979" s="2">
        <f t="shared" si="30"/>
        <v>140</v>
      </c>
      <c r="B979" s="2">
        <f t="shared" si="31"/>
        <v>22</v>
      </c>
      <c r="C979" s="2" t="s">
        <v>1087</v>
      </c>
      <c r="D979" s="6">
        <f>COUNTIF(Data!$I$2:$I$1048576, "=" &amp; C979)</f>
        <v>0</v>
      </c>
    </row>
    <row r="980" spans="1:4" x14ac:dyDescent="0.35">
      <c r="A980" s="2">
        <f t="shared" si="30"/>
        <v>141</v>
      </c>
      <c r="B980" s="2">
        <f t="shared" si="31"/>
        <v>22</v>
      </c>
      <c r="C980" s="2" t="s">
        <v>1088</v>
      </c>
      <c r="D980" s="6">
        <f>COUNTIF(Data!$I$2:$I$1048576, "=" &amp; C980)</f>
        <v>0</v>
      </c>
    </row>
    <row r="981" spans="1:4" x14ac:dyDescent="0.35">
      <c r="A981" s="2">
        <f t="shared" si="30"/>
        <v>142</v>
      </c>
      <c r="B981" s="2">
        <f t="shared" si="31"/>
        <v>22</v>
      </c>
      <c r="C981" s="2" t="s">
        <v>1089</v>
      </c>
      <c r="D981" s="6">
        <f>COUNTIF(Data!$I$2:$I$1048576, "=" &amp; C981)</f>
        <v>0</v>
      </c>
    </row>
    <row r="982" spans="1:4" x14ac:dyDescent="0.35">
      <c r="A982" s="2">
        <f t="shared" si="30"/>
        <v>143</v>
      </c>
      <c r="B982" s="2">
        <f t="shared" si="31"/>
        <v>22</v>
      </c>
      <c r="C982" s="2" t="s">
        <v>1090</v>
      </c>
      <c r="D982" s="6">
        <f>COUNTIF(Data!$I$2:$I$1048576, "=" &amp; C982)</f>
        <v>0</v>
      </c>
    </row>
    <row r="983" spans="1:4" x14ac:dyDescent="0.35">
      <c r="A983" s="2">
        <f t="shared" si="30"/>
        <v>144</v>
      </c>
      <c r="B983" s="2">
        <f t="shared" si="31"/>
        <v>22</v>
      </c>
      <c r="C983" s="2" t="s">
        <v>1091</v>
      </c>
      <c r="D983" s="6">
        <f>COUNTIF(Data!$I$2:$I$1048576, "=" &amp; C983)</f>
        <v>0</v>
      </c>
    </row>
    <row r="984" spans="1:4" x14ac:dyDescent="0.35">
      <c r="A984" s="2">
        <f t="shared" si="30"/>
        <v>145</v>
      </c>
      <c r="B984" s="2">
        <f t="shared" si="31"/>
        <v>22</v>
      </c>
      <c r="C984" s="2" t="s">
        <v>1092</v>
      </c>
      <c r="D984" s="6">
        <f>COUNTIF(Data!$I$2:$I$1048576, "=" &amp; C984)</f>
        <v>0</v>
      </c>
    </row>
    <row r="985" spans="1:4" x14ac:dyDescent="0.35">
      <c r="A985" s="2">
        <f t="shared" si="30"/>
        <v>146</v>
      </c>
      <c r="B985" s="2">
        <f t="shared" si="31"/>
        <v>22</v>
      </c>
      <c r="C985" s="2" t="s">
        <v>1093</v>
      </c>
      <c r="D985" s="6">
        <f>COUNTIF(Data!$I$2:$I$1048576, "=" &amp; C985)</f>
        <v>0</v>
      </c>
    </row>
    <row r="986" spans="1:4" x14ac:dyDescent="0.35">
      <c r="A986" s="2">
        <f t="shared" si="30"/>
        <v>147</v>
      </c>
      <c r="B986" s="2">
        <f t="shared" si="31"/>
        <v>22</v>
      </c>
      <c r="C986" s="2" t="s">
        <v>1094</v>
      </c>
      <c r="D986" s="6">
        <f>COUNTIF(Data!$I$2:$I$1048576, "=" &amp; C986)</f>
        <v>0</v>
      </c>
    </row>
    <row r="987" spans="1:4" x14ac:dyDescent="0.35">
      <c r="A987" s="2">
        <f t="shared" si="30"/>
        <v>148</v>
      </c>
      <c r="B987" s="2">
        <f t="shared" si="31"/>
        <v>22</v>
      </c>
      <c r="C987" s="2" t="s">
        <v>1095</v>
      </c>
      <c r="D987" s="6">
        <f>COUNTIF(Data!$I$2:$I$1048576, "=" &amp; C987)</f>
        <v>0</v>
      </c>
    </row>
    <row r="988" spans="1:4" x14ac:dyDescent="0.35">
      <c r="A988" s="2">
        <f t="shared" si="30"/>
        <v>149</v>
      </c>
      <c r="B988" s="2">
        <f t="shared" si="31"/>
        <v>22</v>
      </c>
      <c r="C988" s="2" t="s">
        <v>1096</v>
      </c>
      <c r="D988" s="6">
        <f>COUNTIF(Data!$I$2:$I$1048576, "=" &amp; C988)</f>
        <v>0</v>
      </c>
    </row>
    <row r="989" spans="1:4" x14ac:dyDescent="0.35">
      <c r="A989" s="2">
        <f t="shared" si="30"/>
        <v>150</v>
      </c>
      <c r="B989" s="2">
        <f t="shared" si="31"/>
        <v>22</v>
      </c>
      <c r="C989" s="2" t="s">
        <v>1097</v>
      </c>
      <c r="D989" s="6">
        <f>COUNTIF(Data!$I$2:$I$1048576, "=" &amp; C989)</f>
        <v>0</v>
      </c>
    </row>
    <row r="990" spans="1:4" x14ac:dyDescent="0.35">
      <c r="A990" s="2">
        <f t="shared" si="30"/>
        <v>75</v>
      </c>
      <c r="B990" s="2">
        <f t="shared" si="31"/>
        <v>23</v>
      </c>
      <c r="C990" s="2" t="s">
        <v>1098</v>
      </c>
      <c r="D990" s="6">
        <f>COUNTIF(Data!$I$2:$I$1048576, "=" &amp; C990)</f>
        <v>0</v>
      </c>
    </row>
    <row r="991" spans="1:4" x14ac:dyDescent="0.35">
      <c r="A991" s="2">
        <f t="shared" si="30"/>
        <v>76</v>
      </c>
      <c r="B991" s="2">
        <f t="shared" si="31"/>
        <v>23</v>
      </c>
      <c r="C991" s="2" t="s">
        <v>1099</v>
      </c>
      <c r="D991" s="6">
        <f>COUNTIF(Data!$I$2:$I$1048576, "=" &amp; C991)</f>
        <v>0</v>
      </c>
    </row>
    <row r="992" spans="1:4" x14ac:dyDescent="0.35">
      <c r="A992" s="2">
        <f t="shared" si="30"/>
        <v>77</v>
      </c>
      <c r="B992" s="2">
        <f t="shared" si="31"/>
        <v>23</v>
      </c>
      <c r="C992" s="2" t="s">
        <v>1100</v>
      </c>
      <c r="D992" s="6">
        <f>COUNTIF(Data!$I$2:$I$1048576, "=" &amp; C992)</f>
        <v>0</v>
      </c>
    </row>
    <row r="993" spans="1:4" x14ac:dyDescent="0.35">
      <c r="A993" s="2">
        <f t="shared" si="30"/>
        <v>78</v>
      </c>
      <c r="B993" s="2">
        <f t="shared" si="31"/>
        <v>23</v>
      </c>
      <c r="C993" s="2" t="s">
        <v>1101</v>
      </c>
      <c r="D993" s="6">
        <f>COUNTIF(Data!$I$2:$I$1048576, "=" &amp; C993)</f>
        <v>0</v>
      </c>
    </row>
    <row r="994" spans="1:4" x14ac:dyDescent="0.35">
      <c r="A994" s="2">
        <f t="shared" si="30"/>
        <v>79</v>
      </c>
      <c r="B994" s="2">
        <f t="shared" si="31"/>
        <v>23</v>
      </c>
      <c r="C994" s="2" t="s">
        <v>1102</v>
      </c>
      <c r="D994" s="6">
        <f>COUNTIF(Data!$I$2:$I$1048576, "=" &amp; C994)</f>
        <v>0</v>
      </c>
    </row>
    <row r="995" spans="1:4" x14ac:dyDescent="0.35">
      <c r="A995" s="2">
        <f t="shared" si="30"/>
        <v>80</v>
      </c>
      <c r="B995" s="2">
        <f t="shared" si="31"/>
        <v>23</v>
      </c>
      <c r="C995" s="2" t="s">
        <v>1103</v>
      </c>
      <c r="D995" s="6">
        <f>COUNTIF(Data!$I$2:$I$1048576, "=" &amp; C995)</f>
        <v>0</v>
      </c>
    </row>
    <row r="996" spans="1:4" x14ac:dyDescent="0.35">
      <c r="A996" s="2">
        <f t="shared" si="30"/>
        <v>81</v>
      </c>
      <c r="B996" s="2">
        <f t="shared" si="31"/>
        <v>23</v>
      </c>
      <c r="C996" s="2" t="s">
        <v>1104</v>
      </c>
      <c r="D996" s="6">
        <f>COUNTIF(Data!$I$2:$I$1048576, "=" &amp; C996)</f>
        <v>0</v>
      </c>
    </row>
    <row r="997" spans="1:4" x14ac:dyDescent="0.35">
      <c r="A997" s="2">
        <f t="shared" si="30"/>
        <v>82</v>
      </c>
      <c r="B997" s="2">
        <f t="shared" si="31"/>
        <v>23</v>
      </c>
      <c r="C997" s="2" t="s">
        <v>1105</v>
      </c>
      <c r="D997" s="6">
        <f>COUNTIF(Data!$I$2:$I$1048576, "=" &amp; C997)</f>
        <v>0</v>
      </c>
    </row>
    <row r="998" spans="1:4" x14ac:dyDescent="0.35">
      <c r="A998" s="2">
        <f t="shared" si="30"/>
        <v>83</v>
      </c>
      <c r="B998" s="2">
        <f t="shared" si="31"/>
        <v>23</v>
      </c>
      <c r="C998" s="2" t="s">
        <v>1106</v>
      </c>
      <c r="D998" s="6">
        <f>COUNTIF(Data!$I$2:$I$1048576, "=" &amp; C998)</f>
        <v>0</v>
      </c>
    </row>
    <row r="999" spans="1:4" x14ac:dyDescent="0.35">
      <c r="A999" s="2">
        <f t="shared" si="30"/>
        <v>84</v>
      </c>
      <c r="B999" s="2">
        <f t="shared" si="31"/>
        <v>23</v>
      </c>
      <c r="C999" s="2" t="s">
        <v>1107</v>
      </c>
      <c r="D999" s="6">
        <f>COUNTIF(Data!$I$2:$I$1048576, "=" &amp; C999)</f>
        <v>0</v>
      </c>
    </row>
    <row r="1000" spans="1:4" x14ac:dyDescent="0.35">
      <c r="A1000" s="2">
        <f t="shared" si="30"/>
        <v>85</v>
      </c>
      <c r="B1000" s="2">
        <f t="shared" si="31"/>
        <v>23</v>
      </c>
      <c r="C1000" s="2" t="s">
        <v>1108</v>
      </c>
      <c r="D1000" s="6">
        <f>COUNTIF(Data!$I$2:$I$1048576, "=" &amp; C1000)</f>
        <v>0</v>
      </c>
    </row>
    <row r="1001" spans="1:4" x14ac:dyDescent="0.35">
      <c r="A1001" s="2">
        <f t="shared" si="30"/>
        <v>86</v>
      </c>
      <c r="B1001" s="2">
        <f t="shared" si="31"/>
        <v>23</v>
      </c>
      <c r="C1001" s="2" t="s">
        <v>1109</v>
      </c>
      <c r="D1001" s="6">
        <f>COUNTIF(Data!$I$2:$I$1048576, "=" &amp; C1001)</f>
        <v>0</v>
      </c>
    </row>
    <row r="1002" spans="1:4" x14ac:dyDescent="0.35">
      <c r="A1002" s="2">
        <f t="shared" si="30"/>
        <v>87</v>
      </c>
      <c r="B1002" s="2">
        <f t="shared" si="31"/>
        <v>23</v>
      </c>
      <c r="C1002" s="2" t="s">
        <v>1110</v>
      </c>
      <c r="D1002" s="6">
        <f>COUNTIF(Data!$I$2:$I$1048576, "=" &amp; C1002)</f>
        <v>0</v>
      </c>
    </row>
    <row r="1003" spans="1:4" x14ac:dyDescent="0.35">
      <c r="A1003" s="2">
        <f t="shared" si="30"/>
        <v>88</v>
      </c>
      <c r="B1003" s="2">
        <f t="shared" si="31"/>
        <v>23</v>
      </c>
      <c r="C1003" s="2" t="s">
        <v>1111</v>
      </c>
      <c r="D1003" s="6">
        <f>COUNTIF(Data!$I$2:$I$1048576, "=" &amp; C1003)</f>
        <v>0</v>
      </c>
    </row>
    <row r="1004" spans="1:4" x14ac:dyDescent="0.35">
      <c r="A1004" s="2">
        <f t="shared" si="30"/>
        <v>89</v>
      </c>
      <c r="B1004" s="2">
        <f t="shared" si="31"/>
        <v>23</v>
      </c>
      <c r="C1004" s="2" t="s">
        <v>1112</v>
      </c>
      <c r="D1004" s="6">
        <f>COUNTIF(Data!$I$2:$I$1048576, "=" &amp; C1004)</f>
        <v>0</v>
      </c>
    </row>
    <row r="1005" spans="1:4" x14ac:dyDescent="0.35">
      <c r="A1005" s="2">
        <f t="shared" si="30"/>
        <v>90</v>
      </c>
      <c r="B1005" s="2">
        <f t="shared" si="31"/>
        <v>23</v>
      </c>
      <c r="C1005" s="2" t="s">
        <v>1113</v>
      </c>
      <c r="D1005" s="6">
        <f>COUNTIF(Data!$I$2:$I$1048576, "=" &amp; C1005)</f>
        <v>0</v>
      </c>
    </row>
    <row r="1006" spans="1:4" x14ac:dyDescent="0.35">
      <c r="A1006" s="2">
        <f t="shared" si="30"/>
        <v>91</v>
      </c>
      <c r="B1006" s="2">
        <f t="shared" si="31"/>
        <v>23</v>
      </c>
      <c r="C1006" s="2" t="s">
        <v>1114</v>
      </c>
      <c r="D1006" s="6">
        <f>COUNTIF(Data!$I$2:$I$1048576, "=" &amp; C1006)</f>
        <v>0</v>
      </c>
    </row>
    <row r="1007" spans="1:4" x14ac:dyDescent="0.35">
      <c r="A1007" s="2">
        <f t="shared" si="30"/>
        <v>92</v>
      </c>
      <c r="B1007" s="2">
        <f t="shared" si="31"/>
        <v>23</v>
      </c>
      <c r="C1007" s="2" t="s">
        <v>1115</v>
      </c>
      <c r="D1007" s="6">
        <f>COUNTIF(Data!$I$2:$I$1048576, "=" &amp; C1007)</f>
        <v>0</v>
      </c>
    </row>
    <row r="1008" spans="1:4" x14ac:dyDescent="0.35">
      <c r="A1008" s="2">
        <f t="shared" si="30"/>
        <v>93</v>
      </c>
      <c r="B1008" s="2">
        <f t="shared" si="31"/>
        <v>23</v>
      </c>
      <c r="C1008" s="2" t="s">
        <v>1116</v>
      </c>
      <c r="D1008" s="6">
        <f>COUNTIF(Data!$I$2:$I$1048576, "=" &amp; C1008)</f>
        <v>2</v>
      </c>
    </row>
    <row r="1009" spans="1:4" x14ac:dyDescent="0.35">
      <c r="A1009" s="2">
        <f t="shared" si="30"/>
        <v>94</v>
      </c>
      <c r="B1009" s="2">
        <f t="shared" si="31"/>
        <v>23</v>
      </c>
      <c r="C1009" s="2" t="s">
        <v>99</v>
      </c>
      <c r="D1009" s="6">
        <f>COUNTIF(Data!$I$2:$I$1048576, "=" &amp; C1009)</f>
        <v>0</v>
      </c>
    </row>
    <row r="1010" spans="1:4" x14ac:dyDescent="0.35">
      <c r="A1010" s="2">
        <f t="shared" si="30"/>
        <v>95</v>
      </c>
      <c r="B1010" s="2">
        <f t="shared" si="31"/>
        <v>23</v>
      </c>
      <c r="C1010" s="2" t="s">
        <v>1117</v>
      </c>
      <c r="D1010" s="6">
        <f>COUNTIF(Data!$I$2:$I$1048576, "=" &amp; C1010)</f>
        <v>1</v>
      </c>
    </row>
    <row r="1011" spans="1:4" x14ac:dyDescent="0.35">
      <c r="A1011" s="2">
        <f t="shared" si="30"/>
        <v>96</v>
      </c>
      <c r="B1011" s="2">
        <f t="shared" si="31"/>
        <v>23</v>
      </c>
      <c r="C1011" s="2" t="s">
        <v>104</v>
      </c>
      <c r="D1011" s="6">
        <f>COUNTIF(Data!$I$2:$I$1048576, "=" &amp; C1011)</f>
        <v>0</v>
      </c>
    </row>
    <row r="1012" spans="1:4" x14ac:dyDescent="0.35">
      <c r="A1012" s="2">
        <f t="shared" si="30"/>
        <v>97</v>
      </c>
      <c r="B1012" s="2">
        <f t="shared" si="31"/>
        <v>23</v>
      </c>
      <c r="C1012" s="2" t="s">
        <v>107</v>
      </c>
      <c r="D1012" s="6">
        <f>COUNTIF(Data!$I$2:$I$1048576, "=" &amp; C1012)</f>
        <v>0</v>
      </c>
    </row>
    <row r="1013" spans="1:4" x14ac:dyDescent="0.35">
      <c r="A1013" s="2">
        <f t="shared" si="30"/>
        <v>98</v>
      </c>
      <c r="B1013" s="2">
        <f t="shared" si="31"/>
        <v>23</v>
      </c>
      <c r="C1013" s="2" t="s">
        <v>110</v>
      </c>
      <c r="D1013" s="6">
        <f>COUNTIF(Data!$I$2:$I$1048576, "=" &amp; C1013)</f>
        <v>0</v>
      </c>
    </row>
    <row r="1014" spans="1:4" x14ac:dyDescent="0.35">
      <c r="A1014" s="2">
        <f t="shared" si="30"/>
        <v>99</v>
      </c>
      <c r="B1014" s="2">
        <f t="shared" si="31"/>
        <v>23</v>
      </c>
      <c r="C1014" s="2" t="s">
        <v>1118</v>
      </c>
      <c r="D1014" s="6">
        <f>COUNTIF(Data!$I$2:$I$1048576, "=" &amp; C1014)</f>
        <v>0</v>
      </c>
    </row>
    <row r="1015" spans="1:4" x14ac:dyDescent="0.35">
      <c r="A1015" s="2">
        <f t="shared" si="30"/>
        <v>100</v>
      </c>
      <c r="B1015" s="2">
        <f t="shared" si="31"/>
        <v>23</v>
      </c>
      <c r="C1015" s="2" t="s">
        <v>1119</v>
      </c>
      <c r="D1015" s="6">
        <f>COUNTIF(Data!$I$2:$I$1048576, "=" &amp; C1015)</f>
        <v>1</v>
      </c>
    </row>
    <row r="1016" spans="1:4" x14ac:dyDescent="0.35">
      <c r="A1016" s="2">
        <f t="shared" si="30"/>
        <v>101</v>
      </c>
      <c r="B1016" s="2">
        <f t="shared" si="31"/>
        <v>23</v>
      </c>
      <c r="C1016" s="2" t="s">
        <v>1120</v>
      </c>
      <c r="D1016" s="6">
        <f>COUNTIF(Data!$I$2:$I$1048576, "=" &amp; C1016)</f>
        <v>1</v>
      </c>
    </row>
    <row r="1017" spans="1:4" x14ac:dyDescent="0.35">
      <c r="A1017" s="2">
        <f t="shared" si="30"/>
        <v>102</v>
      </c>
      <c r="B1017" s="2">
        <f t="shared" si="31"/>
        <v>23</v>
      </c>
      <c r="C1017" s="2" t="s">
        <v>1121</v>
      </c>
      <c r="D1017" s="6">
        <f>COUNTIF(Data!$I$2:$I$1048576, "=" &amp; C1017)</f>
        <v>3</v>
      </c>
    </row>
    <row r="1018" spans="1:4" x14ac:dyDescent="0.35">
      <c r="A1018" s="2">
        <f t="shared" si="30"/>
        <v>103</v>
      </c>
      <c r="B1018" s="2">
        <f t="shared" si="31"/>
        <v>23</v>
      </c>
      <c r="C1018" s="2" t="s">
        <v>1122</v>
      </c>
      <c r="D1018" s="6">
        <f>COUNTIF(Data!$I$2:$I$1048576, "=" &amp; C1018)</f>
        <v>2</v>
      </c>
    </row>
    <row r="1019" spans="1:4" x14ac:dyDescent="0.35">
      <c r="A1019" s="2">
        <f t="shared" si="30"/>
        <v>104</v>
      </c>
      <c r="B1019" s="2">
        <f t="shared" si="31"/>
        <v>23</v>
      </c>
      <c r="C1019" s="2" t="s">
        <v>1123</v>
      </c>
      <c r="D1019" s="6">
        <f>COUNTIF(Data!$I$2:$I$1048576, "=" &amp; C1019)</f>
        <v>2</v>
      </c>
    </row>
    <row r="1020" spans="1:4" x14ac:dyDescent="0.35">
      <c r="A1020" s="2">
        <f t="shared" si="30"/>
        <v>105</v>
      </c>
      <c r="B1020" s="2">
        <f t="shared" si="31"/>
        <v>23</v>
      </c>
      <c r="C1020" s="2" t="s">
        <v>1124</v>
      </c>
      <c r="D1020" s="6">
        <f>COUNTIF(Data!$I$2:$I$1048576, "=" &amp; C1020)</f>
        <v>1</v>
      </c>
    </row>
    <row r="1021" spans="1:4" x14ac:dyDescent="0.35">
      <c r="A1021" s="2">
        <f t="shared" si="30"/>
        <v>106</v>
      </c>
      <c r="B1021" s="2">
        <f t="shared" si="31"/>
        <v>23</v>
      </c>
      <c r="C1021" s="2" t="s">
        <v>1125</v>
      </c>
      <c r="D1021" s="6">
        <f>COUNTIF(Data!$I$2:$I$1048576, "=" &amp; C1021)</f>
        <v>0</v>
      </c>
    </row>
    <row r="1022" spans="1:4" x14ac:dyDescent="0.35">
      <c r="A1022" s="2">
        <f t="shared" si="30"/>
        <v>107</v>
      </c>
      <c r="B1022" s="2">
        <f t="shared" si="31"/>
        <v>23</v>
      </c>
      <c r="C1022" s="2" t="s">
        <v>1126</v>
      </c>
      <c r="D1022" s="6">
        <f>COUNTIF(Data!$I$2:$I$1048576, "=" &amp; C1022)</f>
        <v>0</v>
      </c>
    </row>
    <row r="1023" spans="1:4" x14ac:dyDescent="0.35">
      <c r="A1023" s="2">
        <f t="shared" si="30"/>
        <v>108</v>
      </c>
      <c r="B1023" s="2">
        <f t="shared" si="31"/>
        <v>23</v>
      </c>
      <c r="C1023" s="2" t="s">
        <v>1127</v>
      </c>
      <c r="D1023" s="6">
        <f>COUNTIF(Data!$I$2:$I$1048576, "=" &amp; C1023)</f>
        <v>1</v>
      </c>
    </row>
    <row r="1024" spans="1:4" x14ac:dyDescent="0.35">
      <c r="A1024" s="2">
        <f t="shared" si="30"/>
        <v>109</v>
      </c>
      <c r="B1024" s="2">
        <f t="shared" si="31"/>
        <v>23</v>
      </c>
      <c r="C1024" s="2" t="s">
        <v>1128</v>
      </c>
      <c r="D1024" s="6">
        <f>COUNTIF(Data!$I$2:$I$1048576, "=" &amp; C1024)</f>
        <v>2</v>
      </c>
    </row>
    <row r="1025" spans="1:4" x14ac:dyDescent="0.35">
      <c r="A1025" s="2">
        <f t="shared" si="30"/>
        <v>110</v>
      </c>
      <c r="B1025" s="2">
        <f t="shared" si="31"/>
        <v>23</v>
      </c>
      <c r="C1025" s="2" t="s">
        <v>1129</v>
      </c>
      <c r="D1025" s="6">
        <f>COUNTIF(Data!$I$2:$I$1048576, "=" &amp; C1025)</f>
        <v>0</v>
      </c>
    </row>
    <row r="1026" spans="1:4" x14ac:dyDescent="0.35">
      <c r="A1026" s="2">
        <f t="shared" si="30"/>
        <v>111</v>
      </c>
      <c r="B1026" s="2">
        <f t="shared" si="31"/>
        <v>23</v>
      </c>
      <c r="C1026" s="2" t="s">
        <v>1130</v>
      </c>
      <c r="D1026" s="6">
        <f>COUNTIF(Data!$I$2:$I$1048576, "=" &amp; C1026)</f>
        <v>1</v>
      </c>
    </row>
    <row r="1027" spans="1:4" x14ac:dyDescent="0.35">
      <c r="A1027" s="2">
        <f t="shared" ref="A1027:A1090" si="32">VALUE(LEFT(C1027, FIND(" ",C1027)-1))</f>
        <v>112</v>
      </c>
      <c r="B1027" s="2">
        <f t="shared" ref="B1027:B1090" si="33">VALUE(RIGHT(C1027,LEN(C1027)- FIND(" ",C1027)+1))</f>
        <v>23</v>
      </c>
      <c r="C1027" s="2" t="s">
        <v>1131</v>
      </c>
      <c r="D1027" s="6">
        <f>COUNTIF(Data!$I$2:$I$1048576, "=" &amp; C1027)</f>
        <v>0</v>
      </c>
    </row>
    <row r="1028" spans="1:4" x14ac:dyDescent="0.35">
      <c r="A1028" s="2">
        <f t="shared" si="32"/>
        <v>113</v>
      </c>
      <c r="B1028" s="2">
        <f t="shared" si="33"/>
        <v>23</v>
      </c>
      <c r="C1028" s="2" t="s">
        <v>1132</v>
      </c>
      <c r="D1028" s="6">
        <f>COUNTIF(Data!$I$2:$I$1048576, "=" &amp; C1028)</f>
        <v>0</v>
      </c>
    </row>
    <row r="1029" spans="1:4" x14ac:dyDescent="0.35">
      <c r="A1029" s="2">
        <f t="shared" si="32"/>
        <v>114</v>
      </c>
      <c r="B1029" s="2">
        <f t="shared" si="33"/>
        <v>23</v>
      </c>
      <c r="C1029" s="2" t="s">
        <v>1133</v>
      </c>
      <c r="D1029" s="6">
        <f>COUNTIF(Data!$I$2:$I$1048576, "=" &amp; C1029)</f>
        <v>0</v>
      </c>
    </row>
    <row r="1030" spans="1:4" x14ac:dyDescent="0.35">
      <c r="A1030" s="2">
        <f t="shared" si="32"/>
        <v>115</v>
      </c>
      <c r="B1030" s="2">
        <f t="shared" si="33"/>
        <v>23</v>
      </c>
      <c r="C1030" s="2" t="s">
        <v>1134</v>
      </c>
      <c r="D1030" s="6">
        <f>COUNTIF(Data!$I$2:$I$1048576, "=" &amp; C1030)</f>
        <v>0</v>
      </c>
    </row>
    <row r="1031" spans="1:4" x14ac:dyDescent="0.35">
      <c r="A1031" s="2">
        <f t="shared" si="32"/>
        <v>116</v>
      </c>
      <c r="B1031" s="2">
        <f t="shared" si="33"/>
        <v>23</v>
      </c>
      <c r="C1031" s="2" t="s">
        <v>1135</v>
      </c>
      <c r="D1031" s="6">
        <f>COUNTIF(Data!$I$2:$I$1048576, "=" &amp; C1031)</f>
        <v>0</v>
      </c>
    </row>
    <row r="1032" spans="1:4" x14ac:dyDescent="0.35">
      <c r="A1032" s="2">
        <f t="shared" si="32"/>
        <v>117</v>
      </c>
      <c r="B1032" s="2">
        <f t="shared" si="33"/>
        <v>23</v>
      </c>
      <c r="C1032" s="2" t="s">
        <v>1136</v>
      </c>
      <c r="D1032" s="6">
        <f>COUNTIF(Data!$I$2:$I$1048576, "=" &amp; C1032)</f>
        <v>0</v>
      </c>
    </row>
    <row r="1033" spans="1:4" x14ac:dyDescent="0.35">
      <c r="A1033" s="2">
        <f t="shared" si="32"/>
        <v>118</v>
      </c>
      <c r="B1033" s="2">
        <f t="shared" si="33"/>
        <v>23</v>
      </c>
      <c r="C1033" s="2" t="s">
        <v>1137</v>
      </c>
      <c r="D1033" s="6">
        <f>COUNTIF(Data!$I$2:$I$1048576, "=" &amp; C1033)</f>
        <v>0</v>
      </c>
    </row>
    <row r="1034" spans="1:4" x14ac:dyDescent="0.35">
      <c r="A1034" s="2">
        <f t="shared" si="32"/>
        <v>119</v>
      </c>
      <c r="B1034" s="2">
        <f t="shared" si="33"/>
        <v>23</v>
      </c>
      <c r="C1034" s="2" t="s">
        <v>1138</v>
      </c>
      <c r="D1034" s="6">
        <f>COUNTIF(Data!$I$2:$I$1048576, "=" &amp; C1034)</f>
        <v>0</v>
      </c>
    </row>
    <row r="1035" spans="1:4" x14ac:dyDescent="0.35">
      <c r="A1035" s="2">
        <f t="shared" si="32"/>
        <v>120</v>
      </c>
      <c r="B1035" s="2">
        <f t="shared" si="33"/>
        <v>23</v>
      </c>
      <c r="C1035" s="2" t="s">
        <v>1139</v>
      </c>
      <c r="D1035" s="6">
        <f>COUNTIF(Data!$I$2:$I$1048576, "=" &amp; C1035)</f>
        <v>0</v>
      </c>
    </row>
    <row r="1036" spans="1:4" x14ac:dyDescent="0.35">
      <c r="A1036" s="2">
        <f t="shared" si="32"/>
        <v>121</v>
      </c>
      <c r="B1036" s="2">
        <f t="shared" si="33"/>
        <v>23</v>
      </c>
      <c r="C1036" s="2" t="s">
        <v>1140</v>
      </c>
      <c r="D1036" s="6">
        <f>COUNTIF(Data!$I$2:$I$1048576, "=" &amp; C1036)</f>
        <v>0</v>
      </c>
    </row>
    <row r="1037" spans="1:4" x14ac:dyDescent="0.35">
      <c r="A1037" s="2">
        <f t="shared" si="32"/>
        <v>122</v>
      </c>
      <c r="B1037" s="2">
        <f t="shared" si="33"/>
        <v>23</v>
      </c>
      <c r="C1037" s="2" t="s">
        <v>1141</v>
      </c>
      <c r="D1037" s="6">
        <f>COUNTIF(Data!$I$2:$I$1048576, "=" &amp; C1037)</f>
        <v>0</v>
      </c>
    </row>
    <row r="1038" spans="1:4" x14ac:dyDescent="0.35">
      <c r="A1038" s="2">
        <f t="shared" si="32"/>
        <v>123</v>
      </c>
      <c r="B1038" s="2">
        <f t="shared" si="33"/>
        <v>23</v>
      </c>
      <c r="C1038" s="2" t="s">
        <v>1142</v>
      </c>
      <c r="D1038" s="6">
        <f>COUNTIF(Data!$I$2:$I$1048576, "=" &amp; C1038)</f>
        <v>0</v>
      </c>
    </row>
    <row r="1039" spans="1:4" x14ac:dyDescent="0.35">
      <c r="A1039" s="2">
        <f t="shared" si="32"/>
        <v>124</v>
      </c>
      <c r="B1039" s="2">
        <f t="shared" si="33"/>
        <v>23</v>
      </c>
      <c r="C1039" s="2" t="s">
        <v>1143</v>
      </c>
      <c r="D1039" s="6">
        <f>COUNTIF(Data!$I$2:$I$1048576, "=" &amp; C1039)</f>
        <v>0</v>
      </c>
    </row>
    <row r="1040" spans="1:4" x14ac:dyDescent="0.35">
      <c r="A1040" s="2">
        <f t="shared" si="32"/>
        <v>125</v>
      </c>
      <c r="B1040" s="2">
        <f t="shared" si="33"/>
        <v>23</v>
      </c>
      <c r="C1040" s="2" t="s">
        <v>1144</v>
      </c>
      <c r="D1040" s="6">
        <f>COUNTIF(Data!$I$2:$I$1048576, "=" &amp; C1040)</f>
        <v>0</v>
      </c>
    </row>
    <row r="1041" spans="1:4" x14ac:dyDescent="0.35">
      <c r="A1041" s="2">
        <f t="shared" si="32"/>
        <v>126</v>
      </c>
      <c r="B1041" s="2">
        <f t="shared" si="33"/>
        <v>23</v>
      </c>
      <c r="C1041" s="2" t="s">
        <v>1145</v>
      </c>
      <c r="D1041" s="6">
        <f>COUNTIF(Data!$I$2:$I$1048576, "=" &amp; C1041)</f>
        <v>0</v>
      </c>
    </row>
    <row r="1042" spans="1:4" x14ac:dyDescent="0.35">
      <c r="A1042" s="2">
        <f t="shared" si="32"/>
        <v>127</v>
      </c>
      <c r="B1042" s="2">
        <f t="shared" si="33"/>
        <v>23</v>
      </c>
      <c r="C1042" s="2" t="s">
        <v>1146</v>
      </c>
      <c r="D1042" s="6">
        <f>COUNTIF(Data!$I$2:$I$1048576, "=" &amp; C1042)</f>
        <v>0</v>
      </c>
    </row>
    <row r="1043" spans="1:4" x14ac:dyDescent="0.35">
      <c r="A1043" s="2">
        <f t="shared" si="32"/>
        <v>128</v>
      </c>
      <c r="B1043" s="2">
        <f t="shared" si="33"/>
        <v>23</v>
      </c>
      <c r="C1043" s="2" t="s">
        <v>1147</v>
      </c>
      <c r="D1043" s="6">
        <f>COUNTIF(Data!$I$2:$I$1048576, "=" &amp; C1043)</f>
        <v>0</v>
      </c>
    </row>
    <row r="1044" spans="1:4" x14ac:dyDescent="0.35">
      <c r="A1044" s="2">
        <f t="shared" si="32"/>
        <v>129</v>
      </c>
      <c r="B1044" s="2">
        <f t="shared" si="33"/>
        <v>23</v>
      </c>
      <c r="C1044" s="2" t="s">
        <v>1148</v>
      </c>
      <c r="D1044" s="6">
        <f>COUNTIF(Data!$I$2:$I$1048576, "=" &amp; C1044)</f>
        <v>0</v>
      </c>
    </row>
    <row r="1045" spans="1:4" x14ac:dyDescent="0.35">
      <c r="A1045" s="2">
        <f t="shared" si="32"/>
        <v>130</v>
      </c>
      <c r="B1045" s="2">
        <f t="shared" si="33"/>
        <v>23</v>
      </c>
      <c r="C1045" s="2" t="s">
        <v>1149</v>
      </c>
      <c r="D1045" s="6">
        <f>COUNTIF(Data!$I$2:$I$1048576, "=" &amp; C1045)</f>
        <v>0</v>
      </c>
    </row>
    <row r="1046" spans="1:4" x14ac:dyDescent="0.35">
      <c r="A1046" s="2">
        <f t="shared" si="32"/>
        <v>131</v>
      </c>
      <c r="B1046" s="2">
        <f t="shared" si="33"/>
        <v>23</v>
      </c>
      <c r="C1046" s="2" t="s">
        <v>1150</v>
      </c>
      <c r="D1046" s="6">
        <f>COUNTIF(Data!$I$2:$I$1048576, "=" &amp; C1046)</f>
        <v>0</v>
      </c>
    </row>
    <row r="1047" spans="1:4" x14ac:dyDescent="0.35">
      <c r="A1047" s="2">
        <f t="shared" si="32"/>
        <v>132</v>
      </c>
      <c r="B1047" s="2">
        <f t="shared" si="33"/>
        <v>23</v>
      </c>
      <c r="C1047" s="2" t="s">
        <v>1151</v>
      </c>
      <c r="D1047" s="6">
        <f>COUNTIF(Data!$I$2:$I$1048576, "=" &amp; C1047)</f>
        <v>0</v>
      </c>
    </row>
    <row r="1048" spans="1:4" x14ac:dyDescent="0.35">
      <c r="A1048" s="2">
        <f t="shared" si="32"/>
        <v>133</v>
      </c>
      <c r="B1048" s="2">
        <f t="shared" si="33"/>
        <v>23</v>
      </c>
      <c r="C1048" s="2" t="s">
        <v>1152</v>
      </c>
      <c r="D1048" s="6">
        <f>COUNTIF(Data!$I$2:$I$1048576, "=" &amp; C1048)</f>
        <v>0</v>
      </c>
    </row>
    <row r="1049" spans="1:4" x14ac:dyDescent="0.35">
      <c r="A1049" s="2">
        <f t="shared" si="32"/>
        <v>134</v>
      </c>
      <c r="B1049" s="2">
        <f t="shared" si="33"/>
        <v>23</v>
      </c>
      <c r="C1049" s="2" t="s">
        <v>1153</v>
      </c>
      <c r="D1049" s="6">
        <f>COUNTIF(Data!$I$2:$I$1048576, "=" &amp; C1049)</f>
        <v>0</v>
      </c>
    </row>
    <row r="1050" spans="1:4" x14ac:dyDescent="0.35">
      <c r="A1050" s="2">
        <f t="shared" si="32"/>
        <v>135</v>
      </c>
      <c r="B1050" s="2">
        <f t="shared" si="33"/>
        <v>23</v>
      </c>
      <c r="C1050" s="2" t="s">
        <v>1154</v>
      </c>
      <c r="D1050" s="6">
        <f>COUNTIF(Data!$I$2:$I$1048576, "=" &amp; C1050)</f>
        <v>0</v>
      </c>
    </row>
    <row r="1051" spans="1:4" x14ac:dyDescent="0.35">
      <c r="A1051" s="2">
        <f t="shared" si="32"/>
        <v>136</v>
      </c>
      <c r="B1051" s="2">
        <f t="shared" si="33"/>
        <v>23</v>
      </c>
      <c r="C1051" s="2" t="s">
        <v>1155</v>
      </c>
      <c r="D1051" s="6">
        <f>COUNTIF(Data!$I$2:$I$1048576, "=" &amp; C1051)</f>
        <v>0</v>
      </c>
    </row>
    <row r="1052" spans="1:4" x14ac:dyDescent="0.35">
      <c r="A1052" s="2">
        <f t="shared" si="32"/>
        <v>137</v>
      </c>
      <c r="B1052" s="2">
        <f t="shared" si="33"/>
        <v>23</v>
      </c>
      <c r="C1052" s="2" t="s">
        <v>1156</v>
      </c>
      <c r="D1052" s="6">
        <f>COUNTIF(Data!$I$2:$I$1048576, "=" &amp; C1052)</f>
        <v>0</v>
      </c>
    </row>
    <row r="1053" spans="1:4" x14ac:dyDescent="0.35">
      <c r="A1053" s="2">
        <f t="shared" si="32"/>
        <v>138</v>
      </c>
      <c r="B1053" s="2">
        <f t="shared" si="33"/>
        <v>23</v>
      </c>
      <c r="C1053" s="2" t="s">
        <v>1157</v>
      </c>
      <c r="D1053" s="6">
        <f>COUNTIF(Data!$I$2:$I$1048576, "=" &amp; C1053)</f>
        <v>0</v>
      </c>
    </row>
    <row r="1054" spans="1:4" x14ac:dyDescent="0.35">
      <c r="A1054" s="2">
        <f t="shared" si="32"/>
        <v>139</v>
      </c>
      <c r="B1054" s="2">
        <f t="shared" si="33"/>
        <v>23</v>
      </c>
      <c r="C1054" s="2" t="s">
        <v>1158</v>
      </c>
      <c r="D1054" s="6">
        <f>COUNTIF(Data!$I$2:$I$1048576, "=" &amp; C1054)</f>
        <v>0</v>
      </c>
    </row>
    <row r="1055" spans="1:4" x14ac:dyDescent="0.35">
      <c r="A1055" s="2">
        <f t="shared" si="32"/>
        <v>140</v>
      </c>
      <c r="B1055" s="2">
        <f t="shared" si="33"/>
        <v>23</v>
      </c>
      <c r="C1055" s="2" t="s">
        <v>1159</v>
      </c>
      <c r="D1055" s="6">
        <f>COUNTIF(Data!$I$2:$I$1048576, "=" &amp; C1055)</f>
        <v>0</v>
      </c>
    </row>
    <row r="1056" spans="1:4" x14ac:dyDescent="0.35">
      <c r="A1056" s="2">
        <f t="shared" si="32"/>
        <v>141</v>
      </c>
      <c r="B1056" s="2">
        <f t="shared" si="33"/>
        <v>23</v>
      </c>
      <c r="C1056" s="2" t="s">
        <v>1160</v>
      </c>
      <c r="D1056" s="6">
        <f>COUNTIF(Data!$I$2:$I$1048576, "=" &amp; C1056)</f>
        <v>0</v>
      </c>
    </row>
    <row r="1057" spans="1:4" x14ac:dyDescent="0.35">
      <c r="A1057" s="2">
        <f t="shared" si="32"/>
        <v>142</v>
      </c>
      <c r="B1057" s="2">
        <f t="shared" si="33"/>
        <v>23</v>
      </c>
      <c r="C1057" s="2" t="s">
        <v>1161</v>
      </c>
      <c r="D1057" s="6">
        <f>COUNTIF(Data!$I$2:$I$1048576, "=" &amp; C1057)</f>
        <v>0</v>
      </c>
    </row>
    <row r="1058" spans="1:4" x14ac:dyDescent="0.35">
      <c r="A1058" s="2">
        <f t="shared" si="32"/>
        <v>143</v>
      </c>
      <c r="B1058" s="2">
        <f t="shared" si="33"/>
        <v>23</v>
      </c>
      <c r="C1058" s="2" t="s">
        <v>1162</v>
      </c>
      <c r="D1058" s="6">
        <f>COUNTIF(Data!$I$2:$I$1048576, "=" &amp; C1058)</f>
        <v>0</v>
      </c>
    </row>
    <row r="1059" spans="1:4" x14ac:dyDescent="0.35">
      <c r="A1059" s="2">
        <f t="shared" si="32"/>
        <v>144</v>
      </c>
      <c r="B1059" s="2">
        <f t="shared" si="33"/>
        <v>23</v>
      </c>
      <c r="C1059" s="2" t="s">
        <v>1163</v>
      </c>
      <c r="D1059" s="6">
        <f>COUNTIF(Data!$I$2:$I$1048576, "=" &amp; C1059)</f>
        <v>0</v>
      </c>
    </row>
    <row r="1060" spans="1:4" x14ac:dyDescent="0.35">
      <c r="A1060" s="2">
        <f t="shared" si="32"/>
        <v>145</v>
      </c>
      <c r="B1060" s="2">
        <f t="shared" si="33"/>
        <v>23</v>
      </c>
      <c r="C1060" s="2" t="s">
        <v>1164</v>
      </c>
      <c r="D1060" s="6">
        <f>COUNTIF(Data!$I$2:$I$1048576, "=" &amp; C1060)</f>
        <v>0</v>
      </c>
    </row>
    <row r="1061" spans="1:4" x14ac:dyDescent="0.35">
      <c r="A1061" s="2">
        <f t="shared" si="32"/>
        <v>146</v>
      </c>
      <c r="B1061" s="2">
        <f t="shared" si="33"/>
        <v>23</v>
      </c>
      <c r="C1061" s="2" t="s">
        <v>1165</v>
      </c>
      <c r="D1061" s="6">
        <f>COUNTIF(Data!$I$2:$I$1048576, "=" &amp; C1061)</f>
        <v>0</v>
      </c>
    </row>
    <row r="1062" spans="1:4" x14ac:dyDescent="0.35">
      <c r="A1062" s="2">
        <f t="shared" si="32"/>
        <v>147</v>
      </c>
      <c r="B1062" s="2">
        <f t="shared" si="33"/>
        <v>23</v>
      </c>
      <c r="C1062" s="2" t="s">
        <v>1166</v>
      </c>
      <c r="D1062" s="6">
        <f>COUNTIF(Data!$I$2:$I$1048576, "=" &amp; C1062)</f>
        <v>0</v>
      </c>
    </row>
    <row r="1063" spans="1:4" x14ac:dyDescent="0.35">
      <c r="A1063" s="2">
        <f t="shared" si="32"/>
        <v>148</v>
      </c>
      <c r="B1063" s="2">
        <f t="shared" si="33"/>
        <v>23</v>
      </c>
      <c r="C1063" s="2" t="s">
        <v>1167</v>
      </c>
      <c r="D1063" s="6">
        <f>COUNTIF(Data!$I$2:$I$1048576, "=" &amp; C1063)</f>
        <v>0</v>
      </c>
    </row>
    <row r="1064" spans="1:4" x14ac:dyDescent="0.35">
      <c r="A1064" s="2">
        <f t="shared" si="32"/>
        <v>149</v>
      </c>
      <c r="B1064" s="2">
        <f t="shared" si="33"/>
        <v>23</v>
      </c>
      <c r="C1064" s="2" t="s">
        <v>1168</v>
      </c>
      <c r="D1064" s="6">
        <f>COUNTIF(Data!$I$2:$I$1048576, "=" &amp; C1064)</f>
        <v>0</v>
      </c>
    </row>
    <row r="1065" spans="1:4" x14ac:dyDescent="0.35">
      <c r="A1065" s="2">
        <f t="shared" si="32"/>
        <v>150</v>
      </c>
      <c r="B1065" s="2">
        <f t="shared" si="33"/>
        <v>23</v>
      </c>
      <c r="C1065" s="2" t="s">
        <v>1169</v>
      </c>
      <c r="D1065" s="6">
        <f>COUNTIF(Data!$I$2:$I$1048576, "=" &amp; C1065)</f>
        <v>0</v>
      </c>
    </row>
    <row r="1066" spans="1:4" x14ac:dyDescent="0.35">
      <c r="A1066" s="2">
        <f t="shared" si="32"/>
        <v>75</v>
      </c>
      <c r="B1066" s="2">
        <f t="shared" si="33"/>
        <v>24</v>
      </c>
      <c r="C1066" s="2" t="s">
        <v>1170</v>
      </c>
      <c r="D1066" s="6">
        <f>COUNTIF(Data!$I$2:$I$1048576, "=" &amp; C1066)</f>
        <v>0</v>
      </c>
    </row>
    <row r="1067" spans="1:4" x14ac:dyDescent="0.35">
      <c r="A1067" s="2">
        <f t="shared" si="32"/>
        <v>76</v>
      </c>
      <c r="B1067" s="2">
        <f t="shared" si="33"/>
        <v>24</v>
      </c>
      <c r="C1067" s="2" t="s">
        <v>1171</v>
      </c>
      <c r="D1067" s="6">
        <f>COUNTIF(Data!$I$2:$I$1048576, "=" &amp; C1067)</f>
        <v>0</v>
      </c>
    </row>
    <row r="1068" spans="1:4" x14ac:dyDescent="0.35">
      <c r="A1068" s="2">
        <f t="shared" si="32"/>
        <v>77</v>
      </c>
      <c r="B1068" s="2">
        <f t="shared" si="33"/>
        <v>24</v>
      </c>
      <c r="C1068" s="2" t="s">
        <v>1172</v>
      </c>
      <c r="D1068" s="6">
        <f>COUNTIF(Data!$I$2:$I$1048576, "=" &amp; C1068)</f>
        <v>0</v>
      </c>
    </row>
    <row r="1069" spans="1:4" x14ac:dyDescent="0.35">
      <c r="A1069" s="2">
        <f t="shared" si="32"/>
        <v>78</v>
      </c>
      <c r="B1069" s="2">
        <f t="shared" si="33"/>
        <v>24</v>
      </c>
      <c r="C1069" s="2" t="s">
        <v>1173</v>
      </c>
      <c r="D1069" s="6">
        <f>COUNTIF(Data!$I$2:$I$1048576, "=" &amp; C1069)</f>
        <v>0</v>
      </c>
    </row>
    <row r="1070" spans="1:4" x14ac:dyDescent="0.35">
      <c r="A1070" s="2">
        <f t="shared" si="32"/>
        <v>79</v>
      </c>
      <c r="B1070" s="2">
        <f t="shared" si="33"/>
        <v>24</v>
      </c>
      <c r="C1070" s="2" t="s">
        <v>1174</v>
      </c>
      <c r="D1070" s="6">
        <f>COUNTIF(Data!$I$2:$I$1048576, "=" &amp; C1070)</f>
        <v>0</v>
      </c>
    </row>
    <row r="1071" spans="1:4" x14ac:dyDescent="0.35">
      <c r="A1071" s="2">
        <f t="shared" si="32"/>
        <v>80</v>
      </c>
      <c r="B1071" s="2">
        <f t="shared" si="33"/>
        <v>24</v>
      </c>
      <c r="C1071" s="2" t="s">
        <v>1175</v>
      </c>
      <c r="D1071" s="6">
        <f>COUNTIF(Data!$I$2:$I$1048576, "=" &amp; C1071)</f>
        <v>0</v>
      </c>
    </row>
    <row r="1072" spans="1:4" x14ac:dyDescent="0.35">
      <c r="A1072" s="2">
        <f t="shared" si="32"/>
        <v>81</v>
      </c>
      <c r="B1072" s="2">
        <f t="shared" si="33"/>
        <v>24</v>
      </c>
      <c r="C1072" s="2" t="s">
        <v>1176</v>
      </c>
      <c r="D1072" s="6">
        <f>COUNTIF(Data!$I$2:$I$1048576, "=" &amp; C1072)</f>
        <v>0</v>
      </c>
    </row>
    <row r="1073" spans="1:4" x14ac:dyDescent="0.35">
      <c r="A1073" s="2">
        <f t="shared" si="32"/>
        <v>82</v>
      </c>
      <c r="B1073" s="2">
        <f t="shared" si="33"/>
        <v>24</v>
      </c>
      <c r="C1073" s="2" t="s">
        <v>1177</v>
      </c>
      <c r="D1073" s="6">
        <f>COUNTIF(Data!$I$2:$I$1048576, "=" &amp; C1073)</f>
        <v>0</v>
      </c>
    </row>
    <row r="1074" spans="1:4" x14ac:dyDescent="0.35">
      <c r="A1074" s="2">
        <f t="shared" si="32"/>
        <v>83</v>
      </c>
      <c r="B1074" s="2">
        <f t="shared" si="33"/>
        <v>24</v>
      </c>
      <c r="C1074" s="2" t="s">
        <v>1178</v>
      </c>
      <c r="D1074" s="6">
        <f>COUNTIF(Data!$I$2:$I$1048576, "=" &amp; C1074)</f>
        <v>0</v>
      </c>
    </row>
    <row r="1075" spans="1:4" x14ac:dyDescent="0.35">
      <c r="A1075" s="2">
        <f t="shared" si="32"/>
        <v>84</v>
      </c>
      <c r="B1075" s="2">
        <f t="shared" si="33"/>
        <v>24</v>
      </c>
      <c r="C1075" s="2" t="s">
        <v>1179</v>
      </c>
      <c r="D1075" s="6">
        <f>COUNTIF(Data!$I$2:$I$1048576, "=" &amp; C1075)</f>
        <v>0</v>
      </c>
    </row>
    <row r="1076" spans="1:4" x14ac:dyDescent="0.35">
      <c r="A1076" s="2">
        <f t="shared" si="32"/>
        <v>85</v>
      </c>
      <c r="B1076" s="2">
        <f t="shared" si="33"/>
        <v>24</v>
      </c>
      <c r="C1076" s="2" t="s">
        <v>1180</v>
      </c>
      <c r="D1076" s="6">
        <f>COUNTIF(Data!$I$2:$I$1048576, "=" &amp; C1076)</f>
        <v>0</v>
      </c>
    </row>
    <row r="1077" spans="1:4" x14ac:dyDescent="0.35">
      <c r="A1077" s="2">
        <f t="shared" si="32"/>
        <v>86</v>
      </c>
      <c r="B1077" s="2">
        <f t="shared" si="33"/>
        <v>24</v>
      </c>
      <c r="C1077" s="2" t="s">
        <v>1181</v>
      </c>
      <c r="D1077" s="6">
        <f>COUNTIF(Data!$I$2:$I$1048576, "=" &amp; C1077)</f>
        <v>0</v>
      </c>
    </row>
    <row r="1078" spans="1:4" x14ac:dyDescent="0.35">
      <c r="A1078" s="2">
        <f t="shared" si="32"/>
        <v>87</v>
      </c>
      <c r="B1078" s="2">
        <f t="shared" si="33"/>
        <v>24</v>
      </c>
      <c r="C1078" s="2" t="s">
        <v>1182</v>
      </c>
      <c r="D1078" s="6">
        <f>COUNTIF(Data!$I$2:$I$1048576, "=" &amp; C1078)</f>
        <v>0</v>
      </c>
    </row>
    <row r="1079" spans="1:4" x14ac:dyDescent="0.35">
      <c r="A1079" s="2">
        <f t="shared" si="32"/>
        <v>88</v>
      </c>
      <c r="B1079" s="2">
        <f t="shared" si="33"/>
        <v>24</v>
      </c>
      <c r="C1079" s="2" t="s">
        <v>1183</v>
      </c>
      <c r="D1079" s="6">
        <f>COUNTIF(Data!$I$2:$I$1048576, "=" &amp; C1079)</f>
        <v>0</v>
      </c>
    </row>
    <row r="1080" spans="1:4" x14ac:dyDescent="0.35">
      <c r="A1080" s="2">
        <f t="shared" si="32"/>
        <v>89</v>
      </c>
      <c r="B1080" s="2">
        <f t="shared" si="33"/>
        <v>24</v>
      </c>
      <c r="C1080" s="2" t="s">
        <v>1184</v>
      </c>
      <c r="D1080" s="6">
        <f>COUNTIF(Data!$I$2:$I$1048576, "=" &amp; C1080)</f>
        <v>0</v>
      </c>
    </row>
    <row r="1081" spans="1:4" x14ac:dyDescent="0.35">
      <c r="A1081" s="2">
        <f t="shared" si="32"/>
        <v>90</v>
      </c>
      <c r="B1081" s="2">
        <f t="shared" si="33"/>
        <v>24</v>
      </c>
      <c r="C1081" s="2" t="s">
        <v>1185</v>
      </c>
      <c r="D1081" s="6">
        <f>COUNTIF(Data!$I$2:$I$1048576, "=" &amp; C1081)</f>
        <v>0</v>
      </c>
    </row>
    <row r="1082" spans="1:4" x14ac:dyDescent="0.35">
      <c r="A1082" s="2">
        <f t="shared" si="32"/>
        <v>91</v>
      </c>
      <c r="B1082" s="2">
        <f t="shared" si="33"/>
        <v>24</v>
      </c>
      <c r="C1082" s="2" t="s">
        <v>1186</v>
      </c>
      <c r="D1082" s="6">
        <f>COUNTIF(Data!$I$2:$I$1048576, "=" &amp; C1082)</f>
        <v>0</v>
      </c>
    </row>
    <row r="1083" spans="1:4" x14ac:dyDescent="0.35">
      <c r="A1083" s="2">
        <f t="shared" si="32"/>
        <v>92</v>
      </c>
      <c r="B1083" s="2">
        <f t="shared" si="33"/>
        <v>24</v>
      </c>
      <c r="C1083" s="2" t="s">
        <v>1187</v>
      </c>
      <c r="D1083" s="6">
        <f>COUNTIF(Data!$I$2:$I$1048576, "=" &amp; C1083)</f>
        <v>0</v>
      </c>
    </row>
    <row r="1084" spans="1:4" x14ac:dyDescent="0.35">
      <c r="A1084" s="2">
        <f t="shared" si="32"/>
        <v>93</v>
      </c>
      <c r="B1084" s="2">
        <f t="shared" si="33"/>
        <v>24</v>
      </c>
      <c r="C1084" s="2" t="s">
        <v>1188</v>
      </c>
      <c r="D1084" s="6">
        <f>COUNTIF(Data!$I$2:$I$1048576, "=" &amp; C1084)</f>
        <v>0</v>
      </c>
    </row>
    <row r="1085" spans="1:4" x14ac:dyDescent="0.35">
      <c r="A1085" s="2">
        <f t="shared" si="32"/>
        <v>94</v>
      </c>
      <c r="B1085" s="2">
        <f t="shared" si="33"/>
        <v>24</v>
      </c>
      <c r="C1085" s="2" t="s">
        <v>100</v>
      </c>
      <c r="D1085" s="6">
        <f>COUNTIF(Data!$I$2:$I$1048576, "=" &amp; C1085)</f>
        <v>0</v>
      </c>
    </row>
    <row r="1086" spans="1:4" x14ac:dyDescent="0.35">
      <c r="A1086" s="2">
        <f t="shared" si="32"/>
        <v>95</v>
      </c>
      <c r="B1086" s="2">
        <f t="shared" si="33"/>
        <v>24</v>
      </c>
      <c r="C1086" s="2" t="s">
        <v>101</v>
      </c>
      <c r="D1086" s="6">
        <f>COUNTIF(Data!$I$2:$I$1048576, "=" &amp; C1086)</f>
        <v>0</v>
      </c>
    </row>
    <row r="1087" spans="1:4" x14ac:dyDescent="0.35">
      <c r="A1087" s="2">
        <f t="shared" si="32"/>
        <v>96</v>
      </c>
      <c r="B1087" s="2">
        <f t="shared" si="33"/>
        <v>24</v>
      </c>
      <c r="C1087" s="2" t="s">
        <v>1189</v>
      </c>
      <c r="D1087" s="6">
        <f>COUNTIF(Data!$I$2:$I$1048576, "=" &amp; C1087)</f>
        <v>1</v>
      </c>
    </row>
    <row r="1088" spans="1:4" x14ac:dyDescent="0.35">
      <c r="A1088" s="2">
        <f t="shared" si="32"/>
        <v>97</v>
      </c>
      <c r="B1088" s="2">
        <f t="shared" si="33"/>
        <v>24</v>
      </c>
      <c r="C1088" s="2" t="s">
        <v>108</v>
      </c>
      <c r="D1088" s="6">
        <f>COUNTIF(Data!$I$2:$I$1048576, "=" &amp; C1088)</f>
        <v>0</v>
      </c>
    </row>
    <row r="1089" spans="1:4" x14ac:dyDescent="0.35">
      <c r="A1089" s="2">
        <f t="shared" si="32"/>
        <v>98</v>
      </c>
      <c r="B1089" s="2">
        <f t="shared" si="33"/>
        <v>24</v>
      </c>
      <c r="C1089" s="2" t="s">
        <v>111</v>
      </c>
      <c r="D1089" s="6">
        <f>COUNTIF(Data!$I$2:$I$1048576, "=" &amp; C1089)</f>
        <v>0</v>
      </c>
    </row>
    <row r="1090" spans="1:4" x14ac:dyDescent="0.35">
      <c r="A1090" s="2">
        <f t="shared" si="32"/>
        <v>99</v>
      </c>
      <c r="B1090" s="2">
        <f t="shared" si="33"/>
        <v>24</v>
      </c>
      <c r="C1090" s="2" t="s">
        <v>114</v>
      </c>
      <c r="D1090" s="6">
        <f>COUNTIF(Data!$I$2:$I$1048576, "=" &amp; C1090)</f>
        <v>0</v>
      </c>
    </row>
    <row r="1091" spans="1:4" x14ac:dyDescent="0.35">
      <c r="A1091" s="2">
        <f t="shared" ref="A1091:A1154" si="34">VALUE(LEFT(C1091, FIND(" ",C1091)-1))</f>
        <v>100</v>
      </c>
      <c r="B1091" s="2">
        <f t="shared" ref="B1091:B1154" si="35">VALUE(RIGHT(C1091,LEN(C1091)- FIND(" ",C1091)+1))</f>
        <v>24</v>
      </c>
      <c r="C1091" s="2" t="s">
        <v>1190</v>
      </c>
      <c r="D1091" s="6">
        <f>COUNTIF(Data!$I$2:$I$1048576, "=" &amp; C1091)</f>
        <v>0</v>
      </c>
    </row>
    <row r="1092" spans="1:4" x14ac:dyDescent="0.35">
      <c r="A1092" s="2">
        <f t="shared" si="34"/>
        <v>101</v>
      </c>
      <c r="B1092" s="2">
        <f t="shared" si="35"/>
        <v>24</v>
      </c>
      <c r="C1092" s="2" t="s">
        <v>1191</v>
      </c>
      <c r="D1092" s="6">
        <f>COUNTIF(Data!$I$2:$I$1048576, "=" &amp; C1092)</f>
        <v>0</v>
      </c>
    </row>
    <row r="1093" spans="1:4" x14ac:dyDescent="0.35">
      <c r="A1093" s="2">
        <f t="shared" si="34"/>
        <v>102</v>
      </c>
      <c r="B1093" s="2">
        <f t="shared" si="35"/>
        <v>24</v>
      </c>
      <c r="C1093" s="2" t="s">
        <v>1192</v>
      </c>
      <c r="D1093" s="6">
        <f>COUNTIF(Data!$I$2:$I$1048576, "=" &amp; C1093)</f>
        <v>2</v>
      </c>
    </row>
    <row r="1094" spans="1:4" x14ac:dyDescent="0.35">
      <c r="A1094" s="2">
        <f t="shared" si="34"/>
        <v>103</v>
      </c>
      <c r="B1094" s="2">
        <f t="shared" si="35"/>
        <v>24</v>
      </c>
      <c r="C1094" s="2" t="s">
        <v>1193</v>
      </c>
      <c r="D1094" s="6">
        <f>COUNTIF(Data!$I$2:$I$1048576, "=" &amp; C1094)</f>
        <v>0</v>
      </c>
    </row>
    <row r="1095" spans="1:4" x14ac:dyDescent="0.35">
      <c r="A1095" s="2">
        <f t="shared" si="34"/>
        <v>104</v>
      </c>
      <c r="B1095" s="2">
        <f t="shared" si="35"/>
        <v>24</v>
      </c>
      <c r="C1095" s="2" t="s">
        <v>1194</v>
      </c>
      <c r="D1095" s="6">
        <f>COUNTIF(Data!$I$2:$I$1048576, "=" &amp; C1095)</f>
        <v>0</v>
      </c>
    </row>
    <row r="1096" spans="1:4" x14ac:dyDescent="0.35">
      <c r="A1096" s="2">
        <f t="shared" si="34"/>
        <v>105</v>
      </c>
      <c r="B1096" s="2">
        <f t="shared" si="35"/>
        <v>24</v>
      </c>
      <c r="C1096" s="2" t="s">
        <v>1195</v>
      </c>
      <c r="D1096" s="6">
        <f>COUNTIF(Data!$I$2:$I$1048576, "=" &amp; C1096)</f>
        <v>2</v>
      </c>
    </row>
    <row r="1097" spans="1:4" x14ac:dyDescent="0.35">
      <c r="A1097" s="2">
        <f t="shared" si="34"/>
        <v>106</v>
      </c>
      <c r="B1097" s="2">
        <f t="shared" si="35"/>
        <v>24</v>
      </c>
      <c r="C1097" s="2" t="s">
        <v>1196</v>
      </c>
      <c r="D1097" s="6">
        <f>COUNTIF(Data!$I$2:$I$1048576, "=" &amp; C1097)</f>
        <v>0</v>
      </c>
    </row>
    <row r="1098" spans="1:4" x14ac:dyDescent="0.35">
      <c r="A1098" s="2">
        <f t="shared" si="34"/>
        <v>107</v>
      </c>
      <c r="B1098" s="2">
        <f t="shared" si="35"/>
        <v>24</v>
      </c>
      <c r="C1098" s="2" t="s">
        <v>1197</v>
      </c>
      <c r="D1098" s="6">
        <f>COUNTIF(Data!$I$2:$I$1048576, "=" &amp; C1098)</f>
        <v>2</v>
      </c>
    </row>
    <row r="1099" spans="1:4" x14ac:dyDescent="0.35">
      <c r="A1099" s="2">
        <f t="shared" si="34"/>
        <v>108</v>
      </c>
      <c r="B1099" s="2">
        <f t="shared" si="35"/>
        <v>24</v>
      </c>
      <c r="C1099" s="2" t="s">
        <v>1198</v>
      </c>
      <c r="D1099" s="6">
        <f>COUNTIF(Data!$I$2:$I$1048576, "=" &amp; C1099)</f>
        <v>2</v>
      </c>
    </row>
    <row r="1100" spans="1:4" x14ac:dyDescent="0.35">
      <c r="A1100" s="2">
        <f t="shared" si="34"/>
        <v>109</v>
      </c>
      <c r="B1100" s="2">
        <f t="shared" si="35"/>
        <v>24</v>
      </c>
      <c r="C1100" s="2" t="s">
        <v>1199</v>
      </c>
      <c r="D1100" s="6">
        <f>COUNTIF(Data!$I$2:$I$1048576, "=" &amp; C1100)</f>
        <v>1</v>
      </c>
    </row>
    <row r="1101" spans="1:4" x14ac:dyDescent="0.35">
      <c r="A1101" s="2">
        <f t="shared" si="34"/>
        <v>110</v>
      </c>
      <c r="B1101" s="2">
        <f t="shared" si="35"/>
        <v>24</v>
      </c>
      <c r="C1101" s="2" t="s">
        <v>1200</v>
      </c>
      <c r="D1101" s="6">
        <f>COUNTIF(Data!$I$2:$I$1048576, "=" &amp; C1101)</f>
        <v>1</v>
      </c>
    </row>
    <row r="1102" spans="1:4" x14ac:dyDescent="0.35">
      <c r="A1102" s="2">
        <f t="shared" si="34"/>
        <v>111</v>
      </c>
      <c r="B1102" s="2">
        <f t="shared" si="35"/>
        <v>24</v>
      </c>
      <c r="C1102" s="2" t="s">
        <v>1201</v>
      </c>
      <c r="D1102" s="6">
        <f>COUNTIF(Data!$I$2:$I$1048576, "=" &amp; C1102)</f>
        <v>2</v>
      </c>
    </row>
    <row r="1103" spans="1:4" x14ac:dyDescent="0.35">
      <c r="A1103" s="2">
        <f t="shared" si="34"/>
        <v>112</v>
      </c>
      <c r="B1103" s="2">
        <f t="shared" si="35"/>
        <v>24</v>
      </c>
      <c r="C1103" s="2" t="s">
        <v>1202</v>
      </c>
      <c r="D1103" s="6">
        <f>COUNTIF(Data!$I$2:$I$1048576, "=" &amp; C1103)</f>
        <v>3</v>
      </c>
    </row>
    <row r="1104" spans="1:4" x14ac:dyDescent="0.35">
      <c r="A1104" s="2">
        <f t="shared" si="34"/>
        <v>113</v>
      </c>
      <c r="B1104" s="2">
        <f t="shared" si="35"/>
        <v>24</v>
      </c>
      <c r="C1104" s="2" t="s">
        <v>1203</v>
      </c>
      <c r="D1104" s="6">
        <f>COUNTIF(Data!$I$2:$I$1048576, "=" &amp; C1104)</f>
        <v>1</v>
      </c>
    </row>
    <row r="1105" spans="1:4" x14ac:dyDescent="0.35">
      <c r="A1105" s="2">
        <f t="shared" si="34"/>
        <v>114</v>
      </c>
      <c r="B1105" s="2">
        <f t="shared" si="35"/>
        <v>24</v>
      </c>
      <c r="C1105" s="2" t="s">
        <v>41</v>
      </c>
      <c r="D1105" s="6">
        <f>COUNTIF(Data!$I$2:$I$1048576, "=" &amp; C1105)</f>
        <v>0</v>
      </c>
    </row>
    <row r="1106" spans="1:4" x14ac:dyDescent="0.35">
      <c r="A1106" s="2">
        <f t="shared" si="34"/>
        <v>115</v>
      </c>
      <c r="B1106" s="2">
        <f t="shared" si="35"/>
        <v>24</v>
      </c>
      <c r="C1106" s="2" t="s">
        <v>1204</v>
      </c>
      <c r="D1106" s="6">
        <f>COUNTIF(Data!$I$2:$I$1048576, "=" &amp; C1106)</f>
        <v>0</v>
      </c>
    </row>
    <row r="1107" spans="1:4" x14ac:dyDescent="0.35">
      <c r="A1107" s="2">
        <f t="shared" si="34"/>
        <v>116</v>
      </c>
      <c r="B1107" s="2">
        <f t="shared" si="35"/>
        <v>24</v>
      </c>
      <c r="C1107" s="2" t="s">
        <v>1205</v>
      </c>
      <c r="D1107" s="6">
        <f>COUNTIF(Data!$I$2:$I$1048576, "=" &amp; C1107)</f>
        <v>0</v>
      </c>
    </row>
    <row r="1108" spans="1:4" x14ac:dyDescent="0.35">
      <c r="A1108" s="2">
        <f t="shared" si="34"/>
        <v>117</v>
      </c>
      <c r="B1108" s="2">
        <f t="shared" si="35"/>
        <v>24</v>
      </c>
      <c r="C1108" s="2" t="s">
        <v>1206</v>
      </c>
      <c r="D1108" s="6">
        <f>COUNTIF(Data!$I$2:$I$1048576, "=" &amp; C1108)</f>
        <v>0</v>
      </c>
    </row>
    <row r="1109" spans="1:4" x14ac:dyDescent="0.35">
      <c r="A1109" s="2">
        <f t="shared" si="34"/>
        <v>118</v>
      </c>
      <c r="B1109" s="2">
        <f t="shared" si="35"/>
        <v>24</v>
      </c>
      <c r="C1109" s="2" t="s">
        <v>1207</v>
      </c>
      <c r="D1109" s="6">
        <f>COUNTIF(Data!$I$2:$I$1048576, "=" &amp; C1109)</f>
        <v>0</v>
      </c>
    </row>
    <row r="1110" spans="1:4" x14ac:dyDescent="0.35">
      <c r="A1110" s="2">
        <f t="shared" si="34"/>
        <v>119</v>
      </c>
      <c r="B1110" s="2">
        <f t="shared" si="35"/>
        <v>24</v>
      </c>
      <c r="C1110" s="2" t="s">
        <v>1208</v>
      </c>
      <c r="D1110" s="6">
        <f>COUNTIF(Data!$I$2:$I$1048576, "=" &amp; C1110)</f>
        <v>0</v>
      </c>
    </row>
    <row r="1111" spans="1:4" x14ac:dyDescent="0.35">
      <c r="A1111" s="2">
        <f t="shared" si="34"/>
        <v>120</v>
      </c>
      <c r="B1111" s="2">
        <f t="shared" si="35"/>
        <v>24</v>
      </c>
      <c r="C1111" s="2" t="s">
        <v>1209</v>
      </c>
      <c r="D1111" s="6">
        <f>COUNTIF(Data!$I$2:$I$1048576, "=" &amp; C1111)</f>
        <v>0</v>
      </c>
    </row>
    <row r="1112" spans="1:4" x14ac:dyDescent="0.35">
      <c r="A1112" s="2">
        <f t="shared" si="34"/>
        <v>121</v>
      </c>
      <c r="B1112" s="2">
        <f t="shared" si="35"/>
        <v>24</v>
      </c>
      <c r="C1112" s="2" t="s">
        <v>1210</v>
      </c>
      <c r="D1112" s="6">
        <f>COUNTIF(Data!$I$2:$I$1048576, "=" &amp; C1112)</f>
        <v>0</v>
      </c>
    </row>
    <row r="1113" spans="1:4" x14ac:dyDescent="0.35">
      <c r="A1113" s="2">
        <f t="shared" si="34"/>
        <v>122</v>
      </c>
      <c r="B1113" s="2">
        <f t="shared" si="35"/>
        <v>24</v>
      </c>
      <c r="C1113" s="2" t="s">
        <v>1211</v>
      </c>
      <c r="D1113" s="6">
        <f>COUNTIF(Data!$I$2:$I$1048576, "=" &amp; C1113)</f>
        <v>0</v>
      </c>
    </row>
    <row r="1114" spans="1:4" x14ac:dyDescent="0.35">
      <c r="A1114" s="2">
        <f t="shared" si="34"/>
        <v>123</v>
      </c>
      <c r="B1114" s="2">
        <f t="shared" si="35"/>
        <v>24</v>
      </c>
      <c r="C1114" s="2" t="s">
        <v>1212</v>
      </c>
      <c r="D1114" s="6">
        <f>COUNTIF(Data!$I$2:$I$1048576, "=" &amp; C1114)</f>
        <v>0</v>
      </c>
    </row>
    <row r="1115" spans="1:4" x14ac:dyDescent="0.35">
      <c r="A1115" s="2">
        <f t="shared" si="34"/>
        <v>124</v>
      </c>
      <c r="B1115" s="2">
        <f t="shared" si="35"/>
        <v>24</v>
      </c>
      <c r="C1115" s="2" t="s">
        <v>1213</v>
      </c>
      <c r="D1115" s="6">
        <f>COUNTIF(Data!$I$2:$I$1048576, "=" &amp; C1115)</f>
        <v>0</v>
      </c>
    </row>
    <row r="1116" spans="1:4" x14ac:dyDescent="0.35">
      <c r="A1116" s="2">
        <f t="shared" si="34"/>
        <v>125</v>
      </c>
      <c r="B1116" s="2">
        <f t="shared" si="35"/>
        <v>24</v>
      </c>
      <c r="C1116" s="2" t="s">
        <v>1214</v>
      </c>
      <c r="D1116" s="6">
        <f>COUNTIF(Data!$I$2:$I$1048576, "=" &amp; C1116)</f>
        <v>0</v>
      </c>
    </row>
    <row r="1117" spans="1:4" x14ac:dyDescent="0.35">
      <c r="A1117" s="2">
        <f t="shared" si="34"/>
        <v>126</v>
      </c>
      <c r="B1117" s="2">
        <f t="shared" si="35"/>
        <v>24</v>
      </c>
      <c r="C1117" s="2" t="s">
        <v>1215</v>
      </c>
      <c r="D1117" s="6">
        <f>COUNTIF(Data!$I$2:$I$1048576, "=" &amp; C1117)</f>
        <v>0</v>
      </c>
    </row>
    <row r="1118" spans="1:4" x14ac:dyDescent="0.35">
      <c r="A1118" s="2">
        <f t="shared" si="34"/>
        <v>127</v>
      </c>
      <c r="B1118" s="2">
        <f t="shared" si="35"/>
        <v>24</v>
      </c>
      <c r="C1118" s="2" t="s">
        <v>1216</v>
      </c>
      <c r="D1118" s="6">
        <f>COUNTIF(Data!$I$2:$I$1048576, "=" &amp; C1118)</f>
        <v>0</v>
      </c>
    </row>
    <row r="1119" spans="1:4" x14ac:dyDescent="0.35">
      <c r="A1119" s="2">
        <f t="shared" si="34"/>
        <v>128</v>
      </c>
      <c r="B1119" s="2">
        <f t="shared" si="35"/>
        <v>24</v>
      </c>
      <c r="C1119" s="2" t="s">
        <v>1217</v>
      </c>
      <c r="D1119" s="6">
        <f>COUNTIF(Data!$I$2:$I$1048576, "=" &amp; C1119)</f>
        <v>0</v>
      </c>
    </row>
    <row r="1120" spans="1:4" x14ac:dyDescent="0.35">
      <c r="A1120" s="2">
        <f t="shared" si="34"/>
        <v>129</v>
      </c>
      <c r="B1120" s="2">
        <f t="shared" si="35"/>
        <v>24</v>
      </c>
      <c r="C1120" s="2" t="s">
        <v>1218</v>
      </c>
      <c r="D1120" s="6">
        <f>COUNTIF(Data!$I$2:$I$1048576, "=" &amp; C1120)</f>
        <v>0</v>
      </c>
    </row>
    <row r="1121" spans="1:4" x14ac:dyDescent="0.35">
      <c r="A1121" s="2">
        <f t="shared" si="34"/>
        <v>130</v>
      </c>
      <c r="B1121" s="2">
        <f t="shared" si="35"/>
        <v>24</v>
      </c>
      <c r="C1121" s="2" t="s">
        <v>1219</v>
      </c>
      <c r="D1121" s="6">
        <f>COUNTIF(Data!$I$2:$I$1048576, "=" &amp; C1121)</f>
        <v>0</v>
      </c>
    </row>
    <row r="1122" spans="1:4" x14ac:dyDescent="0.35">
      <c r="A1122" s="2">
        <f t="shared" si="34"/>
        <v>131</v>
      </c>
      <c r="B1122" s="2">
        <f t="shared" si="35"/>
        <v>24</v>
      </c>
      <c r="C1122" s="2" t="s">
        <v>1220</v>
      </c>
      <c r="D1122" s="6">
        <f>COUNTIF(Data!$I$2:$I$1048576, "=" &amp; C1122)</f>
        <v>0</v>
      </c>
    </row>
    <row r="1123" spans="1:4" x14ac:dyDescent="0.35">
      <c r="A1123" s="2">
        <f t="shared" si="34"/>
        <v>132</v>
      </c>
      <c r="B1123" s="2">
        <f t="shared" si="35"/>
        <v>24</v>
      </c>
      <c r="C1123" s="2" t="s">
        <v>1221</v>
      </c>
      <c r="D1123" s="6">
        <f>COUNTIF(Data!$I$2:$I$1048576, "=" &amp; C1123)</f>
        <v>0</v>
      </c>
    </row>
    <row r="1124" spans="1:4" x14ac:dyDescent="0.35">
      <c r="A1124" s="2">
        <f t="shared" si="34"/>
        <v>133</v>
      </c>
      <c r="B1124" s="2">
        <f t="shared" si="35"/>
        <v>24</v>
      </c>
      <c r="C1124" s="2" t="s">
        <v>1222</v>
      </c>
      <c r="D1124" s="6">
        <f>COUNTIF(Data!$I$2:$I$1048576, "=" &amp; C1124)</f>
        <v>0</v>
      </c>
    </row>
    <row r="1125" spans="1:4" x14ac:dyDescent="0.35">
      <c r="A1125" s="2">
        <f t="shared" si="34"/>
        <v>134</v>
      </c>
      <c r="B1125" s="2">
        <f t="shared" si="35"/>
        <v>24</v>
      </c>
      <c r="C1125" s="2" t="s">
        <v>1223</v>
      </c>
      <c r="D1125" s="6">
        <f>COUNTIF(Data!$I$2:$I$1048576, "=" &amp; C1125)</f>
        <v>0</v>
      </c>
    </row>
    <row r="1126" spans="1:4" x14ac:dyDescent="0.35">
      <c r="A1126" s="2">
        <f t="shared" si="34"/>
        <v>135</v>
      </c>
      <c r="B1126" s="2">
        <f t="shared" si="35"/>
        <v>24</v>
      </c>
      <c r="C1126" s="2" t="s">
        <v>1224</v>
      </c>
      <c r="D1126" s="6">
        <f>COUNTIF(Data!$I$2:$I$1048576, "=" &amp; C1126)</f>
        <v>0</v>
      </c>
    </row>
    <row r="1127" spans="1:4" x14ac:dyDescent="0.35">
      <c r="A1127" s="2">
        <f t="shared" si="34"/>
        <v>136</v>
      </c>
      <c r="B1127" s="2">
        <f t="shared" si="35"/>
        <v>24</v>
      </c>
      <c r="C1127" s="2" t="s">
        <v>1225</v>
      </c>
      <c r="D1127" s="6">
        <f>COUNTIF(Data!$I$2:$I$1048576, "=" &amp; C1127)</f>
        <v>0</v>
      </c>
    </row>
    <row r="1128" spans="1:4" x14ac:dyDescent="0.35">
      <c r="A1128" s="2">
        <f t="shared" si="34"/>
        <v>137</v>
      </c>
      <c r="B1128" s="2">
        <f t="shared" si="35"/>
        <v>24</v>
      </c>
      <c r="C1128" s="2" t="s">
        <v>1226</v>
      </c>
      <c r="D1128" s="6">
        <f>COUNTIF(Data!$I$2:$I$1048576, "=" &amp; C1128)</f>
        <v>0</v>
      </c>
    </row>
    <row r="1129" spans="1:4" x14ac:dyDescent="0.35">
      <c r="A1129" s="2">
        <f t="shared" si="34"/>
        <v>138</v>
      </c>
      <c r="B1129" s="2">
        <f t="shared" si="35"/>
        <v>24</v>
      </c>
      <c r="C1129" s="2" t="s">
        <v>1227</v>
      </c>
      <c r="D1129" s="6">
        <f>COUNTIF(Data!$I$2:$I$1048576, "=" &amp; C1129)</f>
        <v>0</v>
      </c>
    </row>
    <row r="1130" spans="1:4" x14ac:dyDescent="0.35">
      <c r="A1130" s="2">
        <f t="shared" si="34"/>
        <v>139</v>
      </c>
      <c r="B1130" s="2">
        <f t="shared" si="35"/>
        <v>24</v>
      </c>
      <c r="C1130" s="2" t="s">
        <v>1228</v>
      </c>
      <c r="D1130" s="6">
        <f>COUNTIF(Data!$I$2:$I$1048576, "=" &amp; C1130)</f>
        <v>0</v>
      </c>
    </row>
    <row r="1131" spans="1:4" x14ac:dyDescent="0.35">
      <c r="A1131" s="2">
        <f t="shared" si="34"/>
        <v>140</v>
      </c>
      <c r="B1131" s="2">
        <f t="shared" si="35"/>
        <v>24</v>
      </c>
      <c r="C1131" s="2" t="s">
        <v>1229</v>
      </c>
      <c r="D1131" s="6">
        <f>COUNTIF(Data!$I$2:$I$1048576, "=" &amp; C1131)</f>
        <v>0</v>
      </c>
    </row>
    <row r="1132" spans="1:4" x14ac:dyDescent="0.35">
      <c r="A1132" s="2">
        <f t="shared" si="34"/>
        <v>141</v>
      </c>
      <c r="B1132" s="2">
        <f t="shared" si="35"/>
        <v>24</v>
      </c>
      <c r="C1132" s="2" t="s">
        <v>1230</v>
      </c>
      <c r="D1132" s="6">
        <f>COUNTIF(Data!$I$2:$I$1048576, "=" &amp; C1132)</f>
        <v>0</v>
      </c>
    </row>
    <row r="1133" spans="1:4" x14ac:dyDescent="0.35">
      <c r="A1133" s="2">
        <f t="shared" si="34"/>
        <v>142</v>
      </c>
      <c r="B1133" s="2">
        <f t="shared" si="35"/>
        <v>24</v>
      </c>
      <c r="C1133" s="2" t="s">
        <v>1231</v>
      </c>
      <c r="D1133" s="6">
        <f>COUNTIF(Data!$I$2:$I$1048576, "=" &amp; C1133)</f>
        <v>0</v>
      </c>
    </row>
    <row r="1134" spans="1:4" x14ac:dyDescent="0.35">
      <c r="A1134" s="2">
        <f t="shared" si="34"/>
        <v>143</v>
      </c>
      <c r="B1134" s="2">
        <f t="shared" si="35"/>
        <v>24</v>
      </c>
      <c r="C1134" s="2" t="s">
        <v>1232</v>
      </c>
      <c r="D1134" s="6">
        <f>COUNTIF(Data!$I$2:$I$1048576, "=" &amp; C1134)</f>
        <v>0</v>
      </c>
    </row>
    <row r="1135" spans="1:4" x14ac:dyDescent="0.35">
      <c r="A1135" s="2">
        <f t="shared" si="34"/>
        <v>144</v>
      </c>
      <c r="B1135" s="2">
        <f t="shared" si="35"/>
        <v>24</v>
      </c>
      <c r="C1135" s="2" t="s">
        <v>1233</v>
      </c>
      <c r="D1135" s="6">
        <f>COUNTIF(Data!$I$2:$I$1048576, "=" &amp; C1135)</f>
        <v>0</v>
      </c>
    </row>
    <row r="1136" spans="1:4" x14ac:dyDescent="0.35">
      <c r="A1136" s="2">
        <f t="shared" si="34"/>
        <v>145</v>
      </c>
      <c r="B1136" s="2">
        <f t="shared" si="35"/>
        <v>24</v>
      </c>
      <c r="C1136" s="2" t="s">
        <v>1234</v>
      </c>
      <c r="D1136" s="6">
        <f>COUNTIF(Data!$I$2:$I$1048576, "=" &amp; C1136)</f>
        <v>0</v>
      </c>
    </row>
    <row r="1137" spans="1:4" x14ac:dyDescent="0.35">
      <c r="A1137" s="2">
        <f t="shared" si="34"/>
        <v>146</v>
      </c>
      <c r="B1137" s="2">
        <f t="shared" si="35"/>
        <v>24</v>
      </c>
      <c r="C1137" s="2" t="s">
        <v>1235</v>
      </c>
      <c r="D1137" s="6">
        <f>COUNTIF(Data!$I$2:$I$1048576, "=" &amp; C1137)</f>
        <v>0</v>
      </c>
    </row>
    <row r="1138" spans="1:4" x14ac:dyDescent="0.35">
      <c r="A1138" s="2">
        <f t="shared" si="34"/>
        <v>147</v>
      </c>
      <c r="B1138" s="2">
        <f t="shared" si="35"/>
        <v>24</v>
      </c>
      <c r="C1138" s="2" t="s">
        <v>1236</v>
      </c>
      <c r="D1138" s="6">
        <f>COUNTIF(Data!$I$2:$I$1048576, "=" &amp; C1138)</f>
        <v>0</v>
      </c>
    </row>
    <row r="1139" spans="1:4" x14ac:dyDescent="0.35">
      <c r="A1139" s="2">
        <f t="shared" si="34"/>
        <v>148</v>
      </c>
      <c r="B1139" s="2">
        <f t="shared" si="35"/>
        <v>24</v>
      </c>
      <c r="C1139" s="2" t="s">
        <v>1237</v>
      </c>
      <c r="D1139" s="6">
        <f>COUNTIF(Data!$I$2:$I$1048576, "=" &amp; C1139)</f>
        <v>0</v>
      </c>
    </row>
    <row r="1140" spans="1:4" x14ac:dyDescent="0.35">
      <c r="A1140" s="2">
        <f t="shared" si="34"/>
        <v>149</v>
      </c>
      <c r="B1140" s="2">
        <f t="shared" si="35"/>
        <v>24</v>
      </c>
      <c r="C1140" s="2" t="s">
        <v>1238</v>
      </c>
      <c r="D1140" s="6">
        <f>COUNTIF(Data!$I$2:$I$1048576, "=" &amp; C1140)</f>
        <v>0</v>
      </c>
    </row>
    <row r="1141" spans="1:4" x14ac:dyDescent="0.35">
      <c r="A1141" s="2">
        <f t="shared" si="34"/>
        <v>150</v>
      </c>
      <c r="B1141" s="2">
        <f t="shared" si="35"/>
        <v>24</v>
      </c>
      <c r="C1141" s="2" t="s">
        <v>1239</v>
      </c>
      <c r="D1141" s="6">
        <f>COUNTIF(Data!$I$2:$I$1048576, "=" &amp; C1141)</f>
        <v>0</v>
      </c>
    </row>
    <row r="1142" spans="1:4" x14ac:dyDescent="0.35">
      <c r="A1142" s="2">
        <f t="shared" si="34"/>
        <v>75</v>
      </c>
      <c r="B1142" s="2">
        <f t="shared" si="35"/>
        <v>25</v>
      </c>
      <c r="C1142" s="2" t="s">
        <v>1240</v>
      </c>
      <c r="D1142" s="6">
        <f>COUNTIF(Data!$I$2:$I$1048576, "=" &amp; C1142)</f>
        <v>0</v>
      </c>
    </row>
    <row r="1143" spans="1:4" x14ac:dyDescent="0.35">
      <c r="A1143" s="2">
        <f t="shared" si="34"/>
        <v>76</v>
      </c>
      <c r="B1143" s="2">
        <f t="shared" si="35"/>
        <v>25</v>
      </c>
      <c r="C1143" s="2" t="s">
        <v>1241</v>
      </c>
      <c r="D1143" s="6">
        <f>COUNTIF(Data!$I$2:$I$1048576, "=" &amp; C1143)</f>
        <v>0</v>
      </c>
    </row>
    <row r="1144" spans="1:4" x14ac:dyDescent="0.35">
      <c r="A1144" s="2">
        <f t="shared" si="34"/>
        <v>77</v>
      </c>
      <c r="B1144" s="2">
        <f t="shared" si="35"/>
        <v>25</v>
      </c>
      <c r="C1144" s="2" t="s">
        <v>1242</v>
      </c>
      <c r="D1144" s="6">
        <f>COUNTIF(Data!$I$2:$I$1048576, "=" &amp; C1144)</f>
        <v>0</v>
      </c>
    </row>
    <row r="1145" spans="1:4" x14ac:dyDescent="0.35">
      <c r="A1145" s="2">
        <f t="shared" si="34"/>
        <v>78</v>
      </c>
      <c r="B1145" s="2">
        <f t="shared" si="35"/>
        <v>25</v>
      </c>
      <c r="C1145" s="2" t="s">
        <v>1243</v>
      </c>
      <c r="D1145" s="6">
        <f>COUNTIF(Data!$I$2:$I$1048576, "=" &amp; C1145)</f>
        <v>0</v>
      </c>
    </row>
    <row r="1146" spans="1:4" x14ac:dyDescent="0.35">
      <c r="A1146" s="2">
        <f t="shared" si="34"/>
        <v>79</v>
      </c>
      <c r="B1146" s="2">
        <f t="shared" si="35"/>
        <v>25</v>
      </c>
      <c r="C1146" s="2" t="s">
        <v>1244</v>
      </c>
      <c r="D1146" s="6">
        <f>COUNTIF(Data!$I$2:$I$1048576, "=" &amp; C1146)</f>
        <v>0</v>
      </c>
    </row>
    <row r="1147" spans="1:4" x14ac:dyDescent="0.35">
      <c r="A1147" s="2">
        <f t="shared" si="34"/>
        <v>80</v>
      </c>
      <c r="B1147" s="2">
        <f t="shared" si="35"/>
        <v>25</v>
      </c>
      <c r="C1147" s="2" t="s">
        <v>1245</v>
      </c>
      <c r="D1147" s="6">
        <f>COUNTIF(Data!$I$2:$I$1048576, "=" &amp; C1147)</f>
        <v>0</v>
      </c>
    </row>
    <row r="1148" spans="1:4" x14ac:dyDescent="0.35">
      <c r="A1148" s="2">
        <f t="shared" si="34"/>
        <v>81</v>
      </c>
      <c r="B1148" s="2">
        <f t="shared" si="35"/>
        <v>25</v>
      </c>
      <c r="C1148" s="2" t="s">
        <v>1246</v>
      </c>
      <c r="D1148" s="6">
        <f>COUNTIF(Data!$I$2:$I$1048576, "=" &amp; C1148)</f>
        <v>0</v>
      </c>
    </row>
    <row r="1149" spans="1:4" x14ac:dyDescent="0.35">
      <c r="A1149" s="2">
        <f t="shared" si="34"/>
        <v>82</v>
      </c>
      <c r="B1149" s="2">
        <f t="shared" si="35"/>
        <v>25</v>
      </c>
      <c r="C1149" s="2" t="s">
        <v>1247</v>
      </c>
      <c r="D1149" s="6">
        <f>COUNTIF(Data!$I$2:$I$1048576, "=" &amp; C1149)</f>
        <v>0</v>
      </c>
    </row>
    <row r="1150" spans="1:4" x14ac:dyDescent="0.35">
      <c r="A1150" s="2">
        <f t="shared" si="34"/>
        <v>83</v>
      </c>
      <c r="B1150" s="2">
        <f t="shared" si="35"/>
        <v>25</v>
      </c>
      <c r="C1150" s="2" t="s">
        <v>1248</v>
      </c>
      <c r="D1150" s="6">
        <f>COUNTIF(Data!$I$2:$I$1048576, "=" &amp; C1150)</f>
        <v>0</v>
      </c>
    </row>
    <row r="1151" spans="1:4" x14ac:dyDescent="0.35">
      <c r="A1151" s="2">
        <f t="shared" si="34"/>
        <v>84</v>
      </c>
      <c r="B1151" s="2">
        <f t="shared" si="35"/>
        <v>25</v>
      </c>
      <c r="C1151" s="2" t="s">
        <v>1249</v>
      </c>
      <c r="D1151" s="6">
        <f>COUNTIF(Data!$I$2:$I$1048576, "=" &amp; C1151)</f>
        <v>0</v>
      </c>
    </row>
    <row r="1152" spans="1:4" x14ac:dyDescent="0.35">
      <c r="A1152" s="2">
        <f t="shared" si="34"/>
        <v>85</v>
      </c>
      <c r="B1152" s="2">
        <f t="shared" si="35"/>
        <v>25</v>
      </c>
      <c r="C1152" s="2" t="s">
        <v>1250</v>
      </c>
      <c r="D1152" s="6">
        <f>COUNTIF(Data!$I$2:$I$1048576, "=" &amp; C1152)</f>
        <v>0</v>
      </c>
    </row>
    <row r="1153" spans="1:4" x14ac:dyDescent="0.35">
      <c r="A1153" s="2">
        <f t="shared" si="34"/>
        <v>86</v>
      </c>
      <c r="B1153" s="2">
        <f t="shared" si="35"/>
        <v>25</v>
      </c>
      <c r="C1153" s="2" t="s">
        <v>1251</v>
      </c>
      <c r="D1153" s="6">
        <f>COUNTIF(Data!$I$2:$I$1048576, "=" &amp; C1153)</f>
        <v>0</v>
      </c>
    </row>
    <row r="1154" spans="1:4" x14ac:dyDescent="0.35">
      <c r="A1154" s="2">
        <f t="shared" si="34"/>
        <v>87</v>
      </c>
      <c r="B1154" s="2">
        <f t="shared" si="35"/>
        <v>25</v>
      </c>
      <c r="C1154" s="2" t="s">
        <v>1252</v>
      </c>
      <c r="D1154" s="6">
        <f>COUNTIF(Data!$I$2:$I$1048576, "=" &amp; C1154)</f>
        <v>0</v>
      </c>
    </row>
    <row r="1155" spans="1:4" x14ac:dyDescent="0.35">
      <c r="A1155" s="2">
        <f t="shared" ref="A1155:A1218" si="36">VALUE(LEFT(C1155, FIND(" ",C1155)-1))</f>
        <v>88</v>
      </c>
      <c r="B1155" s="2">
        <f t="shared" ref="B1155:B1218" si="37">VALUE(RIGHT(C1155,LEN(C1155)- FIND(" ",C1155)+1))</f>
        <v>25</v>
      </c>
      <c r="C1155" s="2" t="s">
        <v>1253</v>
      </c>
      <c r="D1155" s="6">
        <f>COUNTIF(Data!$I$2:$I$1048576, "=" &amp; C1155)</f>
        <v>0</v>
      </c>
    </row>
    <row r="1156" spans="1:4" x14ac:dyDescent="0.35">
      <c r="A1156" s="2">
        <f t="shared" si="36"/>
        <v>89</v>
      </c>
      <c r="B1156" s="2">
        <f t="shared" si="37"/>
        <v>25</v>
      </c>
      <c r="C1156" s="2" t="s">
        <v>1254</v>
      </c>
      <c r="D1156" s="6">
        <f>COUNTIF(Data!$I$2:$I$1048576, "=" &amp; C1156)</f>
        <v>0</v>
      </c>
    </row>
    <row r="1157" spans="1:4" x14ac:dyDescent="0.35">
      <c r="A1157" s="2">
        <f t="shared" si="36"/>
        <v>90</v>
      </c>
      <c r="B1157" s="2">
        <f t="shared" si="37"/>
        <v>25</v>
      </c>
      <c r="C1157" s="2" t="s">
        <v>1255</v>
      </c>
      <c r="D1157" s="6">
        <f>COUNTIF(Data!$I$2:$I$1048576, "=" &amp; C1157)</f>
        <v>0</v>
      </c>
    </row>
    <row r="1158" spans="1:4" x14ac:dyDescent="0.35">
      <c r="A1158" s="2">
        <f t="shared" si="36"/>
        <v>91</v>
      </c>
      <c r="B1158" s="2">
        <f t="shared" si="37"/>
        <v>25</v>
      </c>
      <c r="C1158" s="2" t="s">
        <v>1256</v>
      </c>
      <c r="D1158" s="6">
        <f>COUNTIF(Data!$I$2:$I$1048576, "=" &amp; C1158)</f>
        <v>0</v>
      </c>
    </row>
    <row r="1159" spans="1:4" x14ac:dyDescent="0.35">
      <c r="A1159" s="2">
        <f t="shared" si="36"/>
        <v>92</v>
      </c>
      <c r="B1159" s="2">
        <f t="shared" si="37"/>
        <v>25</v>
      </c>
      <c r="C1159" s="2" t="s">
        <v>1257</v>
      </c>
      <c r="D1159" s="6">
        <f>COUNTIF(Data!$I$2:$I$1048576, "=" &amp; C1159)</f>
        <v>0</v>
      </c>
    </row>
    <row r="1160" spans="1:4" x14ac:dyDescent="0.35">
      <c r="A1160" s="2">
        <f t="shared" si="36"/>
        <v>93</v>
      </c>
      <c r="B1160" s="2">
        <f t="shared" si="37"/>
        <v>25</v>
      </c>
      <c r="C1160" s="2" t="s">
        <v>1258</v>
      </c>
      <c r="D1160" s="6">
        <f>COUNTIF(Data!$I$2:$I$1048576, "=" &amp; C1160)</f>
        <v>0</v>
      </c>
    </row>
    <row r="1161" spans="1:4" x14ac:dyDescent="0.35">
      <c r="A1161" s="2">
        <f t="shared" si="36"/>
        <v>94</v>
      </c>
      <c r="B1161" s="2">
        <f t="shared" si="37"/>
        <v>25</v>
      </c>
      <c r="C1161" s="2" t="s">
        <v>1259</v>
      </c>
      <c r="D1161" s="6">
        <f>COUNTIF(Data!$I$2:$I$1048576, "=" &amp; C1161)</f>
        <v>0</v>
      </c>
    </row>
    <row r="1162" spans="1:4" x14ac:dyDescent="0.35">
      <c r="A1162" s="2">
        <f t="shared" si="36"/>
        <v>95</v>
      </c>
      <c r="B1162" s="2">
        <f t="shared" si="37"/>
        <v>25</v>
      </c>
      <c r="C1162" s="2" t="s">
        <v>1260</v>
      </c>
      <c r="D1162" s="6">
        <f>COUNTIF(Data!$I$2:$I$1048576, "=" &amp; C1162)</f>
        <v>0</v>
      </c>
    </row>
    <row r="1163" spans="1:4" x14ac:dyDescent="0.35">
      <c r="A1163" s="2">
        <f t="shared" si="36"/>
        <v>96</v>
      </c>
      <c r="B1163" s="2">
        <f t="shared" si="37"/>
        <v>25</v>
      </c>
      <c r="C1163" s="2" t="s">
        <v>1261</v>
      </c>
      <c r="D1163" s="6">
        <f>COUNTIF(Data!$I$2:$I$1048576, "=" &amp; C1163)</f>
        <v>0</v>
      </c>
    </row>
    <row r="1164" spans="1:4" x14ac:dyDescent="0.35">
      <c r="A1164" s="2">
        <f t="shared" si="36"/>
        <v>97</v>
      </c>
      <c r="B1164" s="2">
        <f t="shared" si="37"/>
        <v>25</v>
      </c>
      <c r="C1164" s="2" t="s">
        <v>1262</v>
      </c>
      <c r="D1164" s="6">
        <f>COUNTIF(Data!$I$2:$I$1048576, "=" &amp; C1164)</f>
        <v>0</v>
      </c>
    </row>
    <row r="1165" spans="1:4" x14ac:dyDescent="0.35">
      <c r="A1165" s="2">
        <f t="shared" si="36"/>
        <v>98</v>
      </c>
      <c r="B1165" s="2">
        <f t="shared" si="37"/>
        <v>25</v>
      </c>
      <c r="C1165" s="2" t="s">
        <v>112</v>
      </c>
      <c r="D1165" s="6">
        <f>COUNTIF(Data!$I$2:$I$1048576, "=" &amp; C1165)</f>
        <v>1</v>
      </c>
    </row>
    <row r="1166" spans="1:4" x14ac:dyDescent="0.35">
      <c r="A1166" s="2">
        <f t="shared" si="36"/>
        <v>99</v>
      </c>
      <c r="B1166" s="2">
        <f t="shared" si="37"/>
        <v>25</v>
      </c>
      <c r="C1166" s="2" t="s">
        <v>115</v>
      </c>
      <c r="D1166" s="6">
        <f>COUNTIF(Data!$I$2:$I$1048576, "=" &amp; C1166)</f>
        <v>0</v>
      </c>
    </row>
    <row r="1167" spans="1:4" x14ac:dyDescent="0.35">
      <c r="A1167" s="2">
        <f t="shared" si="36"/>
        <v>100</v>
      </c>
      <c r="B1167" s="2">
        <f t="shared" si="37"/>
        <v>25</v>
      </c>
      <c r="C1167" s="2" t="s">
        <v>8</v>
      </c>
      <c r="D1167" s="6">
        <f>COUNTIF(Data!$I$2:$I$1048576, "=" &amp; C1167)</f>
        <v>1</v>
      </c>
    </row>
    <row r="1168" spans="1:4" x14ac:dyDescent="0.35">
      <c r="A1168" s="2">
        <f t="shared" si="36"/>
        <v>101</v>
      </c>
      <c r="B1168" s="2">
        <f t="shared" si="37"/>
        <v>25</v>
      </c>
      <c r="C1168" s="2" t="s">
        <v>9</v>
      </c>
      <c r="D1168" s="6">
        <f>COUNTIF(Data!$I$2:$I$1048576, "=" &amp; C1168)</f>
        <v>0</v>
      </c>
    </row>
    <row r="1169" spans="1:4" x14ac:dyDescent="0.35">
      <c r="A1169" s="2">
        <f t="shared" si="36"/>
        <v>102</v>
      </c>
      <c r="B1169" s="2">
        <f t="shared" si="37"/>
        <v>25</v>
      </c>
      <c r="C1169" s="2" t="s">
        <v>12</v>
      </c>
      <c r="D1169" s="6">
        <f>COUNTIF(Data!$I$2:$I$1048576, "=" &amp; C1169)</f>
        <v>0</v>
      </c>
    </row>
    <row r="1170" spans="1:4" x14ac:dyDescent="0.35">
      <c r="A1170" s="2">
        <f t="shared" si="36"/>
        <v>103</v>
      </c>
      <c r="B1170" s="2">
        <f t="shared" si="37"/>
        <v>25</v>
      </c>
      <c r="C1170" s="2" t="s">
        <v>1263</v>
      </c>
      <c r="D1170" s="6">
        <f>COUNTIF(Data!$I$2:$I$1048576, "=" &amp; C1170)</f>
        <v>1</v>
      </c>
    </row>
    <row r="1171" spans="1:4" x14ac:dyDescent="0.35">
      <c r="A1171" s="2">
        <f t="shared" si="36"/>
        <v>104</v>
      </c>
      <c r="B1171" s="2">
        <f t="shared" si="37"/>
        <v>25</v>
      </c>
      <c r="C1171" s="2" t="s">
        <v>1264</v>
      </c>
      <c r="D1171" s="6">
        <f>COUNTIF(Data!$I$2:$I$1048576, "=" &amp; C1171)</f>
        <v>2</v>
      </c>
    </row>
    <row r="1172" spans="1:4" x14ac:dyDescent="0.35">
      <c r="A1172" s="2">
        <f t="shared" si="36"/>
        <v>105</v>
      </c>
      <c r="B1172" s="2">
        <f t="shared" si="37"/>
        <v>25</v>
      </c>
      <c r="C1172" s="2" t="s">
        <v>1265</v>
      </c>
      <c r="D1172" s="6">
        <f>COUNTIF(Data!$I$2:$I$1048576, "=" &amp; C1172)</f>
        <v>0</v>
      </c>
    </row>
    <row r="1173" spans="1:4" x14ac:dyDescent="0.35">
      <c r="A1173" s="2">
        <f t="shared" si="36"/>
        <v>106</v>
      </c>
      <c r="B1173" s="2">
        <f t="shared" si="37"/>
        <v>25</v>
      </c>
      <c r="C1173" s="2" t="s">
        <v>1266</v>
      </c>
      <c r="D1173" s="6">
        <f>COUNTIF(Data!$I$2:$I$1048576, "=" &amp; C1173)</f>
        <v>1</v>
      </c>
    </row>
    <row r="1174" spans="1:4" x14ac:dyDescent="0.35">
      <c r="A1174" s="2">
        <f t="shared" si="36"/>
        <v>107</v>
      </c>
      <c r="B1174" s="2">
        <f t="shared" si="37"/>
        <v>25</v>
      </c>
      <c r="C1174" s="2" t="s">
        <v>1267</v>
      </c>
      <c r="D1174" s="6">
        <f>COUNTIF(Data!$I$2:$I$1048576, "=" &amp; C1174)</f>
        <v>0</v>
      </c>
    </row>
    <row r="1175" spans="1:4" x14ac:dyDescent="0.35">
      <c r="A1175" s="2">
        <f t="shared" si="36"/>
        <v>108</v>
      </c>
      <c r="B1175" s="2">
        <f t="shared" si="37"/>
        <v>25</v>
      </c>
      <c r="C1175" s="2" t="s">
        <v>1268</v>
      </c>
      <c r="D1175" s="6">
        <f>COUNTIF(Data!$I$2:$I$1048576, "=" &amp; C1175)</f>
        <v>4</v>
      </c>
    </row>
    <row r="1176" spans="1:4" x14ac:dyDescent="0.35">
      <c r="A1176" s="2">
        <f t="shared" si="36"/>
        <v>109</v>
      </c>
      <c r="B1176" s="2">
        <f t="shared" si="37"/>
        <v>25</v>
      </c>
      <c r="C1176" s="2" t="s">
        <v>1269</v>
      </c>
      <c r="D1176" s="6">
        <f>COUNTIF(Data!$I$2:$I$1048576, "=" &amp; C1176)</f>
        <v>2</v>
      </c>
    </row>
    <row r="1177" spans="1:4" x14ac:dyDescent="0.35">
      <c r="A1177" s="2">
        <f t="shared" si="36"/>
        <v>110</v>
      </c>
      <c r="B1177" s="2">
        <f t="shared" si="37"/>
        <v>25</v>
      </c>
      <c r="C1177" s="2" t="s">
        <v>1270</v>
      </c>
      <c r="D1177" s="6">
        <f>COUNTIF(Data!$I$2:$I$1048576, "=" &amp; C1177)</f>
        <v>1</v>
      </c>
    </row>
    <row r="1178" spans="1:4" x14ac:dyDescent="0.35">
      <c r="A1178" s="2">
        <f t="shared" si="36"/>
        <v>111</v>
      </c>
      <c r="B1178" s="2">
        <f t="shared" si="37"/>
        <v>25</v>
      </c>
      <c r="C1178" s="2" t="s">
        <v>1271</v>
      </c>
      <c r="D1178" s="6">
        <f>COUNTIF(Data!$I$2:$I$1048576, "=" &amp; C1178)</f>
        <v>0</v>
      </c>
    </row>
    <row r="1179" spans="1:4" x14ac:dyDescent="0.35">
      <c r="A1179" s="2">
        <f t="shared" si="36"/>
        <v>112</v>
      </c>
      <c r="B1179" s="2">
        <f t="shared" si="37"/>
        <v>25</v>
      </c>
      <c r="C1179" s="2" t="s">
        <v>1272</v>
      </c>
      <c r="D1179" s="6">
        <f>COUNTIF(Data!$I$2:$I$1048576, "=" &amp; C1179)</f>
        <v>3</v>
      </c>
    </row>
    <row r="1180" spans="1:4" x14ac:dyDescent="0.35">
      <c r="A1180" s="2">
        <f t="shared" si="36"/>
        <v>113</v>
      </c>
      <c r="B1180" s="2">
        <f t="shared" si="37"/>
        <v>25</v>
      </c>
      <c r="C1180" s="2" t="s">
        <v>1273</v>
      </c>
      <c r="D1180" s="6">
        <f>COUNTIF(Data!$I$2:$I$1048576, "=" &amp; C1180)</f>
        <v>2</v>
      </c>
    </row>
    <row r="1181" spans="1:4" x14ac:dyDescent="0.35">
      <c r="A1181" s="2">
        <f t="shared" si="36"/>
        <v>114</v>
      </c>
      <c r="B1181" s="2">
        <f t="shared" si="37"/>
        <v>25</v>
      </c>
      <c r="C1181" s="2" t="s">
        <v>1274</v>
      </c>
      <c r="D1181" s="6">
        <f>COUNTIF(Data!$I$2:$I$1048576, "=" &amp; C1181)</f>
        <v>0</v>
      </c>
    </row>
    <row r="1182" spans="1:4" x14ac:dyDescent="0.35">
      <c r="A1182" s="2">
        <f t="shared" si="36"/>
        <v>115</v>
      </c>
      <c r="B1182" s="2">
        <f t="shared" si="37"/>
        <v>25</v>
      </c>
      <c r="C1182" s="2" t="s">
        <v>1275</v>
      </c>
      <c r="D1182" s="6">
        <f>COUNTIF(Data!$I$2:$I$1048576, "=" &amp; C1182)</f>
        <v>0</v>
      </c>
    </row>
    <row r="1183" spans="1:4" x14ac:dyDescent="0.35">
      <c r="A1183" s="2">
        <f t="shared" si="36"/>
        <v>116</v>
      </c>
      <c r="B1183" s="2">
        <f t="shared" si="37"/>
        <v>25</v>
      </c>
      <c r="C1183" s="2" t="s">
        <v>1276</v>
      </c>
      <c r="D1183" s="6">
        <f>COUNTIF(Data!$I$2:$I$1048576, "=" &amp; C1183)</f>
        <v>1</v>
      </c>
    </row>
    <row r="1184" spans="1:4" x14ac:dyDescent="0.35">
      <c r="A1184" s="2">
        <f t="shared" si="36"/>
        <v>117</v>
      </c>
      <c r="B1184" s="2">
        <f t="shared" si="37"/>
        <v>25</v>
      </c>
      <c r="C1184" s="2" t="s">
        <v>1277</v>
      </c>
      <c r="D1184" s="6">
        <f>COUNTIF(Data!$I$2:$I$1048576, "=" &amp; C1184)</f>
        <v>0</v>
      </c>
    </row>
    <row r="1185" spans="1:4" x14ac:dyDescent="0.35">
      <c r="A1185" s="2">
        <f t="shared" si="36"/>
        <v>118</v>
      </c>
      <c r="B1185" s="2">
        <f t="shared" si="37"/>
        <v>25</v>
      </c>
      <c r="C1185" s="2" t="s">
        <v>1278</v>
      </c>
      <c r="D1185" s="6">
        <f>COUNTIF(Data!$I$2:$I$1048576, "=" &amp; C1185)</f>
        <v>0</v>
      </c>
    </row>
    <row r="1186" spans="1:4" x14ac:dyDescent="0.35">
      <c r="A1186" s="2">
        <f t="shared" si="36"/>
        <v>119</v>
      </c>
      <c r="B1186" s="2">
        <f t="shared" si="37"/>
        <v>25</v>
      </c>
      <c r="C1186" s="2" t="s">
        <v>1279</v>
      </c>
      <c r="D1186" s="6">
        <f>COUNTIF(Data!$I$2:$I$1048576, "=" &amp; C1186)</f>
        <v>1</v>
      </c>
    </row>
    <row r="1187" spans="1:4" x14ac:dyDescent="0.35">
      <c r="A1187" s="2">
        <f t="shared" si="36"/>
        <v>120</v>
      </c>
      <c r="B1187" s="2">
        <f t="shared" si="37"/>
        <v>25</v>
      </c>
      <c r="C1187" s="2" t="s">
        <v>1280</v>
      </c>
      <c r="D1187" s="6">
        <f>COUNTIF(Data!$I$2:$I$1048576, "=" &amp; C1187)</f>
        <v>0</v>
      </c>
    </row>
    <row r="1188" spans="1:4" x14ac:dyDescent="0.35">
      <c r="A1188" s="2">
        <f t="shared" si="36"/>
        <v>121</v>
      </c>
      <c r="B1188" s="2">
        <f t="shared" si="37"/>
        <v>25</v>
      </c>
      <c r="C1188" s="2" t="s">
        <v>1281</v>
      </c>
      <c r="D1188" s="6">
        <f>COUNTIF(Data!$I$2:$I$1048576, "=" &amp; C1188)</f>
        <v>0</v>
      </c>
    </row>
    <row r="1189" spans="1:4" x14ac:dyDescent="0.35">
      <c r="A1189" s="2">
        <f t="shared" si="36"/>
        <v>122</v>
      </c>
      <c r="B1189" s="2">
        <f t="shared" si="37"/>
        <v>25</v>
      </c>
      <c r="C1189" s="2" t="s">
        <v>1282</v>
      </c>
      <c r="D1189" s="6">
        <f>COUNTIF(Data!$I$2:$I$1048576, "=" &amp; C1189)</f>
        <v>0</v>
      </c>
    </row>
    <row r="1190" spans="1:4" x14ac:dyDescent="0.35">
      <c r="A1190" s="2">
        <f t="shared" si="36"/>
        <v>123</v>
      </c>
      <c r="B1190" s="2">
        <f t="shared" si="37"/>
        <v>25</v>
      </c>
      <c r="C1190" s="2" t="s">
        <v>1283</v>
      </c>
      <c r="D1190" s="6">
        <f>COUNTIF(Data!$I$2:$I$1048576, "=" &amp; C1190)</f>
        <v>0</v>
      </c>
    </row>
    <row r="1191" spans="1:4" x14ac:dyDescent="0.35">
      <c r="A1191" s="2">
        <f t="shared" si="36"/>
        <v>124</v>
      </c>
      <c r="B1191" s="2">
        <f t="shared" si="37"/>
        <v>25</v>
      </c>
      <c r="C1191" s="2" t="s">
        <v>1284</v>
      </c>
      <c r="D1191" s="6">
        <f>COUNTIF(Data!$I$2:$I$1048576, "=" &amp; C1191)</f>
        <v>0</v>
      </c>
    </row>
    <row r="1192" spans="1:4" x14ac:dyDescent="0.35">
      <c r="A1192" s="2">
        <f t="shared" si="36"/>
        <v>125</v>
      </c>
      <c r="B1192" s="2">
        <f t="shared" si="37"/>
        <v>25</v>
      </c>
      <c r="C1192" s="2" t="s">
        <v>1285</v>
      </c>
      <c r="D1192" s="6">
        <f>COUNTIF(Data!$I$2:$I$1048576, "=" &amp; C1192)</f>
        <v>0</v>
      </c>
    </row>
    <row r="1193" spans="1:4" x14ac:dyDescent="0.35">
      <c r="A1193" s="2">
        <f t="shared" si="36"/>
        <v>126</v>
      </c>
      <c r="B1193" s="2">
        <f t="shared" si="37"/>
        <v>25</v>
      </c>
      <c r="C1193" s="2" t="s">
        <v>1286</v>
      </c>
      <c r="D1193" s="6">
        <f>COUNTIF(Data!$I$2:$I$1048576, "=" &amp; C1193)</f>
        <v>0</v>
      </c>
    </row>
    <row r="1194" spans="1:4" x14ac:dyDescent="0.35">
      <c r="A1194" s="2">
        <f t="shared" si="36"/>
        <v>127</v>
      </c>
      <c r="B1194" s="2">
        <f t="shared" si="37"/>
        <v>25</v>
      </c>
      <c r="C1194" s="2" t="s">
        <v>1287</v>
      </c>
      <c r="D1194" s="6">
        <f>COUNTIF(Data!$I$2:$I$1048576, "=" &amp; C1194)</f>
        <v>0</v>
      </c>
    </row>
    <row r="1195" spans="1:4" x14ac:dyDescent="0.35">
      <c r="A1195" s="2">
        <f t="shared" si="36"/>
        <v>128</v>
      </c>
      <c r="B1195" s="2">
        <f t="shared" si="37"/>
        <v>25</v>
      </c>
      <c r="C1195" s="2" t="s">
        <v>1288</v>
      </c>
      <c r="D1195" s="6">
        <f>COUNTIF(Data!$I$2:$I$1048576, "=" &amp; C1195)</f>
        <v>0</v>
      </c>
    </row>
    <row r="1196" spans="1:4" x14ac:dyDescent="0.35">
      <c r="A1196" s="2">
        <f t="shared" si="36"/>
        <v>129</v>
      </c>
      <c r="B1196" s="2">
        <f t="shared" si="37"/>
        <v>25</v>
      </c>
      <c r="C1196" s="2" t="s">
        <v>1289</v>
      </c>
      <c r="D1196" s="6">
        <f>COUNTIF(Data!$I$2:$I$1048576, "=" &amp; C1196)</f>
        <v>0</v>
      </c>
    </row>
    <row r="1197" spans="1:4" x14ac:dyDescent="0.35">
      <c r="A1197" s="2">
        <f t="shared" si="36"/>
        <v>130</v>
      </c>
      <c r="B1197" s="2">
        <f t="shared" si="37"/>
        <v>25</v>
      </c>
      <c r="C1197" s="2" t="s">
        <v>1290</v>
      </c>
      <c r="D1197" s="6">
        <f>COUNTIF(Data!$I$2:$I$1048576, "=" &amp; C1197)</f>
        <v>0</v>
      </c>
    </row>
    <row r="1198" spans="1:4" x14ac:dyDescent="0.35">
      <c r="A1198" s="2">
        <f t="shared" si="36"/>
        <v>131</v>
      </c>
      <c r="B1198" s="2">
        <f t="shared" si="37"/>
        <v>25</v>
      </c>
      <c r="C1198" s="2" t="s">
        <v>1291</v>
      </c>
      <c r="D1198" s="6">
        <f>COUNTIF(Data!$I$2:$I$1048576, "=" &amp; C1198)</f>
        <v>0</v>
      </c>
    </row>
    <row r="1199" spans="1:4" x14ac:dyDescent="0.35">
      <c r="A1199" s="2">
        <f t="shared" si="36"/>
        <v>132</v>
      </c>
      <c r="B1199" s="2">
        <f t="shared" si="37"/>
        <v>25</v>
      </c>
      <c r="C1199" s="2" t="s">
        <v>1292</v>
      </c>
      <c r="D1199" s="6">
        <f>COUNTIF(Data!$I$2:$I$1048576, "=" &amp; C1199)</f>
        <v>0</v>
      </c>
    </row>
    <row r="1200" spans="1:4" x14ac:dyDescent="0.35">
      <c r="A1200" s="2">
        <f t="shared" si="36"/>
        <v>133</v>
      </c>
      <c r="B1200" s="2">
        <f t="shared" si="37"/>
        <v>25</v>
      </c>
      <c r="C1200" s="2" t="s">
        <v>1293</v>
      </c>
      <c r="D1200" s="6">
        <f>COUNTIF(Data!$I$2:$I$1048576, "=" &amp; C1200)</f>
        <v>0</v>
      </c>
    </row>
    <row r="1201" spans="1:4" x14ac:dyDescent="0.35">
      <c r="A1201" s="2">
        <f t="shared" si="36"/>
        <v>134</v>
      </c>
      <c r="B1201" s="2">
        <f t="shared" si="37"/>
        <v>25</v>
      </c>
      <c r="C1201" s="2" t="s">
        <v>1294</v>
      </c>
      <c r="D1201" s="6">
        <f>COUNTIF(Data!$I$2:$I$1048576, "=" &amp; C1201)</f>
        <v>0</v>
      </c>
    </row>
    <row r="1202" spans="1:4" x14ac:dyDescent="0.35">
      <c r="A1202" s="2">
        <f t="shared" si="36"/>
        <v>135</v>
      </c>
      <c r="B1202" s="2">
        <f t="shared" si="37"/>
        <v>25</v>
      </c>
      <c r="C1202" s="2" t="s">
        <v>1295</v>
      </c>
      <c r="D1202" s="6">
        <f>COUNTIF(Data!$I$2:$I$1048576, "=" &amp; C1202)</f>
        <v>0</v>
      </c>
    </row>
    <row r="1203" spans="1:4" x14ac:dyDescent="0.35">
      <c r="A1203" s="2">
        <f t="shared" si="36"/>
        <v>136</v>
      </c>
      <c r="B1203" s="2">
        <f t="shared" si="37"/>
        <v>25</v>
      </c>
      <c r="C1203" s="2" t="s">
        <v>1296</v>
      </c>
      <c r="D1203" s="6">
        <f>COUNTIF(Data!$I$2:$I$1048576, "=" &amp; C1203)</f>
        <v>0</v>
      </c>
    </row>
    <row r="1204" spans="1:4" x14ac:dyDescent="0.35">
      <c r="A1204" s="2">
        <f t="shared" si="36"/>
        <v>137</v>
      </c>
      <c r="B1204" s="2">
        <f t="shared" si="37"/>
        <v>25</v>
      </c>
      <c r="C1204" s="2" t="s">
        <v>1297</v>
      </c>
      <c r="D1204" s="6">
        <f>COUNTIF(Data!$I$2:$I$1048576, "=" &amp; C1204)</f>
        <v>0</v>
      </c>
    </row>
    <row r="1205" spans="1:4" x14ac:dyDescent="0.35">
      <c r="A1205" s="2">
        <f t="shared" si="36"/>
        <v>138</v>
      </c>
      <c r="B1205" s="2">
        <f t="shared" si="37"/>
        <v>25</v>
      </c>
      <c r="C1205" s="2" t="s">
        <v>1298</v>
      </c>
      <c r="D1205" s="6">
        <f>COUNTIF(Data!$I$2:$I$1048576, "=" &amp; C1205)</f>
        <v>0</v>
      </c>
    </row>
    <row r="1206" spans="1:4" x14ac:dyDescent="0.35">
      <c r="A1206" s="2">
        <f t="shared" si="36"/>
        <v>139</v>
      </c>
      <c r="B1206" s="2">
        <f t="shared" si="37"/>
        <v>25</v>
      </c>
      <c r="C1206" s="2" t="s">
        <v>1299</v>
      </c>
      <c r="D1206" s="6">
        <f>COUNTIF(Data!$I$2:$I$1048576, "=" &amp; C1206)</f>
        <v>0</v>
      </c>
    </row>
    <row r="1207" spans="1:4" x14ac:dyDescent="0.35">
      <c r="A1207" s="2">
        <f t="shared" si="36"/>
        <v>140</v>
      </c>
      <c r="B1207" s="2">
        <f t="shared" si="37"/>
        <v>25</v>
      </c>
      <c r="C1207" s="2" t="s">
        <v>1300</v>
      </c>
      <c r="D1207" s="6">
        <f>COUNTIF(Data!$I$2:$I$1048576, "=" &amp; C1207)</f>
        <v>0</v>
      </c>
    </row>
    <row r="1208" spans="1:4" x14ac:dyDescent="0.35">
      <c r="A1208" s="2">
        <f t="shared" si="36"/>
        <v>141</v>
      </c>
      <c r="B1208" s="2">
        <f t="shared" si="37"/>
        <v>25</v>
      </c>
      <c r="C1208" s="2" t="s">
        <v>1301</v>
      </c>
      <c r="D1208" s="6">
        <f>COUNTIF(Data!$I$2:$I$1048576, "=" &amp; C1208)</f>
        <v>0</v>
      </c>
    </row>
    <row r="1209" spans="1:4" x14ac:dyDescent="0.35">
      <c r="A1209" s="2">
        <f t="shared" si="36"/>
        <v>142</v>
      </c>
      <c r="B1209" s="2">
        <f t="shared" si="37"/>
        <v>25</v>
      </c>
      <c r="C1209" s="2" t="s">
        <v>1302</v>
      </c>
      <c r="D1209" s="6">
        <f>COUNTIF(Data!$I$2:$I$1048576, "=" &amp; C1209)</f>
        <v>0</v>
      </c>
    </row>
    <row r="1210" spans="1:4" x14ac:dyDescent="0.35">
      <c r="A1210" s="2">
        <f t="shared" si="36"/>
        <v>143</v>
      </c>
      <c r="B1210" s="2">
        <f t="shared" si="37"/>
        <v>25</v>
      </c>
      <c r="C1210" s="2" t="s">
        <v>1303</v>
      </c>
      <c r="D1210" s="6">
        <f>COUNTIF(Data!$I$2:$I$1048576, "=" &amp; C1210)</f>
        <v>0</v>
      </c>
    </row>
    <row r="1211" spans="1:4" x14ac:dyDescent="0.35">
      <c r="A1211" s="2">
        <f t="shared" si="36"/>
        <v>144</v>
      </c>
      <c r="B1211" s="2">
        <f t="shared" si="37"/>
        <v>25</v>
      </c>
      <c r="C1211" s="2" t="s">
        <v>1304</v>
      </c>
      <c r="D1211" s="6">
        <f>COUNTIF(Data!$I$2:$I$1048576, "=" &amp; C1211)</f>
        <v>0</v>
      </c>
    </row>
    <row r="1212" spans="1:4" x14ac:dyDescent="0.35">
      <c r="A1212" s="2">
        <f t="shared" si="36"/>
        <v>145</v>
      </c>
      <c r="B1212" s="2">
        <f t="shared" si="37"/>
        <v>25</v>
      </c>
      <c r="C1212" s="2" t="s">
        <v>1305</v>
      </c>
      <c r="D1212" s="6">
        <f>COUNTIF(Data!$I$2:$I$1048576, "=" &amp; C1212)</f>
        <v>0</v>
      </c>
    </row>
    <row r="1213" spans="1:4" x14ac:dyDescent="0.35">
      <c r="A1213" s="2">
        <f t="shared" si="36"/>
        <v>146</v>
      </c>
      <c r="B1213" s="2">
        <f t="shared" si="37"/>
        <v>25</v>
      </c>
      <c r="C1213" s="2" t="s">
        <v>1306</v>
      </c>
      <c r="D1213" s="6">
        <f>COUNTIF(Data!$I$2:$I$1048576, "=" &amp; C1213)</f>
        <v>0</v>
      </c>
    </row>
    <row r="1214" spans="1:4" x14ac:dyDescent="0.35">
      <c r="A1214" s="2">
        <f t="shared" si="36"/>
        <v>147</v>
      </c>
      <c r="B1214" s="2">
        <f t="shared" si="37"/>
        <v>25</v>
      </c>
      <c r="C1214" s="2" t="s">
        <v>1307</v>
      </c>
      <c r="D1214" s="6">
        <f>COUNTIF(Data!$I$2:$I$1048576, "=" &amp; C1214)</f>
        <v>0</v>
      </c>
    </row>
    <row r="1215" spans="1:4" x14ac:dyDescent="0.35">
      <c r="A1215" s="2">
        <f t="shared" si="36"/>
        <v>148</v>
      </c>
      <c r="B1215" s="2">
        <f t="shared" si="37"/>
        <v>25</v>
      </c>
      <c r="C1215" s="2" t="s">
        <v>1308</v>
      </c>
      <c r="D1215" s="6">
        <f>COUNTIF(Data!$I$2:$I$1048576, "=" &amp; C1215)</f>
        <v>0</v>
      </c>
    </row>
    <row r="1216" spans="1:4" x14ac:dyDescent="0.35">
      <c r="A1216" s="2">
        <f t="shared" si="36"/>
        <v>149</v>
      </c>
      <c r="B1216" s="2">
        <f t="shared" si="37"/>
        <v>25</v>
      </c>
      <c r="C1216" s="2" t="s">
        <v>1309</v>
      </c>
      <c r="D1216" s="6">
        <f>COUNTIF(Data!$I$2:$I$1048576, "=" &amp; C1216)</f>
        <v>0</v>
      </c>
    </row>
    <row r="1217" spans="1:4" x14ac:dyDescent="0.35">
      <c r="A1217" s="2">
        <f t="shared" si="36"/>
        <v>150</v>
      </c>
      <c r="B1217" s="2">
        <f t="shared" si="37"/>
        <v>25</v>
      </c>
      <c r="C1217" s="2" t="s">
        <v>1310</v>
      </c>
      <c r="D1217" s="6">
        <f>COUNTIF(Data!$I$2:$I$1048576, "=" &amp; C1217)</f>
        <v>0</v>
      </c>
    </row>
    <row r="1218" spans="1:4" x14ac:dyDescent="0.35">
      <c r="A1218" s="2">
        <f t="shared" si="36"/>
        <v>75</v>
      </c>
      <c r="B1218" s="2">
        <f t="shared" si="37"/>
        <v>26</v>
      </c>
      <c r="C1218" s="2" t="s">
        <v>1311</v>
      </c>
      <c r="D1218" s="6">
        <f>COUNTIF(Data!$I$2:$I$1048576, "=" &amp; C1218)</f>
        <v>0</v>
      </c>
    </row>
    <row r="1219" spans="1:4" x14ac:dyDescent="0.35">
      <c r="A1219" s="2">
        <f t="shared" ref="A1219:A1282" si="38">VALUE(LEFT(C1219, FIND(" ",C1219)-1))</f>
        <v>76</v>
      </c>
      <c r="B1219" s="2">
        <f t="shared" ref="B1219:B1282" si="39">VALUE(RIGHT(C1219,LEN(C1219)- FIND(" ",C1219)+1))</f>
        <v>26</v>
      </c>
      <c r="C1219" s="2" t="s">
        <v>1312</v>
      </c>
      <c r="D1219" s="6">
        <f>COUNTIF(Data!$I$2:$I$1048576, "=" &amp; C1219)</f>
        <v>0</v>
      </c>
    </row>
    <row r="1220" spans="1:4" x14ac:dyDescent="0.35">
      <c r="A1220" s="2">
        <f t="shared" si="38"/>
        <v>77</v>
      </c>
      <c r="B1220" s="2">
        <f t="shared" si="39"/>
        <v>26</v>
      </c>
      <c r="C1220" s="2" t="s">
        <v>1313</v>
      </c>
      <c r="D1220" s="6">
        <f>COUNTIF(Data!$I$2:$I$1048576, "=" &amp; C1220)</f>
        <v>0</v>
      </c>
    </row>
    <row r="1221" spans="1:4" x14ac:dyDescent="0.35">
      <c r="A1221" s="2">
        <f t="shared" si="38"/>
        <v>78</v>
      </c>
      <c r="B1221" s="2">
        <f t="shared" si="39"/>
        <v>26</v>
      </c>
      <c r="C1221" s="2" t="s">
        <v>1314</v>
      </c>
      <c r="D1221" s="6">
        <f>COUNTIF(Data!$I$2:$I$1048576, "=" &amp; C1221)</f>
        <v>0</v>
      </c>
    </row>
    <row r="1222" spans="1:4" x14ac:dyDescent="0.35">
      <c r="A1222" s="2">
        <f t="shared" si="38"/>
        <v>79</v>
      </c>
      <c r="B1222" s="2">
        <f t="shared" si="39"/>
        <v>26</v>
      </c>
      <c r="C1222" s="2" t="s">
        <v>1315</v>
      </c>
      <c r="D1222" s="6">
        <f>COUNTIF(Data!$I$2:$I$1048576, "=" &amp; C1222)</f>
        <v>0</v>
      </c>
    </row>
    <row r="1223" spans="1:4" x14ac:dyDescent="0.35">
      <c r="A1223" s="2">
        <f t="shared" si="38"/>
        <v>80</v>
      </c>
      <c r="B1223" s="2">
        <f t="shared" si="39"/>
        <v>26</v>
      </c>
      <c r="C1223" s="2" t="s">
        <v>1316</v>
      </c>
      <c r="D1223" s="6">
        <f>COUNTIF(Data!$I$2:$I$1048576, "=" &amp; C1223)</f>
        <v>0</v>
      </c>
    </row>
    <row r="1224" spans="1:4" x14ac:dyDescent="0.35">
      <c r="A1224" s="2">
        <f t="shared" si="38"/>
        <v>81</v>
      </c>
      <c r="B1224" s="2">
        <f t="shared" si="39"/>
        <v>26</v>
      </c>
      <c r="C1224" s="2" t="s">
        <v>1317</v>
      </c>
      <c r="D1224" s="6">
        <f>COUNTIF(Data!$I$2:$I$1048576, "=" &amp; C1224)</f>
        <v>0</v>
      </c>
    </row>
    <row r="1225" spans="1:4" x14ac:dyDescent="0.35">
      <c r="A1225" s="2">
        <f t="shared" si="38"/>
        <v>82</v>
      </c>
      <c r="B1225" s="2">
        <f t="shared" si="39"/>
        <v>26</v>
      </c>
      <c r="C1225" s="2" t="s">
        <v>1318</v>
      </c>
      <c r="D1225" s="6">
        <f>COUNTIF(Data!$I$2:$I$1048576, "=" &amp; C1225)</f>
        <v>0</v>
      </c>
    </row>
    <row r="1226" spans="1:4" x14ac:dyDescent="0.35">
      <c r="A1226" s="2">
        <f t="shared" si="38"/>
        <v>83</v>
      </c>
      <c r="B1226" s="2">
        <f t="shared" si="39"/>
        <v>26</v>
      </c>
      <c r="C1226" s="2" t="s">
        <v>1319</v>
      </c>
      <c r="D1226" s="6">
        <f>COUNTIF(Data!$I$2:$I$1048576, "=" &amp; C1226)</f>
        <v>0</v>
      </c>
    </row>
    <row r="1227" spans="1:4" x14ac:dyDescent="0.35">
      <c r="A1227" s="2">
        <f t="shared" si="38"/>
        <v>84</v>
      </c>
      <c r="B1227" s="2">
        <f t="shared" si="39"/>
        <v>26</v>
      </c>
      <c r="C1227" s="2" t="s">
        <v>1320</v>
      </c>
      <c r="D1227" s="6">
        <f>COUNTIF(Data!$I$2:$I$1048576, "=" &amp; C1227)</f>
        <v>0</v>
      </c>
    </row>
    <row r="1228" spans="1:4" x14ac:dyDescent="0.35">
      <c r="A1228" s="2">
        <f t="shared" si="38"/>
        <v>85</v>
      </c>
      <c r="B1228" s="2">
        <f t="shared" si="39"/>
        <v>26</v>
      </c>
      <c r="C1228" s="2" t="s">
        <v>1321</v>
      </c>
      <c r="D1228" s="6">
        <f>COUNTIF(Data!$I$2:$I$1048576, "=" &amp; C1228)</f>
        <v>0</v>
      </c>
    </row>
    <row r="1229" spans="1:4" x14ac:dyDescent="0.35">
      <c r="A1229" s="2">
        <f t="shared" si="38"/>
        <v>86</v>
      </c>
      <c r="B1229" s="2">
        <f t="shared" si="39"/>
        <v>26</v>
      </c>
      <c r="C1229" s="2" t="s">
        <v>1322</v>
      </c>
      <c r="D1229" s="6">
        <f>COUNTIF(Data!$I$2:$I$1048576, "=" &amp; C1229)</f>
        <v>0</v>
      </c>
    </row>
    <row r="1230" spans="1:4" x14ac:dyDescent="0.35">
      <c r="A1230" s="2">
        <f t="shared" si="38"/>
        <v>87</v>
      </c>
      <c r="B1230" s="2">
        <f t="shared" si="39"/>
        <v>26</v>
      </c>
      <c r="C1230" s="2" t="s">
        <v>1323</v>
      </c>
      <c r="D1230" s="6">
        <f>COUNTIF(Data!$I$2:$I$1048576, "=" &amp; C1230)</f>
        <v>0</v>
      </c>
    </row>
    <row r="1231" spans="1:4" x14ac:dyDescent="0.35">
      <c r="A1231" s="2">
        <f t="shared" si="38"/>
        <v>88</v>
      </c>
      <c r="B1231" s="2">
        <f t="shared" si="39"/>
        <v>26</v>
      </c>
      <c r="C1231" s="2" t="s">
        <v>1324</v>
      </c>
      <c r="D1231" s="6">
        <f>COUNTIF(Data!$I$2:$I$1048576, "=" &amp; C1231)</f>
        <v>0</v>
      </c>
    </row>
    <row r="1232" spans="1:4" x14ac:dyDescent="0.35">
      <c r="A1232" s="2">
        <f t="shared" si="38"/>
        <v>89</v>
      </c>
      <c r="B1232" s="2">
        <f t="shared" si="39"/>
        <v>26</v>
      </c>
      <c r="C1232" s="2" t="s">
        <v>1325</v>
      </c>
      <c r="D1232" s="6">
        <f>COUNTIF(Data!$I$2:$I$1048576, "=" &amp; C1232)</f>
        <v>0</v>
      </c>
    </row>
    <row r="1233" spans="1:4" x14ac:dyDescent="0.35">
      <c r="A1233" s="2">
        <f t="shared" si="38"/>
        <v>90</v>
      </c>
      <c r="B1233" s="2">
        <f t="shared" si="39"/>
        <v>26</v>
      </c>
      <c r="C1233" s="2" t="s">
        <v>1326</v>
      </c>
      <c r="D1233" s="6">
        <f>COUNTIF(Data!$I$2:$I$1048576, "=" &amp; C1233)</f>
        <v>0</v>
      </c>
    </row>
    <row r="1234" spans="1:4" x14ac:dyDescent="0.35">
      <c r="A1234" s="2">
        <f t="shared" si="38"/>
        <v>91</v>
      </c>
      <c r="B1234" s="2">
        <f t="shared" si="39"/>
        <v>26</v>
      </c>
      <c r="C1234" s="2" t="s">
        <v>1327</v>
      </c>
      <c r="D1234" s="6">
        <f>COUNTIF(Data!$I$2:$I$1048576, "=" &amp; C1234)</f>
        <v>0</v>
      </c>
    </row>
    <row r="1235" spans="1:4" x14ac:dyDescent="0.35">
      <c r="A1235" s="2">
        <f t="shared" si="38"/>
        <v>92</v>
      </c>
      <c r="B1235" s="2">
        <f t="shared" si="39"/>
        <v>26</v>
      </c>
      <c r="C1235" s="2" t="s">
        <v>1328</v>
      </c>
      <c r="D1235" s="6">
        <f>COUNTIF(Data!$I$2:$I$1048576, "=" &amp; C1235)</f>
        <v>0</v>
      </c>
    </row>
    <row r="1236" spans="1:4" x14ac:dyDescent="0.35">
      <c r="A1236" s="2">
        <f t="shared" si="38"/>
        <v>93</v>
      </c>
      <c r="B1236" s="2">
        <f t="shared" si="39"/>
        <v>26</v>
      </c>
      <c r="C1236" s="2" t="s">
        <v>1329</v>
      </c>
      <c r="D1236" s="6">
        <f>COUNTIF(Data!$I$2:$I$1048576, "=" &amp; C1236)</f>
        <v>0</v>
      </c>
    </row>
    <row r="1237" spans="1:4" x14ac:dyDescent="0.35">
      <c r="A1237" s="2">
        <f t="shared" si="38"/>
        <v>94</v>
      </c>
      <c r="B1237" s="2">
        <f t="shared" si="39"/>
        <v>26</v>
      </c>
      <c r="C1237" s="2" t="s">
        <v>1330</v>
      </c>
      <c r="D1237" s="6">
        <f>COUNTIF(Data!$I$2:$I$1048576, "=" &amp; C1237)</f>
        <v>0</v>
      </c>
    </row>
    <row r="1238" spans="1:4" x14ac:dyDescent="0.35">
      <c r="A1238" s="2">
        <f t="shared" si="38"/>
        <v>95</v>
      </c>
      <c r="B1238" s="2">
        <f t="shared" si="39"/>
        <v>26</v>
      </c>
      <c r="C1238" s="2" t="s">
        <v>1331</v>
      </c>
      <c r="D1238" s="6">
        <f>COUNTIF(Data!$I$2:$I$1048576, "=" &amp; C1238)</f>
        <v>0</v>
      </c>
    </row>
    <row r="1239" spans="1:4" x14ac:dyDescent="0.35">
      <c r="A1239" s="2">
        <f t="shared" si="38"/>
        <v>96</v>
      </c>
      <c r="B1239" s="2">
        <f t="shared" si="39"/>
        <v>26</v>
      </c>
      <c r="C1239" s="2" t="s">
        <v>1332</v>
      </c>
      <c r="D1239" s="6">
        <f>COUNTIF(Data!$I$2:$I$1048576, "=" &amp; C1239)</f>
        <v>0</v>
      </c>
    </row>
    <row r="1240" spans="1:4" x14ac:dyDescent="0.35">
      <c r="A1240" s="2">
        <f t="shared" si="38"/>
        <v>97</v>
      </c>
      <c r="B1240" s="2">
        <f t="shared" si="39"/>
        <v>26</v>
      </c>
      <c r="C1240" s="2" t="s">
        <v>1333</v>
      </c>
      <c r="D1240" s="6">
        <f>COUNTIF(Data!$I$2:$I$1048576, "=" &amp; C1240)</f>
        <v>0</v>
      </c>
    </row>
    <row r="1241" spans="1:4" x14ac:dyDescent="0.35">
      <c r="A1241" s="2">
        <f t="shared" si="38"/>
        <v>98</v>
      </c>
      <c r="B1241" s="2">
        <f t="shared" si="39"/>
        <v>26</v>
      </c>
      <c r="C1241" s="2" t="s">
        <v>1334</v>
      </c>
      <c r="D1241" s="6">
        <f>COUNTIF(Data!$I$2:$I$1048576, "=" &amp; C1241)</f>
        <v>0</v>
      </c>
    </row>
    <row r="1242" spans="1:4" x14ac:dyDescent="0.35">
      <c r="A1242" s="2">
        <f t="shared" si="38"/>
        <v>99</v>
      </c>
      <c r="B1242" s="2">
        <f t="shared" si="39"/>
        <v>26</v>
      </c>
      <c r="C1242" s="2" t="s">
        <v>1335</v>
      </c>
      <c r="D1242" s="6">
        <f>COUNTIF(Data!$I$2:$I$1048576, "=" &amp; C1242)</f>
        <v>0</v>
      </c>
    </row>
    <row r="1243" spans="1:4" x14ac:dyDescent="0.35">
      <c r="A1243" s="2">
        <f t="shared" si="38"/>
        <v>100</v>
      </c>
      <c r="B1243" s="2">
        <f t="shared" si="39"/>
        <v>26</v>
      </c>
      <c r="C1243" s="2" t="s">
        <v>1336</v>
      </c>
      <c r="D1243" s="6">
        <f>COUNTIF(Data!$I$2:$I$1048576, "=" &amp; C1243)</f>
        <v>0</v>
      </c>
    </row>
    <row r="1244" spans="1:4" x14ac:dyDescent="0.35">
      <c r="A1244" s="2">
        <f t="shared" si="38"/>
        <v>101</v>
      </c>
      <c r="B1244" s="2">
        <f t="shared" si="39"/>
        <v>26</v>
      </c>
      <c r="C1244" s="2" t="s">
        <v>10</v>
      </c>
      <c r="D1244" s="6">
        <f>COUNTIF(Data!$I$2:$I$1048576, "=" &amp; C1244)</f>
        <v>0</v>
      </c>
    </row>
    <row r="1245" spans="1:4" x14ac:dyDescent="0.35">
      <c r="A1245" s="2">
        <f t="shared" si="38"/>
        <v>102</v>
      </c>
      <c r="B1245" s="2">
        <f t="shared" si="39"/>
        <v>26</v>
      </c>
      <c r="C1245" s="2" t="s">
        <v>13</v>
      </c>
      <c r="D1245" s="6">
        <f>COUNTIF(Data!$I$2:$I$1048576, "=" &amp; C1245)</f>
        <v>0</v>
      </c>
    </row>
    <row r="1246" spans="1:4" x14ac:dyDescent="0.35">
      <c r="A1246" s="2">
        <f t="shared" si="38"/>
        <v>103</v>
      </c>
      <c r="B1246" s="2">
        <f t="shared" si="39"/>
        <v>26</v>
      </c>
      <c r="C1246" s="2" t="s">
        <v>15</v>
      </c>
      <c r="D1246" s="6">
        <f>COUNTIF(Data!$I$2:$I$1048576, "=" &amp; C1246)</f>
        <v>1</v>
      </c>
    </row>
    <row r="1247" spans="1:4" x14ac:dyDescent="0.35">
      <c r="A1247" s="2">
        <f t="shared" si="38"/>
        <v>104</v>
      </c>
      <c r="B1247" s="2">
        <f t="shared" si="39"/>
        <v>26</v>
      </c>
      <c r="C1247" s="2" t="s">
        <v>18</v>
      </c>
      <c r="D1247" s="6">
        <f>COUNTIF(Data!$I$2:$I$1048576, "=" &amp; C1247)</f>
        <v>1</v>
      </c>
    </row>
    <row r="1248" spans="1:4" x14ac:dyDescent="0.35">
      <c r="A1248" s="2">
        <f t="shared" si="38"/>
        <v>105</v>
      </c>
      <c r="B1248" s="2">
        <f t="shared" si="39"/>
        <v>26</v>
      </c>
      <c r="C1248" s="2" t="s">
        <v>20</v>
      </c>
      <c r="D1248" s="6">
        <f>COUNTIF(Data!$I$2:$I$1048576, "=" &amp; C1248)</f>
        <v>1</v>
      </c>
    </row>
    <row r="1249" spans="1:4" x14ac:dyDescent="0.35">
      <c r="A1249" s="2">
        <f t="shared" si="38"/>
        <v>106</v>
      </c>
      <c r="B1249" s="2">
        <f t="shared" si="39"/>
        <v>26</v>
      </c>
      <c r="C1249" s="2" t="s">
        <v>22</v>
      </c>
      <c r="D1249" s="6">
        <f>COUNTIF(Data!$I$2:$I$1048576, "=" &amp; C1249)</f>
        <v>0</v>
      </c>
    </row>
    <row r="1250" spans="1:4" x14ac:dyDescent="0.35">
      <c r="A1250" s="2">
        <f t="shared" si="38"/>
        <v>107</v>
      </c>
      <c r="B1250" s="2">
        <f t="shared" si="39"/>
        <v>26</v>
      </c>
      <c r="C1250" s="2" t="s">
        <v>1337</v>
      </c>
      <c r="D1250" s="6">
        <f>COUNTIF(Data!$I$2:$I$1048576, "=" &amp; C1250)</f>
        <v>1</v>
      </c>
    </row>
    <row r="1251" spans="1:4" x14ac:dyDescent="0.35">
      <c r="A1251" s="2">
        <f t="shared" si="38"/>
        <v>108</v>
      </c>
      <c r="B1251" s="2">
        <f t="shared" si="39"/>
        <v>26</v>
      </c>
      <c r="C1251" s="2" t="s">
        <v>27</v>
      </c>
      <c r="D1251" s="6">
        <f>COUNTIF(Data!$I$2:$I$1048576, "=" &amp; C1251)</f>
        <v>2</v>
      </c>
    </row>
    <row r="1252" spans="1:4" x14ac:dyDescent="0.35">
      <c r="A1252" s="2">
        <f t="shared" si="38"/>
        <v>109</v>
      </c>
      <c r="B1252" s="2">
        <f t="shared" si="39"/>
        <v>26</v>
      </c>
      <c r="C1252" s="2" t="s">
        <v>1338</v>
      </c>
      <c r="D1252" s="6">
        <f>COUNTIF(Data!$I$2:$I$1048576, "=" &amp; C1252)</f>
        <v>2</v>
      </c>
    </row>
    <row r="1253" spans="1:4" x14ac:dyDescent="0.35">
      <c r="A1253" s="2">
        <f t="shared" si="38"/>
        <v>110</v>
      </c>
      <c r="B1253" s="2">
        <f t="shared" si="39"/>
        <v>26</v>
      </c>
      <c r="C1253" s="2" t="s">
        <v>1339</v>
      </c>
      <c r="D1253" s="6">
        <f>COUNTIF(Data!$I$2:$I$1048576, "=" &amp; C1253)</f>
        <v>1</v>
      </c>
    </row>
    <row r="1254" spans="1:4" x14ac:dyDescent="0.35">
      <c r="A1254" s="2">
        <f t="shared" si="38"/>
        <v>111</v>
      </c>
      <c r="B1254" s="2">
        <f t="shared" si="39"/>
        <v>26</v>
      </c>
      <c r="C1254" s="2" t="s">
        <v>1340</v>
      </c>
      <c r="D1254" s="6">
        <f>COUNTIF(Data!$I$2:$I$1048576, "=" &amp; C1254)</f>
        <v>1</v>
      </c>
    </row>
    <row r="1255" spans="1:4" x14ac:dyDescent="0.35">
      <c r="A1255" s="2">
        <f t="shared" si="38"/>
        <v>112</v>
      </c>
      <c r="B1255" s="2">
        <f t="shared" si="39"/>
        <v>26</v>
      </c>
      <c r="C1255" s="2" t="s">
        <v>1341</v>
      </c>
      <c r="D1255" s="6">
        <f>COUNTIF(Data!$I$2:$I$1048576, "=" &amp; C1255)</f>
        <v>0</v>
      </c>
    </row>
    <row r="1256" spans="1:4" x14ac:dyDescent="0.35">
      <c r="A1256" s="2">
        <f t="shared" si="38"/>
        <v>113</v>
      </c>
      <c r="B1256" s="2">
        <f t="shared" si="39"/>
        <v>26</v>
      </c>
      <c r="C1256" s="2" t="s">
        <v>1342</v>
      </c>
      <c r="D1256" s="6">
        <f>COUNTIF(Data!$I$2:$I$1048576, "=" &amp; C1256)</f>
        <v>0</v>
      </c>
    </row>
    <row r="1257" spans="1:4" x14ac:dyDescent="0.35">
      <c r="A1257" s="2">
        <f t="shared" si="38"/>
        <v>114</v>
      </c>
      <c r="B1257" s="2">
        <f t="shared" si="39"/>
        <v>26</v>
      </c>
      <c r="C1257" s="2" t="s">
        <v>1343</v>
      </c>
      <c r="D1257" s="6">
        <f>COUNTIF(Data!$I$2:$I$1048576, "=" &amp; C1257)</f>
        <v>0</v>
      </c>
    </row>
    <row r="1258" spans="1:4" x14ac:dyDescent="0.35">
      <c r="A1258" s="2">
        <f t="shared" si="38"/>
        <v>115</v>
      </c>
      <c r="B1258" s="2">
        <f t="shared" si="39"/>
        <v>26</v>
      </c>
      <c r="C1258" s="2" t="s">
        <v>1344</v>
      </c>
      <c r="D1258" s="6">
        <f>COUNTIF(Data!$I$2:$I$1048576, "=" &amp; C1258)</f>
        <v>0</v>
      </c>
    </row>
    <row r="1259" spans="1:4" x14ac:dyDescent="0.35">
      <c r="A1259" s="2">
        <f t="shared" si="38"/>
        <v>116</v>
      </c>
      <c r="B1259" s="2">
        <f t="shared" si="39"/>
        <v>26</v>
      </c>
      <c r="C1259" s="2" t="s">
        <v>1345</v>
      </c>
      <c r="D1259" s="6">
        <f>COUNTIF(Data!$I$2:$I$1048576, "=" &amp; C1259)</f>
        <v>1</v>
      </c>
    </row>
    <row r="1260" spans="1:4" x14ac:dyDescent="0.35">
      <c r="A1260" s="2">
        <f t="shared" si="38"/>
        <v>117</v>
      </c>
      <c r="B1260" s="2">
        <f t="shared" si="39"/>
        <v>26</v>
      </c>
      <c r="C1260" s="2" t="s">
        <v>1346</v>
      </c>
      <c r="D1260" s="6">
        <f>COUNTIF(Data!$I$2:$I$1048576, "=" &amp; C1260)</f>
        <v>0</v>
      </c>
    </row>
    <row r="1261" spans="1:4" x14ac:dyDescent="0.35">
      <c r="A1261" s="2">
        <f t="shared" si="38"/>
        <v>118</v>
      </c>
      <c r="B1261" s="2">
        <f t="shared" si="39"/>
        <v>26</v>
      </c>
      <c r="C1261" s="2" t="s">
        <v>1347</v>
      </c>
      <c r="D1261" s="6">
        <f>COUNTIF(Data!$I$2:$I$1048576, "=" &amp; C1261)</f>
        <v>0</v>
      </c>
    </row>
    <row r="1262" spans="1:4" x14ac:dyDescent="0.35">
      <c r="A1262" s="2">
        <f t="shared" si="38"/>
        <v>119</v>
      </c>
      <c r="B1262" s="2">
        <f t="shared" si="39"/>
        <v>26</v>
      </c>
      <c r="C1262" s="2" t="s">
        <v>1348</v>
      </c>
      <c r="D1262" s="6">
        <f>COUNTIF(Data!$I$2:$I$1048576, "=" &amp; C1262)</f>
        <v>0</v>
      </c>
    </row>
    <row r="1263" spans="1:4" x14ac:dyDescent="0.35">
      <c r="A1263" s="2">
        <f t="shared" si="38"/>
        <v>120</v>
      </c>
      <c r="B1263" s="2">
        <f t="shared" si="39"/>
        <v>26</v>
      </c>
      <c r="C1263" s="2" t="s">
        <v>1349</v>
      </c>
      <c r="D1263" s="6">
        <f>COUNTIF(Data!$I$2:$I$1048576, "=" &amp; C1263)</f>
        <v>0</v>
      </c>
    </row>
    <row r="1264" spans="1:4" x14ac:dyDescent="0.35">
      <c r="A1264" s="2">
        <f t="shared" si="38"/>
        <v>121</v>
      </c>
      <c r="B1264" s="2">
        <f t="shared" si="39"/>
        <v>26</v>
      </c>
      <c r="C1264" s="2" t="s">
        <v>1350</v>
      </c>
      <c r="D1264" s="6">
        <f>COUNTIF(Data!$I$2:$I$1048576, "=" &amp; C1264)</f>
        <v>0</v>
      </c>
    </row>
    <row r="1265" spans="1:4" x14ac:dyDescent="0.35">
      <c r="A1265" s="2">
        <f t="shared" si="38"/>
        <v>122</v>
      </c>
      <c r="B1265" s="2">
        <f t="shared" si="39"/>
        <v>26</v>
      </c>
      <c r="C1265" s="2" t="s">
        <v>1351</v>
      </c>
      <c r="D1265" s="6">
        <f>COUNTIF(Data!$I$2:$I$1048576, "=" &amp; C1265)</f>
        <v>0</v>
      </c>
    </row>
    <row r="1266" spans="1:4" x14ac:dyDescent="0.35">
      <c r="A1266" s="2">
        <f t="shared" si="38"/>
        <v>123</v>
      </c>
      <c r="B1266" s="2">
        <f t="shared" si="39"/>
        <v>26</v>
      </c>
      <c r="C1266" s="2" t="s">
        <v>1352</v>
      </c>
      <c r="D1266" s="6">
        <f>COUNTIF(Data!$I$2:$I$1048576, "=" &amp; C1266)</f>
        <v>0</v>
      </c>
    </row>
    <row r="1267" spans="1:4" x14ac:dyDescent="0.35">
      <c r="A1267" s="2">
        <f t="shared" si="38"/>
        <v>124</v>
      </c>
      <c r="B1267" s="2">
        <f t="shared" si="39"/>
        <v>26</v>
      </c>
      <c r="C1267" s="2" t="s">
        <v>1353</v>
      </c>
      <c r="D1267" s="6">
        <f>COUNTIF(Data!$I$2:$I$1048576, "=" &amp; C1267)</f>
        <v>0</v>
      </c>
    </row>
    <row r="1268" spans="1:4" x14ac:dyDescent="0.35">
      <c r="A1268" s="2">
        <f t="shared" si="38"/>
        <v>125</v>
      </c>
      <c r="B1268" s="2">
        <f t="shared" si="39"/>
        <v>26</v>
      </c>
      <c r="C1268" s="2" t="s">
        <v>1354</v>
      </c>
      <c r="D1268" s="6">
        <f>COUNTIF(Data!$I$2:$I$1048576, "=" &amp; C1268)</f>
        <v>0</v>
      </c>
    </row>
    <row r="1269" spans="1:4" x14ac:dyDescent="0.35">
      <c r="A1269" s="2">
        <f t="shared" si="38"/>
        <v>126</v>
      </c>
      <c r="B1269" s="2">
        <f t="shared" si="39"/>
        <v>26</v>
      </c>
      <c r="C1269" s="2" t="s">
        <v>1355</v>
      </c>
      <c r="D1269" s="6">
        <f>COUNTIF(Data!$I$2:$I$1048576, "=" &amp; C1269)</f>
        <v>0</v>
      </c>
    </row>
    <row r="1270" spans="1:4" x14ac:dyDescent="0.35">
      <c r="A1270" s="2">
        <f t="shared" si="38"/>
        <v>127</v>
      </c>
      <c r="B1270" s="2">
        <f t="shared" si="39"/>
        <v>26</v>
      </c>
      <c r="C1270" s="2" t="s">
        <v>1356</v>
      </c>
      <c r="D1270" s="6">
        <f>COUNTIF(Data!$I$2:$I$1048576, "=" &amp; C1270)</f>
        <v>0</v>
      </c>
    </row>
    <row r="1271" spans="1:4" x14ac:dyDescent="0.35">
      <c r="A1271" s="2">
        <f t="shared" si="38"/>
        <v>128</v>
      </c>
      <c r="B1271" s="2">
        <f t="shared" si="39"/>
        <v>26</v>
      </c>
      <c r="C1271" s="2" t="s">
        <v>1357</v>
      </c>
      <c r="D1271" s="6">
        <f>COUNTIF(Data!$I$2:$I$1048576, "=" &amp; C1271)</f>
        <v>0</v>
      </c>
    </row>
    <row r="1272" spans="1:4" x14ac:dyDescent="0.35">
      <c r="A1272" s="2">
        <f t="shared" si="38"/>
        <v>129</v>
      </c>
      <c r="B1272" s="2">
        <f t="shared" si="39"/>
        <v>26</v>
      </c>
      <c r="C1272" s="2" t="s">
        <v>1358</v>
      </c>
      <c r="D1272" s="6">
        <f>COUNTIF(Data!$I$2:$I$1048576, "=" &amp; C1272)</f>
        <v>0</v>
      </c>
    </row>
    <row r="1273" spans="1:4" x14ac:dyDescent="0.35">
      <c r="A1273" s="2">
        <f t="shared" si="38"/>
        <v>130</v>
      </c>
      <c r="B1273" s="2">
        <f t="shared" si="39"/>
        <v>26</v>
      </c>
      <c r="C1273" s="2" t="s">
        <v>1359</v>
      </c>
      <c r="D1273" s="6">
        <f>COUNTIF(Data!$I$2:$I$1048576, "=" &amp; C1273)</f>
        <v>0</v>
      </c>
    </row>
    <row r="1274" spans="1:4" x14ac:dyDescent="0.35">
      <c r="A1274" s="2">
        <f t="shared" si="38"/>
        <v>131</v>
      </c>
      <c r="B1274" s="2">
        <f t="shared" si="39"/>
        <v>26</v>
      </c>
      <c r="C1274" s="2" t="s">
        <v>1360</v>
      </c>
      <c r="D1274" s="6">
        <f>COUNTIF(Data!$I$2:$I$1048576, "=" &amp; C1274)</f>
        <v>0</v>
      </c>
    </row>
    <row r="1275" spans="1:4" x14ac:dyDescent="0.35">
      <c r="A1275" s="2">
        <f t="shared" si="38"/>
        <v>132</v>
      </c>
      <c r="B1275" s="2">
        <f t="shared" si="39"/>
        <v>26</v>
      </c>
      <c r="C1275" s="2" t="s">
        <v>1361</v>
      </c>
      <c r="D1275" s="6">
        <f>COUNTIF(Data!$I$2:$I$1048576, "=" &amp; C1275)</f>
        <v>0</v>
      </c>
    </row>
    <row r="1276" spans="1:4" x14ac:dyDescent="0.35">
      <c r="A1276" s="2">
        <f t="shared" si="38"/>
        <v>133</v>
      </c>
      <c r="B1276" s="2">
        <f t="shared" si="39"/>
        <v>26</v>
      </c>
      <c r="C1276" s="2" t="s">
        <v>1362</v>
      </c>
      <c r="D1276" s="6">
        <f>COUNTIF(Data!$I$2:$I$1048576, "=" &amp; C1276)</f>
        <v>0</v>
      </c>
    </row>
    <row r="1277" spans="1:4" x14ac:dyDescent="0.35">
      <c r="A1277" s="2">
        <f t="shared" si="38"/>
        <v>134</v>
      </c>
      <c r="B1277" s="2">
        <f t="shared" si="39"/>
        <v>26</v>
      </c>
      <c r="C1277" s="2" t="s">
        <v>1363</v>
      </c>
      <c r="D1277" s="6">
        <f>COUNTIF(Data!$I$2:$I$1048576, "=" &amp; C1277)</f>
        <v>0</v>
      </c>
    </row>
    <row r="1278" spans="1:4" x14ac:dyDescent="0.35">
      <c r="A1278" s="2">
        <f t="shared" si="38"/>
        <v>135</v>
      </c>
      <c r="B1278" s="2">
        <f t="shared" si="39"/>
        <v>26</v>
      </c>
      <c r="C1278" s="2" t="s">
        <v>1364</v>
      </c>
      <c r="D1278" s="6">
        <f>COUNTIF(Data!$I$2:$I$1048576, "=" &amp; C1278)</f>
        <v>0</v>
      </c>
    </row>
    <row r="1279" spans="1:4" x14ac:dyDescent="0.35">
      <c r="A1279" s="2">
        <f t="shared" si="38"/>
        <v>136</v>
      </c>
      <c r="B1279" s="2">
        <f t="shared" si="39"/>
        <v>26</v>
      </c>
      <c r="C1279" s="2" t="s">
        <v>1365</v>
      </c>
      <c r="D1279" s="6">
        <f>COUNTIF(Data!$I$2:$I$1048576, "=" &amp; C1279)</f>
        <v>0</v>
      </c>
    </row>
    <row r="1280" spans="1:4" x14ac:dyDescent="0.35">
      <c r="A1280" s="2">
        <f t="shared" si="38"/>
        <v>137</v>
      </c>
      <c r="B1280" s="2">
        <f t="shared" si="39"/>
        <v>26</v>
      </c>
      <c r="C1280" s="2" t="s">
        <v>1366</v>
      </c>
      <c r="D1280" s="6">
        <f>COUNTIF(Data!$I$2:$I$1048576, "=" &amp; C1280)</f>
        <v>0</v>
      </c>
    </row>
    <row r="1281" spans="1:4" x14ac:dyDescent="0.35">
      <c r="A1281" s="2">
        <f t="shared" si="38"/>
        <v>138</v>
      </c>
      <c r="B1281" s="2">
        <f t="shared" si="39"/>
        <v>26</v>
      </c>
      <c r="C1281" s="2" t="s">
        <v>1367</v>
      </c>
      <c r="D1281" s="6">
        <f>COUNTIF(Data!$I$2:$I$1048576, "=" &amp; C1281)</f>
        <v>0</v>
      </c>
    </row>
    <row r="1282" spans="1:4" x14ac:dyDescent="0.35">
      <c r="A1282" s="2">
        <f t="shared" si="38"/>
        <v>139</v>
      </c>
      <c r="B1282" s="2">
        <f t="shared" si="39"/>
        <v>26</v>
      </c>
      <c r="C1282" s="2" t="s">
        <v>1368</v>
      </c>
      <c r="D1282" s="6">
        <f>COUNTIF(Data!$I$2:$I$1048576, "=" &amp; C1282)</f>
        <v>0</v>
      </c>
    </row>
    <row r="1283" spans="1:4" x14ac:dyDescent="0.35">
      <c r="A1283" s="2">
        <f t="shared" ref="A1283:A1346" si="40">VALUE(LEFT(C1283, FIND(" ",C1283)-1))</f>
        <v>140</v>
      </c>
      <c r="B1283" s="2">
        <f t="shared" ref="B1283:B1346" si="41">VALUE(RIGHT(C1283,LEN(C1283)- FIND(" ",C1283)+1))</f>
        <v>26</v>
      </c>
      <c r="C1283" s="2" t="s">
        <v>1369</v>
      </c>
      <c r="D1283" s="6">
        <f>COUNTIF(Data!$I$2:$I$1048576, "=" &amp; C1283)</f>
        <v>0</v>
      </c>
    </row>
    <row r="1284" spans="1:4" x14ac:dyDescent="0.35">
      <c r="A1284" s="2">
        <f t="shared" si="40"/>
        <v>141</v>
      </c>
      <c r="B1284" s="2">
        <f t="shared" si="41"/>
        <v>26</v>
      </c>
      <c r="C1284" s="2" t="s">
        <v>1370</v>
      </c>
      <c r="D1284" s="6">
        <f>COUNTIF(Data!$I$2:$I$1048576, "=" &amp; C1284)</f>
        <v>0</v>
      </c>
    </row>
    <row r="1285" spans="1:4" x14ac:dyDescent="0.35">
      <c r="A1285" s="2">
        <f t="shared" si="40"/>
        <v>142</v>
      </c>
      <c r="B1285" s="2">
        <f t="shared" si="41"/>
        <v>26</v>
      </c>
      <c r="C1285" s="2" t="s">
        <v>1371</v>
      </c>
      <c r="D1285" s="6">
        <f>COUNTIF(Data!$I$2:$I$1048576, "=" &amp; C1285)</f>
        <v>0</v>
      </c>
    </row>
    <row r="1286" spans="1:4" x14ac:dyDescent="0.35">
      <c r="A1286" s="2">
        <f t="shared" si="40"/>
        <v>143</v>
      </c>
      <c r="B1286" s="2">
        <f t="shared" si="41"/>
        <v>26</v>
      </c>
      <c r="C1286" s="2" t="s">
        <v>1372</v>
      </c>
      <c r="D1286" s="6">
        <f>COUNTIF(Data!$I$2:$I$1048576, "=" &amp; C1286)</f>
        <v>0</v>
      </c>
    </row>
    <row r="1287" spans="1:4" x14ac:dyDescent="0.35">
      <c r="A1287" s="2">
        <f t="shared" si="40"/>
        <v>144</v>
      </c>
      <c r="B1287" s="2">
        <f t="shared" si="41"/>
        <v>26</v>
      </c>
      <c r="C1287" s="2" t="s">
        <v>1373</v>
      </c>
      <c r="D1287" s="6">
        <f>COUNTIF(Data!$I$2:$I$1048576, "=" &amp; C1287)</f>
        <v>0</v>
      </c>
    </row>
    <row r="1288" spans="1:4" x14ac:dyDescent="0.35">
      <c r="A1288" s="2">
        <f t="shared" si="40"/>
        <v>145</v>
      </c>
      <c r="B1288" s="2">
        <f t="shared" si="41"/>
        <v>26</v>
      </c>
      <c r="C1288" s="2" t="s">
        <v>1374</v>
      </c>
      <c r="D1288" s="6">
        <f>COUNTIF(Data!$I$2:$I$1048576, "=" &amp; C1288)</f>
        <v>0</v>
      </c>
    </row>
    <row r="1289" spans="1:4" x14ac:dyDescent="0.35">
      <c r="A1289" s="2">
        <f t="shared" si="40"/>
        <v>146</v>
      </c>
      <c r="B1289" s="2">
        <f t="shared" si="41"/>
        <v>26</v>
      </c>
      <c r="C1289" s="2" t="s">
        <v>1375</v>
      </c>
      <c r="D1289" s="6">
        <f>COUNTIF(Data!$I$2:$I$1048576, "=" &amp; C1289)</f>
        <v>0</v>
      </c>
    </row>
    <row r="1290" spans="1:4" x14ac:dyDescent="0.35">
      <c r="A1290" s="2">
        <f t="shared" si="40"/>
        <v>147</v>
      </c>
      <c r="B1290" s="2">
        <f t="shared" si="41"/>
        <v>26</v>
      </c>
      <c r="C1290" s="2" t="s">
        <v>1376</v>
      </c>
      <c r="D1290" s="6">
        <f>COUNTIF(Data!$I$2:$I$1048576, "=" &amp; C1290)</f>
        <v>0</v>
      </c>
    </row>
    <row r="1291" spans="1:4" x14ac:dyDescent="0.35">
      <c r="A1291" s="2">
        <f t="shared" si="40"/>
        <v>148</v>
      </c>
      <c r="B1291" s="2">
        <f t="shared" si="41"/>
        <v>26</v>
      </c>
      <c r="C1291" s="2" t="s">
        <v>1377</v>
      </c>
      <c r="D1291" s="6">
        <f>COUNTIF(Data!$I$2:$I$1048576, "=" &amp; C1291)</f>
        <v>0</v>
      </c>
    </row>
    <row r="1292" spans="1:4" x14ac:dyDescent="0.35">
      <c r="A1292" s="2">
        <f t="shared" si="40"/>
        <v>149</v>
      </c>
      <c r="B1292" s="2">
        <f t="shared" si="41"/>
        <v>26</v>
      </c>
      <c r="C1292" s="2" t="s">
        <v>1378</v>
      </c>
      <c r="D1292" s="6">
        <f>COUNTIF(Data!$I$2:$I$1048576, "=" &amp; C1292)</f>
        <v>0</v>
      </c>
    </row>
    <row r="1293" spans="1:4" x14ac:dyDescent="0.35">
      <c r="A1293" s="2">
        <f t="shared" si="40"/>
        <v>150</v>
      </c>
      <c r="B1293" s="2">
        <f t="shared" si="41"/>
        <v>26</v>
      </c>
      <c r="C1293" s="2" t="s">
        <v>1379</v>
      </c>
      <c r="D1293" s="6">
        <f>COUNTIF(Data!$I$2:$I$1048576, "=" &amp; C1293)</f>
        <v>0</v>
      </c>
    </row>
    <row r="1294" spans="1:4" x14ac:dyDescent="0.35">
      <c r="A1294" s="2">
        <f t="shared" si="40"/>
        <v>75</v>
      </c>
      <c r="B1294" s="2">
        <f t="shared" si="41"/>
        <v>27</v>
      </c>
      <c r="C1294" s="2" t="s">
        <v>1380</v>
      </c>
      <c r="D1294" s="6">
        <f>COUNTIF(Data!$I$2:$I$1048576, "=" &amp; C1294)</f>
        <v>0</v>
      </c>
    </row>
    <row r="1295" spans="1:4" x14ac:dyDescent="0.35">
      <c r="A1295" s="2">
        <f t="shared" si="40"/>
        <v>76</v>
      </c>
      <c r="B1295" s="2">
        <f t="shared" si="41"/>
        <v>27</v>
      </c>
      <c r="C1295" s="2" t="s">
        <v>1381</v>
      </c>
      <c r="D1295" s="6">
        <f>COUNTIF(Data!$I$2:$I$1048576, "=" &amp; C1295)</f>
        <v>0</v>
      </c>
    </row>
    <row r="1296" spans="1:4" x14ac:dyDescent="0.35">
      <c r="A1296" s="2">
        <f t="shared" si="40"/>
        <v>77</v>
      </c>
      <c r="B1296" s="2">
        <f t="shared" si="41"/>
        <v>27</v>
      </c>
      <c r="C1296" s="2" t="s">
        <v>1382</v>
      </c>
      <c r="D1296" s="6">
        <f>COUNTIF(Data!$I$2:$I$1048576, "=" &amp; C1296)</f>
        <v>0</v>
      </c>
    </row>
    <row r="1297" spans="1:4" x14ac:dyDescent="0.35">
      <c r="A1297" s="2">
        <f t="shared" si="40"/>
        <v>78</v>
      </c>
      <c r="B1297" s="2">
        <f t="shared" si="41"/>
        <v>27</v>
      </c>
      <c r="C1297" s="2" t="s">
        <v>1383</v>
      </c>
      <c r="D1297" s="6">
        <f>COUNTIF(Data!$I$2:$I$1048576, "=" &amp; C1297)</f>
        <v>0</v>
      </c>
    </row>
    <row r="1298" spans="1:4" x14ac:dyDescent="0.35">
      <c r="A1298" s="2">
        <f t="shared" si="40"/>
        <v>79</v>
      </c>
      <c r="B1298" s="2">
        <f t="shared" si="41"/>
        <v>27</v>
      </c>
      <c r="C1298" s="2" t="s">
        <v>1384</v>
      </c>
      <c r="D1298" s="6">
        <f>COUNTIF(Data!$I$2:$I$1048576, "=" &amp; C1298)</f>
        <v>0</v>
      </c>
    </row>
    <row r="1299" spans="1:4" x14ac:dyDescent="0.35">
      <c r="A1299" s="2">
        <f t="shared" si="40"/>
        <v>80</v>
      </c>
      <c r="B1299" s="2">
        <f t="shared" si="41"/>
        <v>27</v>
      </c>
      <c r="C1299" s="2" t="s">
        <v>1385</v>
      </c>
      <c r="D1299" s="6">
        <f>COUNTIF(Data!$I$2:$I$1048576, "=" &amp; C1299)</f>
        <v>0</v>
      </c>
    </row>
    <row r="1300" spans="1:4" x14ac:dyDescent="0.35">
      <c r="A1300" s="2">
        <f t="shared" si="40"/>
        <v>81</v>
      </c>
      <c r="B1300" s="2">
        <f t="shared" si="41"/>
        <v>27</v>
      </c>
      <c r="C1300" s="2" t="s">
        <v>1386</v>
      </c>
      <c r="D1300" s="6">
        <f>COUNTIF(Data!$I$2:$I$1048576, "=" &amp; C1300)</f>
        <v>0</v>
      </c>
    </row>
    <row r="1301" spans="1:4" x14ac:dyDescent="0.35">
      <c r="A1301" s="2">
        <f t="shared" si="40"/>
        <v>82</v>
      </c>
      <c r="B1301" s="2">
        <f t="shared" si="41"/>
        <v>27</v>
      </c>
      <c r="C1301" s="2" t="s">
        <v>1387</v>
      </c>
      <c r="D1301" s="6">
        <f>COUNTIF(Data!$I$2:$I$1048576, "=" &amp; C1301)</f>
        <v>0</v>
      </c>
    </row>
    <row r="1302" spans="1:4" x14ac:dyDescent="0.35">
      <c r="A1302" s="2">
        <f t="shared" si="40"/>
        <v>83</v>
      </c>
      <c r="B1302" s="2">
        <f t="shared" si="41"/>
        <v>27</v>
      </c>
      <c r="C1302" s="2" t="s">
        <v>1388</v>
      </c>
      <c r="D1302" s="6">
        <f>COUNTIF(Data!$I$2:$I$1048576, "=" &amp; C1302)</f>
        <v>0</v>
      </c>
    </row>
    <row r="1303" spans="1:4" x14ac:dyDescent="0.35">
      <c r="A1303" s="2">
        <f t="shared" si="40"/>
        <v>84</v>
      </c>
      <c r="B1303" s="2">
        <f t="shared" si="41"/>
        <v>27</v>
      </c>
      <c r="C1303" s="2" t="s">
        <v>1389</v>
      </c>
      <c r="D1303" s="6">
        <f>COUNTIF(Data!$I$2:$I$1048576, "=" &amp; C1303)</f>
        <v>0</v>
      </c>
    </row>
    <row r="1304" spans="1:4" x14ac:dyDescent="0.35">
      <c r="A1304" s="2">
        <f t="shared" si="40"/>
        <v>85</v>
      </c>
      <c r="B1304" s="2">
        <f t="shared" si="41"/>
        <v>27</v>
      </c>
      <c r="C1304" s="2" t="s">
        <v>1390</v>
      </c>
      <c r="D1304" s="6">
        <f>COUNTIF(Data!$I$2:$I$1048576, "=" &amp; C1304)</f>
        <v>0</v>
      </c>
    </row>
    <row r="1305" spans="1:4" x14ac:dyDescent="0.35">
      <c r="A1305" s="2">
        <f t="shared" si="40"/>
        <v>86</v>
      </c>
      <c r="B1305" s="2">
        <f t="shared" si="41"/>
        <v>27</v>
      </c>
      <c r="C1305" s="2" t="s">
        <v>1391</v>
      </c>
      <c r="D1305" s="6">
        <f>COUNTIF(Data!$I$2:$I$1048576, "=" &amp; C1305)</f>
        <v>0</v>
      </c>
    </row>
    <row r="1306" spans="1:4" x14ac:dyDescent="0.35">
      <c r="A1306" s="2">
        <f t="shared" si="40"/>
        <v>87</v>
      </c>
      <c r="B1306" s="2">
        <f t="shared" si="41"/>
        <v>27</v>
      </c>
      <c r="C1306" s="2" t="s">
        <v>1392</v>
      </c>
      <c r="D1306" s="6">
        <f>COUNTIF(Data!$I$2:$I$1048576, "=" &amp; C1306)</f>
        <v>0</v>
      </c>
    </row>
    <row r="1307" spans="1:4" x14ac:dyDescent="0.35">
      <c r="A1307" s="2">
        <f t="shared" si="40"/>
        <v>88</v>
      </c>
      <c r="B1307" s="2">
        <f t="shared" si="41"/>
        <v>27</v>
      </c>
      <c r="C1307" s="2" t="s">
        <v>1393</v>
      </c>
      <c r="D1307" s="6">
        <f>COUNTIF(Data!$I$2:$I$1048576, "=" &amp; C1307)</f>
        <v>0</v>
      </c>
    </row>
    <row r="1308" spans="1:4" x14ac:dyDescent="0.35">
      <c r="A1308" s="2">
        <f t="shared" si="40"/>
        <v>89</v>
      </c>
      <c r="B1308" s="2">
        <f t="shared" si="41"/>
        <v>27</v>
      </c>
      <c r="C1308" s="2" t="s">
        <v>1394</v>
      </c>
      <c r="D1308" s="6">
        <f>COUNTIF(Data!$I$2:$I$1048576, "=" &amp; C1308)</f>
        <v>0</v>
      </c>
    </row>
    <row r="1309" spans="1:4" x14ac:dyDescent="0.35">
      <c r="A1309" s="2">
        <f t="shared" si="40"/>
        <v>90</v>
      </c>
      <c r="B1309" s="2">
        <f t="shared" si="41"/>
        <v>27</v>
      </c>
      <c r="C1309" s="2" t="s">
        <v>1395</v>
      </c>
      <c r="D1309" s="6">
        <f>COUNTIF(Data!$I$2:$I$1048576, "=" &amp; C1309)</f>
        <v>0</v>
      </c>
    </row>
    <row r="1310" spans="1:4" x14ac:dyDescent="0.35">
      <c r="A1310" s="2">
        <f t="shared" si="40"/>
        <v>91</v>
      </c>
      <c r="B1310" s="2">
        <f t="shared" si="41"/>
        <v>27</v>
      </c>
      <c r="C1310" s="2" t="s">
        <v>1396</v>
      </c>
      <c r="D1310" s="6">
        <f>COUNTIF(Data!$I$2:$I$1048576, "=" &amp; C1310)</f>
        <v>0</v>
      </c>
    </row>
    <row r="1311" spans="1:4" x14ac:dyDescent="0.35">
      <c r="A1311" s="2">
        <f t="shared" si="40"/>
        <v>92</v>
      </c>
      <c r="B1311" s="2">
        <f t="shared" si="41"/>
        <v>27</v>
      </c>
      <c r="C1311" s="2" t="s">
        <v>1397</v>
      </c>
      <c r="D1311" s="6">
        <f>COUNTIF(Data!$I$2:$I$1048576, "=" &amp; C1311)</f>
        <v>0</v>
      </c>
    </row>
    <row r="1312" spans="1:4" x14ac:dyDescent="0.35">
      <c r="A1312" s="2">
        <f t="shared" si="40"/>
        <v>93</v>
      </c>
      <c r="B1312" s="2">
        <f t="shared" si="41"/>
        <v>27</v>
      </c>
      <c r="C1312" s="2" t="s">
        <v>1398</v>
      </c>
      <c r="D1312" s="6">
        <f>COUNTIF(Data!$I$2:$I$1048576, "=" &amp; C1312)</f>
        <v>0</v>
      </c>
    </row>
    <row r="1313" spans="1:4" x14ac:dyDescent="0.35">
      <c r="A1313" s="2">
        <f t="shared" si="40"/>
        <v>94</v>
      </c>
      <c r="B1313" s="2">
        <f t="shared" si="41"/>
        <v>27</v>
      </c>
      <c r="C1313" s="2" t="s">
        <v>1399</v>
      </c>
      <c r="D1313" s="6">
        <f>COUNTIF(Data!$I$2:$I$1048576, "=" &amp; C1313)</f>
        <v>0</v>
      </c>
    </row>
    <row r="1314" spans="1:4" x14ac:dyDescent="0.35">
      <c r="A1314" s="2">
        <f t="shared" si="40"/>
        <v>95</v>
      </c>
      <c r="B1314" s="2">
        <f t="shared" si="41"/>
        <v>27</v>
      </c>
      <c r="C1314" s="2" t="s">
        <v>1400</v>
      </c>
      <c r="D1314" s="6">
        <f>COUNTIF(Data!$I$2:$I$1048576, "=" &amp; C1314)</f>
        <v>0</v>
      </c>
    </row>
    <row r="1315" spans="1:4" x14ac:dyDescent="0.35">
      <c r="A1315" s="2">
        <f t="shared" si="40"/>
        <v>96</v>
      </c>
      <c r="B1315" s="2">
        <f t="shared" si="41"/>
        <v>27</v>
      </c>
      <c r="C1315" s="2" t="s">
        <v>1401</v>
      </c>
      <c r="D1315" s="6">
        <f>COUNTIF(Data!$I$2:$I$1048576, "=" &amp; C1315)</f>
        <v>0</v>
      </c>
    </row>
    <row r="1316" spans="1:4" x14ac:dyDescent="0.35">
      <c r="A1316" s="2">
        <f t="shared" si="40"/>
        <v>97</v>
      </c>
      <c r="B1316" s="2">
        <f t="shared" si="41"/>
        <v>27</v>
      </c>
      <c r="C1316" s="2" t="s">
        <v>1402</v>
      </c>
      <c r="D1316" s="6">
        <f>COUNTIF(Data!$I$2:$I$1048576, "=" &amp; C1316)</f>
        <v>0</v>
      </c>
    </row>
    <row r="1317" spans="1:4" x14ac:dyDescent="0.35">
      <c r="A1317" s="2">
        <f t="shared" si="40"/>
        <v>98</v>
      </c>
      <c r="B1317" s="2">
        <f t="shared" si="41"/>
        <v>27</v>
      </c>
      <c r="C1317" s="2" t="s">
        <v>1403</v>
      </c>
      <c r="D1317" s="6">
        <f>COUNTIF(Data!$I$2:$I$1048576, "=" &amp; C1317)</f>
        <v>0</v>
      </c>
    </row>
    <row r="1318" spans="1:4" x14ac:dyDescent="0.35">
      <c r="A1318" s="2">
        <f t="shared" si="40"/>
        <v>99</v>
      </c>
      <c r="B1318" s="2">
        <f t="shared" si="41"/>
        <v>27</v>
      </c>
      <c r="C1318" s="2" t="s">
        <v>1404</v>
      </c>
      <c r="D1318" s="6">
        <f>COUNTIF(Data!$I$2:$I$1048576, "=" &amp; C1318)</f>
        <v>0</v>
      </c>
    </row>
    <row r="1319" spans="1:4" x14ac:dyDescent="0.35">
      <c r="A1319" s="2">
        <f t="shared" si="40"/>
        <v>100</v>
      </c>
      <c r="B1319" s="2">
        <f t="shared" si="41"/>
        <v>27</v>
      </c>
      <c r="C1319" s="2" t="s">
        <v>1405</v>
      </c>
      <c r="D1319" s="6">
        <f>COUNTIF(Data!$I$2:$I$1048576, "=" &amp; C1319)</f>
        <v>0</v>
      </c>
    </row>
    <row r="1320" spans="1:4" x14ac:dyDescent="0.35">
      <c r="A1320" s="2">
        <f t="shared" si="40"/>
        <v>101</v>
      </c>
      <c r="B1320" s="2">
        <f t="shared" si="41"/>
        <v>27</v>
      </c>
      <c r="C1320" s="2" t="s">
        <v>1406</v>
      </c>
      <c r="D1320" s="6">
        <f>COUNTIF(Data!$I$2:$I$1048576, "=" &amp; C1320)</f>
        <v>0</v>
      </c>
    </row>
    <row r="1321" spans="1:4" x14ac:dyDescent="0.35">
      <c r="A1321" s="2">
        <f t="shared" si="40"/>
        <v>102</v>
      </c>
      <c r="B1321" s="2">
        <f t="shared" si="41"/>
        <v>27</v>
      </c>
      <c r="C1321" s="2" t="s">
        <v>14</v>
      </c>
      <c r="D1321" s="6">
        <f>COUNTIF(Data!$I$2:$I$1048576, "=" &amp; C1321)</f>
        <v>0</v>
      </c>
    </row>
    <row r="1322" spans="1:4" x14ac:dyDescent="0.35">
      <c r="A1322" s="2">
        <f t="shared" si="40"/>
        <v>103</v>
      </c>
      <c r="B1322" s="2">
        <f t="shared" si="41"/>
        <v>27</v>
      </c>
      <c r="C1322" s="2" t="s">
        <v>16</v>
      </c>
      <c r="D1322" s="6">
        <f>COUNTIF(Data!$I$2:$I$1048576, "=" &amp; C1322)</f>
        <v>0</v>
      </c>
    </row>
    <row r="1323" spans="1:4" x14ac:dyDescent="0.35">
      <c r="A1323" s="2">
        <f t="shared" si="40"/>
        <v>104</v>
      </c>
      <c r="B1323" s="2">
        <f t="shared" si="41"/>
        <v>27</v>
      </c>
      <c r="C1323" s="2" t="s">
        <v>19</v>
      </c>
      <c r="D1323" s="6">
        <f>COUNTIF(Data!$I$2:$I$1048576, "=" &amp; C1323)</f>
        <v>0</v>
      </c>
    </row>
    <row r="1324" spans="1:4" x14ac:dyDescent="0.35">
      <c r="A1324" s="2">
        <f t="shared" si="40"/>
        <v>105</v>
      </c>
      <c r="B1324" s="2">
        <f t="shared" si="41"/>
        <v>27</v>
      </c>
      <c r="C1324" s="2" t="s">
        <v>21</v>
      </c>
      <c r="D1324" s="6">
        <f>COUNTIF(Data!$I$2:$I$1048576, "=" &amp; C1324)</f>
        <v>0</v>
      </c>
    </row>
    <row r="1325" spans="1:4" x14ac:dyDescent="0.35">
      <c r="A1325" s="2">
        <f t="shared" si="40"/>
        <v>106</v>
      </c>
      <c r="B1325" s="2">
        <f t="shared" si="41"/>
        <v>27</v>
      </c>
      <c r="C1325" s="2" t="s">
        <v>23</v>
      </c>
      <c r="D1325" s="6">
        <f>COUNTIF(Data!$I$2:$I$1048576, "=" &amp; C1325)</f>
        <v>0</v>
      </c>
    </row>
    <row r="1326" spans="1:4" x14ac:dyDescent="0.35">
      <c r="A1326" s="2">
        <f t="shared" si="40"/>
        <v>107</v>
      </c>
      <c r="B1326" s="2">
        <f t="shared" si="41"/>
        <v>27</v>
      </c>
      <c r="C1326" s="2" t="s">
        <v>25</v>
      </c>
      <c r="D1326" s="6">
        <f>COUNTIF(Data!$I$2:$I$1048576, "=" &amp; C1326)</f>
        <v>0</v>
      </c>
    </row>
    <row r="1327" spans="1:4" x14ac:dyDescent="0.35">
      <c r="A1327" s="2">
        <f t="shared" si="40"/>
        <v>108</v>
      </c>
      <c r="B1327" s="2">
        <f t="shared" si="41"/>
        <v>27</v>
      </c>
      <c r="C1327" s="2" t="s">
        <v>28</v>
      </c>
      <c r="D1327" s="6">
        <f>COUNTIF(Data!$I$2:$I$1048576, "=" &amp; C1327)</f>
        <v>1</v>
      </c>
    </row>
    <row r="1328" spans="1:4" x14ac:dyDescent="0.35">
      <c r="A1328" s="2">
        <f t="shared" si="40"/>
        <v>109</v>
      </c>
      <c r="B1328" s="2">
        <f t="shared" si="41"/>
        <v>27</v>
      </c>
      <c r="C1328" s="2" t="s">
        <v>31</v>
      </c>
      <c r="D1328" s="6">
        <f>COUNTIF(Data!$I$2:$I$1048576, "=" &amp; C1328)</f>
        <v>1</v>
      </c>
    </row>
    <row r="1329" spans="1:4" x14ac:dyDescent="0.35">
      <c r="A1329" s="2">
        <f t="shared" si="40"/>
        <v>110</v>
      </c>
      <c r="B1329" s="2">
        <f t="shared" si="41"/>
        <v>27</v>
      </c>
      <c r="C1329" s="2" t="s">
        <v>1407</v>
      </c>
      <c r="D1329" s="6">
        <f>COUNTIF(Data!$I$2:$I$1048576, "=" &amp; C1329)</f>
        <v>0</v>
      </c>
    </row>
    <row r="1330" spans="1:4" x14ac:dyDescent="0.35">
      <c r="A1330" s="2">
        <f t="shared" si="40"/>
        <v>111</v>
      </c>
      <c r="B1330" s="2">
        <f t="shared" si="41"/>
        <v>27</v>
      </c>
      <c r="C1330" s="2" t="s">
        <v>1408</v>
      </c>
      <c r="D1330" s="6">
        <f>COUNTIF(Data!$I$2:$I$1048576, "=" &amp; C1330)</f>
        <v>1</v>
      </c>
    </row>
    <row r="1331" spans="1:4" x14ac:dyDescent="0.35">
      <c r="A1331" s="2">
        <f t="shared" si="40"/>
        <v>112</v>
      </c>
      <c r="B1331" s="2">
        <f t="shared" si="41"/>
        <v>27</v>
      </c>
      <c r="C1331" s="2" t="s">
        <v>1409</v>
      </c>
      <c r="D1331" s="6">
        <f>COUNTIF(Data!$I$2:$I$1048576, "=" &amp; C1331)</f>
        <v>0</v>
      </c>
    </row>
    <row r="1332" spans="1:4" x14ac:dyDescent="0.35">
      <c r="A1332" s="2">
        <f t="shared" si="40"/>
        <v>113</v>
      </c>
      <c r="B1332" s="2">
        <f t="shared" si="41"/>
        <v>27</v>
      </c>
      <c r="C1332" s="2" t="s">
        <v>38</v>
      </c>
      <c r="D1332" s="6">
        <f>COUNTIF(Data!$I$2:$I$1048576, "=" &amp; C1332)</f>
        <v>0</v>
      </c>
    </row>
    <row r="1333" spans="1:4" x14ac:dyDescent="0.35">
      <c r="A1333" s="2">
        <f t="shared" si="40"/>
        <v>114</v>
      </c>
      <c r="B1333" s="2">
        <f t="shared" si="41"/>
        <v>27</v>
      </c>
      <c r="C1333" s="2" t="s">
        <v>1410</v>
      </c>
      <c r="D1333" s="6">
        <f>COUNTIF(Data!$I$2:$I$1048576, "=" &amp; C1333)</f>
        <v>0</v>
      </c>
    </row>
    <row r="1334" spans="1:4" x14ac:dyDescent="0.35">
      <c r="A1334" s="2">
        <f t="shared" si="40"/>
        <v>115</v>
      </c>
      <c r="B1334" s="2">
        <f t="shared" si="41"/>
        <v>27</v>
      </c>
      <c r="C1334" s="2" t="s">
        <v>1411</v>
      </c>
      <c r="D1334" s="6">
        <f>COUNTIF(Data!$I$2:$I$1048576, "=" &amp; C1334)</f>
        <v>1</v>
      </c>
    </row>
    <row r="1335" spans="1:4" x14ac:dyDescent="0.35">
      <c r="A1335" s="2">
        <f t="shared" si="40"/>
        <v>116</v>
      </c>
      <c r="B1335" s="2">
        <f t="shared" si="41"/>
        <v>27</v>
      </c>
      <c r="C1335" s="2" t="s">
        <v>1412</v>
      </c>
      <c r="D1335" s="6">
        <f>COUNTIF(Data!$I$2:$I$1048576, "=" &amp; C1335)</f>
        <v>0</v>
      </c>
    </row>
    <row r="1336" spans="1:4" x14ac:dyDescent="0.35">
      <c r="A1336" s="2">
        <f t="shared" si="40"/>
        <v>117</v>
      </c>
      <c r="B1336" s="2">
        <f t="shared" si="41"/>
        <v>27</v>
      </c>
      <c r="C1336" s="2" t="s">
        <v>1413</v>
      </c>
      <c r="D1336" s="6">
        <f>COUNTIF(Data!$I$2:$I$1048576, "=" &amp; C1336)</f>
        <v>1</v>
      </c>
    </row>
    <row r="1337" spans="1:4" x14ac:dyDescent="0.35">
      <c r="A1337" s="2">
        <f t="shared" si="40"/>
        <v>118</v>
      </c>
      <c r="B1337" s="2">
        <f t="shared" si="41"/>
        <v>27</v>
      </c>
      <c r="C1337" s="2" t="s">
        <v>1414</v>
      </c>
      <c r="D1337" s="6">
        <f>COUNTIF(Data!$I$2:$I$1048576, "=" &amp; C1337)</f>
        <v>1</v>
      </c>
    </row>
    <row r="1338" spans="1:4" x14ac:dyDescent="0.35">
      <c r="A1338" s="2">
        <f t="shared" si="40"/>
        <v>119</v>
      </c>
      <c r="B1338" s="2">
        <f t="shared" si="41"/>
        <v>27</v>
      </c>
      <c r="C1338" s="2" t="s">
        <v>1415</v>
      </c>
      <c r="D1338" s="6">
        <f>COUNTIF(Data!$I$2:$I$1048576, "=" &amp; C1338)</f>
        <v>0</v>
      </c>
    </row>
    <row r="1339" spans="1:4" x14ac:dyDescent="0.35">
      <c r="A1339" s="2">
        <f t="shared" si="40"/>
        <v>120</v>
      </c>
      <c r="B1339" s="2">
        <f t="shared" si="41"/>
        <v>27</v>
      </c>
      <c r="C1339" s="2" t="s">
        <v>1416</v>
      </c>
      <c r="D1339" s="6">
        <f>COUNTIF(Data!$I$2:$I$1048576, "=" &amp; C1339)</f>
        <v>0</v>
      </c>
    </row>
    <row r="1340" spans="1:4" x14ac:dyDescent="0.35">
      <c r="A1340" s="2">
        <f t="shared" si="40"/>
        <v>121</v>
      </c>
      <c r="B1340" s="2">
        <f t="shared" si="41"/>
        <v>27</v>
      </c>
      <c r="C1340" s="2" t="s">
        <v>1417</v>
      </c>
      <c r="D1340" s="6">
        <f>COUNTIF(Data!$I$2:$I$1048576, "=" &amp; C1340)</f>
        <v>0</v>
      </c>
    </row>
    <row r="1341" spans="1:4" x14ac:dyDescent="0.35">
      <c r="A1341" s="2">
        <f t="shared" si="40"/>
        <v>122</v>
      </c>
      <c r="B1341" s="2">
        <f t="shared" si="41"/>
        <v>27</v>
      </c>
      <c r="C1341" s="2" t="s">
        <v>1418</v>
      </c>
      <c r="D1341" s="6">
        <f>COUNTIF(Data!$I$2:$I$1048576, "=" &amp; C1341)</f>
        <v>0</v>
      </c>
    </row>
    <row r="1342" spans="1:4" x14ac:dyDescent="0.35">
      <c r="A1342" s="2">
        <f t="shared" si="40"/>
        <v>123</v>
      </c>
      <c r="B1342" s="2">
        <f t="shared" si="41"/>
        <v>27</v>
      </c>
      <c r="C1342" s="2" t="s">
        <v>1419</v>
      </c>
      <c r="D1342" s="6">
        <f>COUNTIF(Data!$I$2:$I$1048576, "=" &amp; C1342)</f>
        <v>0</v>
      </c>
    </row>
    <row r="1343" spans="1:4" x14ac:dyDescent="0.35">
      <c r="A1343" s="2">
        <f t="shared" si="40"/>
        <v>124</v>
      </c>
      <c r="B1343" s="2">
        <f t="shared" si="41"/>
        <v>27</v>
      </c>
      <c r="C1343" s="2" t="s">
        <v>1420</v>
      </c>
      <c r="D1343" s="6">
        <f>COUNTIF(Data!$I$2:$I$1048576, "=" &amp; C1343)</f>
        <v>0</v>
      </c>
    </row>
    <row r="1344" spans="1:4" x14ac:dyDescent="0.35">
      <c r="A1344" s="2">
        <f t="shared" si="40"/>
        <v>125</v>
      </c>
      <c r="B1344" s="2">
        <f t="shared" si="41"/>
        <v>27</v>
      </c>
      <c r="C1344" s="2" t="s">
        <v>1421</v>
      </c>
      <c r="D1344" s="6">
        <f>COUNTIF(Data!$I$2:$I$1048576, "=" &amp; C1344)</f>
        <v>0</v>
      </c>
    </row>
    <row r="1345" spans="1:4" x14ac:dyDescent="0.35">
      <c r="A1345" s="2">
        <f t="shared" si="40"/>
        <v>126</v>
      </c>
      <c r="B1345" s="2">
        <f t="shared" si="41"/>
        <v>27</v>
      </c>
      <c r="C1345" s="2" t="s">
        <v>1422</v>
      </c>
      <c r="D1345" s="6">
        <f>COUNTIF(Data!$I$2:$I$1048576, "=" &amp; C1345)</f>
        <v>0</v>
      </c>
    </row>
    <row r="1346" spans="1:4" x14ac:dyDescent="0.35">
      <c r="A1346" s="2">
        <f t="shared" si="40"/>
        <v>127</v>
      </c>
      <c r="B1346" s="2">
        <f t="shared" si="41"/>
        <v>27</v>
      </c>
      <c r="C1346" s="2" t="s">
        <v>1423</v>
      </c>
      <c r="D1346" s="6">
        <f>COUNTIF(Data!$I$2:$I$1048576, "=" &amp; C1346)</f>
        <v>0</v>
      </c>
    </row>
    <row r="1347" spans="1:4" x14ac:dyDescent="0.35">
      <c r="A1347" s="2">
        <f t="shared" ref="A1347:A1410" si="42">VALUE(LEFT(C1347, FIND(" ",C1347)-1))</f>
        <v>128</v>
      </c>
      <c r="B1347" s="2">
        <f t="shared" ref="B1347:B1410" si="43">VALUE(RIGHT(C1347,LEN(C1347)- FIND(" ",C1347)+1))</f>
        <v>27</v>
      </c>
      <c r="C1347" s="2" t="s">
        <v>1424</v>
      </c>
      <c r="D1347" s="6">
        <f>COUNTIF(Data!$I$2:$I$1048576, "=" &amp; C1347)</f>
        <v>0</v>
      </c>
    </row>
    <row r="1348" spans="1:4" x14ac:dyDescent="0.35">
      <c r="A1348" s="2">
        <f t="shared" si="42"/>
        <v>129</v>
      </c>
      <c r="B1348" s="2">
        <f t="shared" si="43"/>
        <v>27</v>
      </c>
      <c r="C1348" s="2" t="s">
        <v>1425</v>
      </c>
      <c r="D1348" s="6">
        <f>COUNTIF(Data!$I$2:$I$1048576, "=" &amp; C1348)</f>
        <v>0</v>
      </c>
    </row>
    <row r="1349" spans="1:4" x14ac:dyDescent="0.35">
      <c r="A1349" s="2">
        <f t="shared" si="42"/>
        <v>130</v>
      </c>
      <c r="B1349" s="2">
        <f t="shared" si="43"/>
        <v>27</v>
      </c>
      <c r="C1349" s="2" t="s">
        <v>1426</v>
      </c>
      <c r="D1349" s="6">
        <f>COUNTIF(Data!$I$2:$I$1048576, "=" &amp; C1349)</f>
        <v>0</v>
      </c>
    </row>
    <row r="1350" spans="1:4" x14ac:dyDescent="0.35">
      <c r="A1350" s="2">
        <f t="shared" si="42"/>
        <v>131</v>
      </c>
      <c r="B1350" s="2">
        <f t="shared" si="43"/>
        <v>27</v>
      </c>
      <c r="C1350" s="2" t="s">
        <v>1427</v>
      </c>
      <c r="D1350" s="6">
        <f>COUNTIF(Data!$I$2:$I$1048576, "=" &amp; C1350)</f>
        <v>0</v>
      </c>
    </row>
    <row r="1351" spans="1:4" x14ac:dyDescent="0.35">
      <c r="A1351" s="2">
        <f t="shared" si="42"/>
        <v>132</v>
      </c>
      <c r="B1351" s="2">
        <f t="shared" si="43"/>
        <v>27</v>
      </c>
      <c r="C1351" s="2" t="s">
        <v>1428</v>
      </c>
      <c r="D1351" s="6">
        <f>COUNTIF(Data!$I$2:$I$1048576, "=" &amp; C1351)</f>
        <v>0</v>
      </c>
    </row>
    <row r="1352" spans="1:4" x14ac:dyDescent="0.35">
      <c r="A1352" s="2">
        <f t="shared" si="42"/>
        <v>133</v>
      </c>
      <c r="B1352" s="2">
        <f t="shared" si="43"/>
        <v>27</v>
      </c>
      <c r="C1352" s="2" t="s">
        <v>1429</v>
      </c>
      <c r="D1352" s="6">
        <f>COUNTIF(Data!$I$2:$I$1048576, "=" &amp; C1352)</f>
        <v>0</v>
      </c>
    </row>
    <row r="1353" spans="1:4" x14ac:dyDescent="0.35">
      <c r="A1353" s="2">
        <f t="shared" si="42"/>
        <v>134</v>
      </c>
      <c r="B1353" s="2">
        <f t="shared" si="43"/>
        <v>27</v>
      </c>
      <c r="C1353" s="2" t="s">
        <v>1430</v>
      </c>
      <c r="D1353" s="6">
        <f>COUNTIF(Data!$I$2:$I$1048576, "=" &amp; C1353)</f>
        <v>0</v>
      </c>
    </row>
    <row r="1354" spans="1:4" x14ac:dyDescent="0.35">
      <c r="A1354" s="2">
        <f t="shared" si="42"/>
        <v>135</v>
      </c>
      <c r="B1354" s="2">
        <f t="shared" si="43"/>
        <v>27</v>
      </c>
      <c r="C1354" s="2" t="s">
        <v>1431</v>
      </c>
      <c r="D1354" s="6">
        <f>COUNTIF(Data!$I$2:$I$1048576, "=" &amp; C1354)</f>
        <v>0</v>
      </c>
    </row>
    <row r="1355" spans="1:4" x14ac:dyDescent="0.35">
      <c r="A1355" s="2">
        <f t="shared" si="42"/>
        <v>136</v>
      </c>
      <c r="B1355" s="2">
        <f t="shared" si="43"/>
        <v>27</v>
      </c>
      <c r="C1355" s="2" t="s">
        <v>1432</v>
      </c>
      <c r="D1355" s="6">
        <f>COUNTIF(Data!$I$2:$I$1048576, "=" &amp; C1355)</f>
        <v>0</v>
      </c>
    </row>
    <row r="1356" spans="1:4" x14ac:dyDescent="0.35">
      <c r="A1356" s="2">
        <f t="shared" si="42"/>
        <v>137</v>
      </c>
      <c r="B1356" s="2">
        <f t="shared" si="43"/>
        <v>27</v>
      </c>
      <c r="C1356" s="2" t="s">
        <v>1433</v>
      </c>
      <c r="D1356" s="6">
        <f>COUNTIF(Data!$I$2:$I$1048576, "=" &amp; C1356)</f>
        <v>0</v>
      </c>
    </row>
    <row r="1357" spans="1:4" x14ac:dyDescent="0.35">
      <c r="A1357" s="2">
        <f t="shared" si="42"/>
        <v>138</v>
      </c>
      <c r="B1357" s="2">
        <f t="shared" si="43"/>
        <v>27</v>
      </c>
      <c r="C1357" s="2" t="s">
        <v>1434</v>
      </c>
      <c r="D1357" s="6">
        <f>COUNTIF(Data!$I$2:$I$1048576, "=" &amp; C1357)</f>
        <v>0</v>
      </c>
    </row>
    <row r="1358" spans="1:4" x14ac:dyDescent="0.35">
      <c r="A1358" s="2">
        <f t="shared" si="42"/>
        <v>139</v>
      </c>
      <c r="B1358" s="2">
        <f t="shared" si="43"/>
        <v>27</v>
      </c>
      <c r="C1358" s="2" t="s">
        <v>1435</v>
      </c>
      <c r="D1358" s="6">
        <f>COUNTIF(Data!$I$2:$I$1048576, "=" &amp; C1358)</f>
        <v>0</v>
      </c>
    </row>
    <row r="1359" spans="1:4" x14ac:dyDescent="0.35">
      <c r="A1359" s="2">
        <f t="shared" si="42"/>
        <v>140</v>
      </c>
      <c r="B1359" s="2">
        <f t="shared" si="43"/>
        <v>27</v>
      </c>
      <c r="C1359" s="2" t="s">
        <v>1436</v>
      </c>
      <c r="D1359" s="6">
        <f>COUNTIF(Data!$I$2:$I$1048576, "=" &amp; C1359)</f>
        <v>0</v>
      </c>
    </row>
    <row r="1360" spans="1:4" x14ac:dyDescent="0.35">
      <c r="A1360" s="2">
        <f t="shared" si="42"/>
        <v>141</v>
      </c>
      <c r="B1360" s="2">
        <f t="shared" si="43"/>
        <v>27</v>
      </c>
      <c r="C1360" s="2" t="s">
        <v>80</v>
      </c>
      <c r="D1360" s="6">
        <f>COUNTIF(Data!$I$2:$I$1048576, "=" &amp; C1360)</f>
        <v>0</v>
      </c>
    </row>
    <row r="1361" spans="1:4" x14ac:dyDescent="0.35">
      <c r="A1361" s="2">
        <f t="shared" si="42"/>
        <v>142</v>
      </c>
      <c r="B1361" s="2">
        <f t="shared" si="43"/>
        <v>27</v>
      </c>
      <c r="C1361" s="2" t="s">
        <v>1437</v>
      </c>
      <c r="D1361" s="6">
        <f>COUNTIF(Data!$I$2:$I$1048576, "=" &amp; C1361)</f>
        <v>0</v>
      </c>
    </row>
    <row r="1362" spans="1:4" x14ac:dyDescent="0.35">
      <c r="A1362" s="2">
        <f t="shared" si="42"/>
        <v>143</v>
      </c>
      <c r="B1362" s="2">
        <f t="shared" si="43"/>
        <v>27</v>
      </c>
      <c r="C1362" s="2" t="s">
        <v>1438</v>
      </c>
      <c r="D1362" s="6">
        <f>COUNTIF(Data!$I$2:$I$1048576, "=" &amp; C1362)</f>
        <v>0</v>
      </c>
    </row>
    <row r="1363" spans="1:4" x14ac:dyDescent="0.35">
      <c r="A1363" s="2">
        <f t="shared" si="42"/>
        <v>144</v>
      </c>
      <c r="B1363" s="2">
        <f t="shared" si="43"/>
        <v>27</v>
      </c>
      <c r="C1363" s="2" t="s">
        <v>1439</v>
      </c>
      <c r="D1363" s="6">
        <f>COUNTIF(Data!$I$2:$I$1048576, "=" &amp; C1363)</f>
        <v>0</v>
      </c>
    </row>
    <row r="1364" spans="1:4" x14ac:dyDescent="0.35">
      <c r="A1364" s="2">
        <f t="shared" si="42"/>
        <v>145</v>
      </c>
      <c r="B1364" s="2">
        <f t="shared" si="43"/>
        <v>27</v>
      </c>
      <c r="C1364" s="2" t="s">
        <v>1440</v>
      </c>
      <c r="D1364" s="6">
        <f>COUNTIF(Data!$I$2:$I$1048576, "=" &amp; C1364)</f>
        <v>0</v>
      </c>
    </row>
    <row r="1365" spans="1:4" x14ac:dyDescent="0.35">
      <c r="A1365" s="2">
        <f t="shared" si="42"/>
        <v>146</v>
      </c>
      <c r="B1365" s="2">
        <f t="shared" si="43"/>
        <v>27</v>
      </c>
      <c r="C1365" s="2" t="s">
        <v>1441</v>
      </c>
      <c r="D1365" s="6">
        <f>COUNTIF(Data!$I$2:$I$1048576, "=" &amp; C1365)</f>
        <v>0</v>
      </c>
    </row>
    <row r="1366" spans="1:4" x14ac:dyDescent="0.35">
      <c r="A1366" s="2">
        <f t="shared" si="42"/>
        <v>147</v>
      </c>
      <c r="B1366" s="2">
        <f t="shared" si="43"/>
        <v>27</v>
      </c>
      <c r="C1366" s="2" t="s">
        <v>1442</v>
      </c>
      <c r="D1366" s="6">
        <f>COUNTIF(Data!$I$2:$I$1048576, "=" &amp; C1366)</f>
        <v>0</v>
      </c>
    </row>
    <row r="1367" spans="1:4" x14ac:dyDescent="0.35">
      <c r="A1367" s="2">
        <f t="shared" si="42"/>
        <v>148</v>
      </c>
      <c r="B1367" s="2">
        <f t="shared" si="43"/>
        <v>27</v>
      </c>
      <c r="C1367" s="2" t="s">
        <v>1443</v>
      </c>
      <c r="D1367" s="6">
        <f>COUNTIF(Data!$I$2:$I$1048576, "=" &amp; C1367)</f>
        <v>0</v>
      </c>
    </row>
    <row r="1368" spans="1:4" x14ac:dyDescent="0.35">
      <c r="A1368" s="2">
        <f t="shared" si="42"/>
        <v>149</v>
      </c>
      <c r="B1368" s="2">
        <f t="shared" si="43"/>
        <v>27</v>
      </c>
      <c r="C1368" s="2" t="s">
        <v>1444</v>
      </c>
      <c r="D1368" s="6">
        <f>COUNTIF(Data!$I$2:$I$1048576, "=" &amp; C1368)</f>
        <v>0</v>
      </c>
    </row>
    <row r="1369" spans="1:4" x14ac:dyDescent="0.35">
      <c r="A1369" s="2">
        <f t="shared" si="42"/>
        <v>150</v>
      </c>
      <c r="B1369" s="2">
        <f t="shared" si="43"/>
        <v>27</v>
      </c>
      <c r="C1369" s="2" t="s">
        <v>1445</v>
      </c>
      <c r="D1369" s="6">
        <f>COUNTIF(Data!$I$2:$I$1048576, "=" &amp; C1369)</f>
        <v>0</v>
      </c>
    </row>
    <row r="1370" spans="1:4" x14ac:dyDescent="0.35">
      <c r="A1370" s="2">
        <f t="shared" si="42"/>
        <v>75</v>
      </c>
      <c r="B1370" s="2">
        <f t="shared" si="43"/>
        <v>28</v>
      </c>
      <c r="C1370" s="2" t="s">
        <v>1446</v>
      </c>
      <c r="D1370" s="6">
        <f>COUNTIF(Data!$I$2:$I$1048576, "=" &amp; C1370)</f>
        <v>0</v>
      </c>
    </row>
    <row r="1371" spans="1:4" x14ac:dyDescent="0.35">
      <c r="A1371" s="2">
        <f t="shared" si="42"/>
        <v>76</v>
      </c>
      <c r="B1371" s="2">
        <f t="shared" si="43"/>
        <v>28</v>
      </c>
      <c r="C1371" s="2" t="s">
        <v>1447</v>
      </c>
      <c r="D1371" s="6">
        <f>COUNTIF(Data!$I$2:$I$1048576, "=" &amp; C1371)</f>
        <v>0</v>
      </c>
    </row>
    <row r="1372" spans="1:4" x14ac:dyDescent="0.35">
      <c r="A1372" s="2">
        <f t="shared" si="42"/>
        <v>77</v>
      </c>
      <c r="B1372" s="2">
        <f t="shared" si="43"/>
        <v>28</v>
      </c>
      <c r="C1372" s="2" t="s">
        <v>1448</v>
      </c>
      <c r="D1372" s="6">
        <f>COUNTIF(Data!$I$2:$I$1048576, "=" &amp; C1372)</f>
        <v>0</v>
      </c>
    </row>
    <row r="1373" spans="1:4" x14ac:dyDescent="0.35">
      <c r="A1373" s="2">
        <f t="shared" si="42"/>
        <v>78</v>
      </c>
      <c r="B1373" s="2">
        <f t="shared" si="43"/>
        <v>28</v>
      </c>
      <c r="C1373" s="2" t="s">
        <v>1449</v>
      </c>
      <c r="D1373" s="6">
        <f>COUNTIF(Data!$I$2:$I$1048576, "=" &amp; C1373)</f>
        <v>0</v>
      </c>
    </row>
    <row r="1374" spans="1:4" x14ac:dyDescent="0.35">
      <c r="A1374" s="2">
        <f t="shared" si="42"/>
        <v>79</v>
      </c>
      <c r="B1374" s="2">
        <f t="shared" si="43"/>
        <v>28</v>
      </c>
      <c r="C1374" s="2" t="s">
        <v>1450</v>
      </c>
      <c r="D1374" s="6">
        <f>COUNTIF(Data!$I$2:$I$1048576, "=" &amp; C1374)</f>
        <v>0</v>
      </c>
    </row>
    <row r="1375" spans="1:4" x14ac:dyDescent="0.35">
      <c r="A1375" s="2">
        <f t="shared" si="42"/>
        <v>80</v>
      </c>
      <c r="B1375" s="2">
        <f t="shared" si="43"/>
        <v>28</v>
      </c>
      <c r="C1375" s="2" t="s">
        <v>1451</v>
      </c>
      <c r="D1375" s="6">
        <f>COUNTIF(Data!$I$2:$I$1048576, "=" &amp; C1375)</f>
        <v>0</v>
      </c>
    </row>
    <row r="1376" spans="1:4" x14ac:dyDescent="0.35">
      <c r="A1376" s="2">
        <f t="shared" si="42"/>
        <v>81</v>
      </c>
      <c r="B1376" s="2">
        <f t="shared" si="43"/>
        <v>28</v>
      </c>
      <c r="C1376" s="2" t="s">
        <v>1452</v>
      </c>
      <c r="D1376" s="6">
        <f>COUNTIF(Data!$I$2:$I$1048576, "=" &amp; C1376)</f>
        <v>0</v>
      </c>
    </row>
    <row r="1377" spans="1:4" x14ac:dyDescent="0.35">
      <c r="A1377" s="2">
        <f t="shared" si="42"/>
        <v>82</v>
      </c>
      <c r="B1377" s="2">
        <f t="shared" si="43"/>
        <v>28</v>
      </c>
      <c r="C1377" s="2" t="s">
        <v>1453</v>
      </c>
      <c r="D1377" s="6">
        <f>COUNTIF(Data!$I$2:$I$1048576, "=" &amp; C1377)</f>
        <v>0</v>
      </c>
    </row>
    <row r="1378" spans="1:4" x14ac:dyDescent="0.35">
      <c r="A1378" s="2">
        <f t="shared" si="42"/>
        <v>83</v>
      </c>
      <c r="B1378" s="2">
        <f t="shared" si="43"/>
        <v>28</v>
      </c>
      <c r="C1378" s="2" t="s">
        <v>1454</v>
      </c>
      <c r="D1378" s="6">
        <f>COUNTIF(Data!$I$2:$I$1048576, "=" &amp; C1378)</f>
        <v>0</v>
      </c>
    </row>
    <row r="1379" spans="1:4" x14ac:dyDescent="0.35">
      <c r="A1379" s="2">
        <f t="shared" si="42"/>
        <v>84</v>
      </c>
      <c r="B1379" s="2">
        <f t="shared" si="43"/>
        <v>28</v>
      </c>
      <c r="C1379" s="2" t="s">
        <v>1455</v>
      </c>
      <c r="D1379" s="6">
        <f>COUNTIF(Data!$I$2:$I$1048576, "=" &amp; C1379)</f>
        <v>0</v>
      </c>
    </row>
    <row r="1380" spans="1:4" x14ac:dyDescent="0.35">
      <c r="A1380" s="2">
        <f t="shared" si="42"/>
        <v>85</v>
      </c>
      <c r="B1380" s="2">
        <f t="shared" si="43"/>
        <v>28</v>
      </c>
      <c r="C1380" s="2" t="s">
        <v>1456</v>
      </c>
      <c r="D1380" s="6">
        <f>COUNTIF(Data!$I$2:$I$1048576, "=" &amp; C1380)</f>
        <v>0</v>
      </c>
    </row>
    <row r="1381" spans="1:4" x14ac:dyDescent="0.35">
      <c r="A1381" s="2">
        <f t="shared" si="42"/>
        <v>86</v>
      </c>
      <c r="B1381" s="2">
        <f t="shared" si="43"/>
        <v>28</v>
      </c>
      <c r="C1381" s="2" t="s">
        <v>1457</v>
      </c>
      <c r="D1381" s="6">
        <f>COUNTIF(Data!$I$2:$I$1048576, "=" &amp; C1381)</f>
        <v>0</v>
      </c>
    </row>
    <row r="1382" spans="1:4" x14ac:dyDescent="0.35">
      <c r="A1382" s="2">
        <f t="shared" si="42"/>
        <v>87</v>
      </c>
      <c r="B1382" s="2">
        <f t="shared" si="43"/>
        <v>28</v>
      </c>
      <c r="C1382" s="2" t="s">
        <v>1458</v>
      </c>
      <c r="D1382" s="6">
        <f>COUNTIF(Data!$I$2:$I$1048576, "=" &amp; C1382)</f>
        <v>0</v>
      </c>
    </row>
    <row r="1383" spans="1:4" x14ac:dyDescent="0.35">
      <c r="A1383" s="2">
        <f t="shared" si="42"/>
        <v>88</v>
      </c>
      <c r="B1383" s="2">
        <f t="shared" si="43"/>
        <v>28</v>
      </c>
      <c r="C1383" s="2" t="s">
        <v>1459</v>
      </c>
      <c r="D1383" s="6">
        <f>COUNTIF(Data!$I$2:$I$1048576, "=" &amp; C1383)</f>
        <v>0</v>
      </c>
    </row>
    <row r="1384" spans="1:4" x14ac:dyDescent="0.35">
      <c r="A1384" s="2">
        <f t="shared" si="42"/>
        <v>89</v>
      </c>
      <c r="B1384" s="2">
        <f t="shared" si="43"/>
        <v>28</v>
      </c>
      <c r="C1384" s="2" t="s">
        <v>1460</v>
      </c>
      <c r="D1384" s="6">
        <f>COUNTIF(Data!$I$2:$I$1048576, "=" &amp; C1384)</f>
        <v>0</v>
      </c>
    </row>
    <row r="1385" spans="1:4" x14ac:dyDescent="0.35">
      <c r="A1385" s="2">
        <f t="shared" si="42"/>
        <v>90</v>
      </c>
      <c r="B1385" s="2">
        <f t="shared" si="43"/>
        <v>28</v>
      </c>
      <c r="C1385" s="2" t="s">
        <v>1461</v>
      </c>
      <c r="D1385" s="6">
        <f>COUNTIF(Data!$I$2:$I$1048576, "=" &amp; C1385)</f>
        <v>0</v>
      </c>
    </row>
    <row r="1386" spans="1:4" x14ac:dyDescent="0.35">
      <c r="A1386" s="2">
        <f t="shared" si="42"/>
        <v>91</v>
      </c>
      <c r="B1386" s="2">
        <f t="shared" si="43"/>
        <v>28</v>
      </c>
      <c r="C1386" s="2" t="s">
        <v>1462</v>
      </c>
      <c r="D1386" s="6">
        <f>COUNTIF(Data!$I$2:$I$1048576, "=" &amp; C1386)</f>
        <v>0</v>
      </c>
    </row>
    <row r="1387" spans="1:4" x14ac:dyDescent="0.35">
      <c r="A1387" s="2">
        <f t="shared" si="42"/>
        <v>92</v>
      </c>
      <c r="B1387" s="2">
        <f t="shared" si="43"/>
        <v>28</v>
      </c>
      <c r="C1387" s="2" t="s">
        <v>1463</v>
      </c>
      <c r="D1387" s="6">
        <f>COUNTIF(Data!$I$2:$I$1048576, "=" &amp; C1387)</f>
        <v>0</v>
      </c>
    </row>
    <row r="1388" spans="1:4" x14ac:dyDescent="0.35">
      <c r="A1388" s="2">
        <f t="shared" si="42"/>
        <v>93</v>
      </c>
      <c r="B1388" s="2">
        <f t="shared" si="43"/>
        <v>28</v>
      </c>
      <c r="C1388" s="2" t="s">
        <v>1464</v>
      </c>
      <c r="D1388" s="6">
        <f>COUNTIF(Data!$I$2:$I$1048576, "=" &amp; C1388)</f>
        <v>0</v>
      </c>
    </row>
    <row r="1389" spans="1:4" x14ac:dyDescent="0.35">
      <c r="A1389" s="2">
        <f t="shared" si="42"/>
        <v>94</v>
      </c>
      <c r="B1389" s="2">
        <f t="shared" si="43"/>
        <v>28</v>
      </c>
      <c r="C1389" s="2" t="s">
        <v>1465</v>
      </c>
      <c r="D1389" s="6">
        <f>COUNTIF(Data!$I$2:$I$1048576, "=" &amp; C1389)</f>
        <v>0</v>
      </c>
    </row>
    <row r="1390" spans="1:4" x14ac:dyDescent="0.35">
      <c r="A1390" s="2">
        <f t="shared" si="42"/>
        <v>95</v>
      </c>
      <c r="B1390" s="2">
        <f t="shared" si="43"/>
        <v>28</v>
      </c>
      <c r="C1390" s="2" t="s">
        <v>1466</v>
      </c>
      <c r="D1390" s="6">
        <f>COUNTIF(Data!$I$2:$I$1048576, "=" &amp; C1390)</f>
        <v>0</v>
      </c>
    </row>
    <row r="1391" spans="1:4" x14ac:dyDescent="0.35">
      <c r="A1391" s="2">
        <f t="shared" si="42"/>
        <v>96</v>
      </c>
      <c r="B1391" s="2">
        <f t="shared" si="43"/>
        <v>28</v>
      </c>
      <c r="C1391" s="2" t="s">
        <v>1467</v>
      </c>
      <c r="D1391" s="6">
        <f>COUNTIF(Data!$I$2:$I$1048576, "=" &amp; C1391)</f>
        <v>0</v>
      </c>
    </row>
    <row r="1392" spans="1:4" x14ac:dyDescent="0.35">
      <c r="A1392" s="2">
        <f t="shared" si="42"/>
        <v>97</v>
      </c>
      <c r="B1392" s="2">
        <f t="shared" si="43"/>
        <v>28</v>
      </c>
      <c r="C1392" s="2" t="s">
        <v>1468</v>
      </c>
      <c r="D1392" s="6">
        <f>COUNTIF(Data!$I$2:$I$1048576, "=" &amp; C1392)</f>
        <v>0</v>
      </c>
    </row>
    <row r="1393" spans="1:4" x14ac:dyDescent="0.35">
      <c r="A1393" s="2">
        <f t="shared" si="42"/>
        <v>98</v>
      </c>
      <c r="B1393" s="2">
        <f t="shared" si="43"/>
        <v>28</v>
      </c>
      <c r="C1393" s="2" t="s">
        <v>1469</v>
      </c>
      <c r="D1393" s="6">
        <f>COUNTIF(Data!$I$2:$I$1048576, "=" &amp; C1393)</f>
        <v>0</v>
      </c>
    </row>
    <row r="1394" spans="1:4" x14ac:dyDescent="0.35">
      <c r="A1394" s="2">
        <f t="shared" si="42"/>
        <v>99</v>
      </c>
      <c r="B1394" s="2">
        <f t="shared" si="43"/>
        <v>28</v>
      </c>
      <c r="C1394" s="2" t="s">
        <v>1470</v>
      </c>
      <c r="D1394" s="6">
        <f>COUNTIF(Data!$I$2:$I$1048576, "=" &amp; C1394)</f>
        <v>0</v>
      </c>
    </row>
    <row r="1395" spans="1:4" x14ac:dyDescent="0.35">
      <c r="A1395" s="2">
        <f t="shared" si="42"/>
        <v>100</v>
      </c>
      <c r="B1395" s="2">
        <f t="shared" si="43"/>
        <v>28</v>
      </c>
      <c r="C1395" s="2" t="s">
        <v>1471</v>
      </c>
      <c r="D1395" s="6">
        <f>COUNTIF(Data!$I$2:$I$1048576, "=" &amp; C1395)</f>
        <v>0</v>
      </c>
    </row>
    <row r="1396" spans="1:4" x14ac:dyDescent="0.35">
      <c r="A1396" s="2">
        <f t="shared" si="42"/>
        <v>101</v>
      </c>
      <c r="B1396" s="2">
        <f t="shared" si="43"/>
        <v>28</v>
      </c>
      <c r="C1396" s="2" t="s">
        <v>1472</v>
      </c>
      <c r="D1396" s="6">
        <f>COUNTIF(Data!$I$2:$I$1048576, "=" &amp; C1396)</f>
        <v>0</v>
      </c>
    </row>
    <row r="1397" spans="1:4" x14ac:dyDescent="0.35">
      <c r="A1397" s="2">
        <f t="shared" si="42"/>
        <v>102</v>
      </c>
      <c r="B1397" s="2">
        <f t="shared" si="43"/>
        <v>28</v>
      </c>
      <c r="C1397" s="2" t="s">
        <v>1473</v>
      </c>
      <c r="D1397" s="6">
        <f>COUNTIF(Data!$I$2:$I$1048576, "=" &amp; C1397)</f>
        <v>0</v>
      </c>
    </row>
    <row r="1398" spans="1:4" x14ac:dyDescent="0.35">
      <c r="A1398" s="2">
        <f t="shared" si="42"/>
        <v>103</v>
      </c>
      <c r="B1398" s="2">
        <f t="shared" si="43"/>
        <v>28</v>
      </c>
      <c r="C1398" s="2" t="s">
        <v>1474</v>
      </c>
      <c r="D1398" s="6">
        <f>COUNTIF(Data!$I$2:$I$1048576, "=" &amp; C1398)</f>
        <v>0</v>
      </c>
    </row>
    <row r="1399" spans="1:4" x14ac:dyDescent="0.35">
      <c r="A1399" s="2">
        <f t="shared" si="42"/>
        <v>104</v>
      </c>
      <c r="B1399" s="2">
        <f t="shared" si="43"/>
        <v>28</v>
      </c>
      <c r="C1399" s="2" t="s">
        <v>1475</v>
      </c>
      <c r="D1399" s="6">
        <f>COUNTIF(Data!$I$2:$I$1048576, "=" &amp; C1399)</f>
        <v>0</v>
      </c>
    </row>
    <row r="1400" spans="1:4" x14ac:dyDescent="0.35">
      <c r="A1400" s="2">
        <f t="shared" si="42"/>
        <v>105</v>
      </c>
      <c r="B1400" s="2">
        <f t="shared" si="43"/>
        <v>28</v>
      </c>
      <c r="C1400" s="2" t="s">
        <v>1476</v>
      </c>
      <c r="D1400" s="6">
        <f>COUNTIF(Data!$I$2:$I$1048576, "=" &amp; C1400)</f>
        <v>1</v>
      </c>
    </row>
    <row r="1401" spans="1:4" x14ac:dyDescent="0.35">
      <c r="A1401" s="2">
        <f t="shared" si="42"/>
        <v>106</v>
      </c>
      <c r="B1401" s="2">
        <f t="shared" si="43"/>
        <v>28</v>
      </c>
      <c r="C1401" s="2" t="s">
        <v>24</v>
      </c>
      <c r="D1401" s="6">
        <f>COUNTIF(Data!$I$2:$I$1048576, "=" &amp; C1401)</f>
        <v>0</v>
      </c>
    </row>
    <row r="1402" spans="1:4" x14ac:dyDescent="0.35">
      <c r="A1402" s="2">
        <f t="shared" si="42"/>
        <v>107</v>
      </c>
      <c r="B1402" s="2">
        <f t="shared" si="43"/>
        <v>28</v>
      </c>
      <c r="C1402" s="2" t="s">
        <v>26</v>
      </c>
      <c r="D1402" s="6">
        <f>COUNTIF(Data!$I$2:$I$1048576, "=" &amp; C1402)</f>
        <v>0</v>
      </c>
    </row>
    <row r="1403" spans="1:4" x14ac:dyDescent="0.35">
      <c r="A1403" s="2">
        <f t="shared" si="42"/>
        <v>108</v>
      </c>
      <c r="B1403" s="2">
        <f t="shared" si="43"/>
        <v>28</v>
      </c>
      <c r="C1403" s="2" t="s">
        <v>29</v>
      </c>
      <c r="D1403" s="6">
        <f>COUNTIF(Data!$I$2:$I$1048576, "=" &amp; C1403)</f>
        <v>0</v>
      </c>
    </row>
    <row r="1404" spans="1:4" x14ac:dyDescent="0.35">
      <c r="A1404" s="2">
        <f t="shared" si="42"/>
        <v>109</v>
      </c>
      <c r="B1404" s="2">
        <f t="shared" si="43"/>
        <v>28</v>
      </c>
      <c r="C1404" s="2" t="s">
        <v>32</v>
      </c>
      <c r="D1404" s="6">
        <f>COUNTIF(Data!$I$2:$I$1048576, "=" &amp; C1404)</f>
        <v>0</v>
      </c>
    </row>
    <row r="1405" spans="1:4" x14ac:dyDescent="0.35">
      <c r="A1405" s="2">
        <f t="shared" si="42"/>
        <v>110</v>
      </c>
      <c r="B1405" s="2">
        <f t="shared" si="43"/>
        <v>28</v>
      </c>
      <c r="C1405" s="2" t="s">
        <v>33</v>
      </c>
      <c r="D1405" s="6">
        <f>COUNTIF(Data!$I$2:$I$1048576, "=" &amp; C1405)</f>
        <v>0</v>
      </c>
    </row>
    <row r="1406" spans="1:4" x14ac:dyDescent="0.35">
      <c r="A1406" s="2">
        <f t="shared" si="42"/>
        <v>111</v>
      </c>
      <c r="B1406" s="2">
        <f t="shared" si="43"/>
        <v>28</v>
      </c>
      <c r="C1406" s="2" t="s">
        <v>1477</v>
      </c>
      <c r="D1406" s="6">
        <f>COUNTIF(Data!$I$2:$I$1048576, "=" &amp; C1406)</f>
        <v>1</v>
      </c>
    </row>
    <row r="1407" spans="1:4" x14ac:dyDescent="0.35">
      <c r="A1407" s="2">
        <f t="shared" si="42"/>
        <v>112</v>
      </c>
      <c r="B1407" s="2">
        <f t="shared" si="43"/>
        <v>28</v>
      </c>
      <c r="C1407" s="2" t="s">
        <v>36</v>
      </c>
      <c r="D1407" s="6">
        <f>COUNTIF(Data!$I$2:$I$1048576, "=" &amp; C1407)</f>
        <v>3</v>
      </c>
    </row>
    <row r="1408" spans="1:4" x14ac:dyDescent="0.35">
      <c r="A1408" s="2">
        <f t="shared" si="42"/>
        <v>113</v>
      </c>
      <c r="B1408" s="2">
        <f t="shared" si="43"/>
        <v>28</v>
      </c>
      <c r="C1408" s="2" t="s">
        <v>39</v>
      </c>
      <c r="D1408" s="6">
        <f>COUNTIF(Data!$I$2:$I$1048576, "=" &amp; C1408)</f>
        <v>1</v>
      </c>
    </row>
    <row r="1409" spans="1:4" x14ac:dyDescent="0.35">
      <c r="A1409" s="2">
        <f t="shared" si="42"/>
        <v>114</v>
      </c>
      <c r="B1409" s="2">
        <f t="shared" si="43"/>
        <v>28</v>
      </c>
      <c r="C1409" s="2" t="s">
        <v>42</v>
      </c>
      <c r="D1409" s="6">
        <f>COUNTIF(Data!$I$2:$I$1048576, "=" &amp; C1409)</f>
        <v>1</v>
      </c>
    </row>
    <row r="1410" spans="1:4" x14ac:dyDescent="0.35">
      <c r="A1410" s="2">
        <f t="shared" si="42"/>
        <v>115</v>
      </c>
      <c r="B1410" s="2">
        <f t="shared" si="43"/>
        <v>28</v>
      </c>
      <c r="C1410" s="2" t="s">
        <v>45</v>
      </c>
      <c r="D1410" s="6">
        <f>COUNTIF(Data!$I$2:$I$1048576, "=" &amp; C1410)</f>
        <v>0</v>
      </c>
    </row>
    <row r="1411" spans="1:4" x14ac:dyDescent="0.35">
      <c r="A1411" s="2">
        <f t="shared" ref="A1411:A1474" si="44">VALUE(LEFT(C1411, FIND(" ",C1411)-1))</f>
        <v>116</v>
      </c>
      <c r="B1411" s="2">
        <f t="shared" ref="B1411:B1474" si="45">VALUE(RIGHT(C1411,LEN(C1411)- FIND(" ",C1411)+1))</f>
        <v>28</v>
      </c>
      <c r="C1411" s="2" t="s">
        <v>47</v>
      </c>
      <c r="D1411" s="6">
        <f>COUNTIF(Data!$I$2:$I$1048576, "=" &amp; C1411)</f>
        <v>0</v>
      </c>
    </row>
    <row r="1412" spans="1:4" x14ac:dyDescent="0.35">
      <c r="A1412" s="2">
        <f t="shared" si="44"/>
        <v>117</v>
      </c>
      <c r="B1412" s="2">
        <f t="shared" si="45"/>
        <v>28</v>
      </c>
      <c r="C1412" s="2" t="s">
        <v>1478</v>
      </c>
      <c r="D1412" s="6">
        <f>COUNTIF(Data!$I$2:$I$1048576, "=" &amp; C1412)</f>
        <v>2</v>
      </c>
    </row>
    <row r="1413" spans="1:4" x14ac:dyDescent="0.35">
      <c r="A1413" s="2">
        <f t="shared" si="44"/>
        <v>118</v>
      </c>
      <c r="B1413" s="2">
        <f t="shared" si="45"/>
        <v>28</v>
      </c>
      <c r="C1413" s="2" t="s">
        <v>1479</v>
      </c>
      <c r="D1413" s="6">
        <f>COUNTIF(Data!$I$2:$I$1048576, "=" &amp; C1413)</f>
        <v>0</v>
      </c>
    </row>
    <row r="1414" spans="1:4" x14ac:dyDescent="0.35">
      <c r="A1414" s="2">
        <f t="shared" si="44"/>
        <v>119</v>
      </c>
      <c r="B1414" s="2">
        <f t="shared" si="45"/>
        <v>28</v>
      </c>
      <c r="C1414" s="2" t="s">
        <v>1480</v>
      </c>
      <c r="D1414" s="6">
        <f>COUNTIF(Data!$I$2:$I$1048576, "=" &amp; C1414)</f>
        <v>0</v>
      </c>
    </row>
    <row r="1415" spans="1:4" x14ac:dyDescent="0.35">
      <c r="A1415" s="2">
        <f t="shared" si="44"/>
        <v>120</v>
      </c>
      <c r="B1415" s="2">
        <f t="shared" si="45"/>
        <v>28</v>
      </c>
      <c r="C1415" s="2" t="s">
        <v>1481</v>
      </c>
      <c r="D1415" s="6">
        <f>COUNTIF(Data!$I$2:$I$1048576, "=" &amp; C1415)</f>
        <v>0</v>
      </c>
    </row>
    <row r="1416" spans="1:4" x14ac:dyDescent="0.35">
      <c r="A1416" s="2">
        <f t="shared" si="44"/>
        <v>121</v>
      </c>
      <c r="B1416" s="2">
        <f t="shared" si="45"/>
        <v>28</v>
      </c>
      <c r="C1416" s="2" t="s">
        <v>1482</v>
      </c>
      <c r="D1416" s="6">
        <f>COUNTIF(Data!$I$2:$I$1048576, "=" &amp; C1416)</f>
        <v>0</v>
      </c>
    </row>
    <row r="1417" spans="1:4" x14ac:dyDescent="0.35">
      <c r="A1417" s="2">
        <f t="shared" si="44"/>
        <v>122</v>
      </c>
      <c r="B1417" s="2">
        <f t="shared" si="45"/>
        <v>28</v>
      </c>
      <c r="C1417" s="2" t="s">
        <v>1483</v>
      </c>
      <c r="D1417" s="6">
        <f>COUNTIF(Data!$I$2:$I$1048576, "=" &amp; C1417)</f>
        <v>0</v>
      </c>
    </row>
    <row r="1418" spans="1:4" x14ac:dyDescent="0.35">
      <c r="A1418" s="2">
        <f t="shared" si="44"/>
        <v>123</v>
      </c>
      <c r="B1418" s="2">
        <f t="shared" si="45"/>
        <v>28</v>
      </c>
      <c r="C1418" s="2" t="s">
        <v>1484</v>
      </c>
      <c r="D1418" s="6">
        <f>COUNTIF(Data!$I$2:$I$1048576, "=" &amp; C1418)</f>
        <v>0</v>
      </c>
    </row>
    <row r="1419" spans="1:4" x14ac:dyDescent="0.35">
      <c r="A1419" s="2">
        <f t="shared" si="44"/>
        <v>124</v>
      </c>
      <c r="B1419" s="2">
        <f t="shared" si="45"/>
        <v>28</v>
      </c>
      <c r="C1419" s="2" t="s">
        <v>1485</v>
      </c>
      <c r="D1419" s="6">
        <f>COUNTIF(Data!$I$2:$I$1048576, "=" &amp; C1419)</f>
        <v>0</v>
      </c>
    </row>
    <row r="1420" spans="1:4" x14ac:dyDescent="0.35">
      <c r="A1420" s="2">
        <f t="shared" si="44"/>
        <v>125</v>
      </c>
      <c r="B1420" s="2">
        <f t="shared" si="45"/>
        <v>28</v>
      </c>
      <c r="C1420" s="2" t="s">
        <v>1486</v>
      </c>
      <c r="D1420" s="6">
        <f>COUNTIF(Data!$I$2:$I$1048576, "=" &amp; C1420)</f>
        <v>0</v>
      </c>
    </row>
    <row r="1421" spans="1:4" x14ac:dyDescent="0.35">
      <c r="A1421" s="2">
        <f t="shared" si="44"/>
        <v>126</v>
      </c>
      <c r="B1421" s="2">
        <f t="shared" si="45"/>
        <v>28</v>
      </c>
      <c r="C1421" s="2" t="s">
        <v>1487</v>
      </c>
      <c r="D1421" s="6">
        <f>COUNTIF(Data!$I$2:$I$1048576, "=" &amp; C1421)</f>
        <v>0</v>
      </c>
    </row>
    <row r="1422" spans="1:4" x14ac:dyDescent="0.35">
      <c r="A1422" s="2">
        <f t="shared" si="44"/>
        <v>127</v>
      </c>
      <c r="B1422" s="2">
        <f t="shared" si="45"/>
        <v>28</v>
      </c>
      <c r="C1422" s="2" t="s">
        <v>1488</v>
      </c>
      <c r="D1422" s="6">
        <f>COUNTIF(Data!$I$2:$I$1048576, "=" &amp; C1422)</f>
        <v>0</v>
      </c>
    </row>
    <row r="1423" spans="1:4" x14ac:dyDescent="0.35">
      <c r="A1423" s="2">
        <f t="shared" si="44"/>
        <v>128</v>
      </c>
      <c r="B1423" s="2">
        <f t="shared" si="45"/>
        <v>28</v>
      </c>
      <c r="C1423" s="2" t="s">
        <v>1489</v>
      </c>
      <c r="D1423" s="6">
        <f>COUNTIF(Data!$I$2:$I$1048576, "=" &amp; C1423)</f>
        <v>0</v>
      </c>
    </row>
    <row r="1424" spans="1:4" x14ac:dyDescent="0.35">
      <c r="A1424" s="2">
        <f t="shared" si="44"/>
        <v>129</v>
      </c>
      <c r="B1424" s="2">
        <f t="shared" si="45"/>
        <v>28</v>
      </c>
      <c r="C1424" s="2" t="s">
        <v>1490</v>
      </c>
      <c r="D1424" s="6">
        <f>COUNTIF(Data!$I$2:$I$1048576, "=" &amp; C1424)</f>
        <v>0</v>
      </c>
    </row>
    <row r="1425" spans="1:4" x14ac:dyDescent="0.35">
      <c r="A1425" s="2">
        <f t="shared" si="44"/>
        <v>130</v>
      </c>
      <c r="B1425" s="2">
        <f t="shared" si="45"/>
        <v>28</v>
      </c>
      <c r="C1425" s="2" t="s">
        <v>1491</v>
      </c>
      <c r="D1425" s="6">
        <f>COUNTIF(Data!$I$2:$I$1048576, "=" &amp; C1425)</f>
        <v>0</v>
      </c>
    </row>
    <row r="1426" spans="1:4" x14ac:dyDescent="0.35">
      <c r="A1426" s="2">
        <f t="shared" si="44"/>
        <v>131</v>
      </c>
      <c r="B1426" s="2">
        <f t="shared" si="45"/>
        <v>28</v>
      </c>
      <c r="C1426" s="2" t="s">
        <v>1492</v>
      </c>
      <c r="D1426" s="6">
        <f>COUNTIF(Data!$I$2:$I$1048576, "=" &amp; C1426)</f>
        <v>0</v>
      </c>
    </row>
    <row r="1427" spans="1:4" x14ac:dyDescent="0.35">
      <c r="A1427" s="2">
        <f t="shared" si="44"/>
        <v>132</v>
      </c>
      <c r="B1427" s="2">
        <f t="shared" si="45"/>
        <v>28</v>
      </c>
      <c r="C1427" s="2" t="s">
        <v>1493</v>
      </c>
      <c r="D1427" s="6">
        <f>COUNTIF(Data!$I$2:$I$1048576, "=" &amp; C1427)</f>
        <v>0</v>
      </c>
    </row>
    <row r="1428" spans="1:4" x14ac:dyDescent="0.35">
      <c r="A1428" s="2">
        <f t="shared" si="44"/>
        <v>133</v>
      </c>
      <c r="B1428" s="2">
        <f t="shared" si="45"/>
        <v>28</v>
      </c>
      <c r="C1428" s="2" t="s">
        <v>1494</v>
      </c>
      <c r="D1428" s="6">
        <f>COUNTIF(Data!$I$2:$I$1048576, "=" &amp; C1428)</f>
        <v>0</v>
      </c>
    </row>
    <row r="1429" spans="1:4" x14ac:dyDescent="0.35">
      <c r="A1429" s="2">
        <f t="shared" si="44"/>
        <v>134</v>
      </c>
      <c r="B1429" s="2">
        <f t="shared" si="45"/>
        <v>28</v>
      </c>
      <c r="C1429" s="2" t="s">
        <v>1495</v>
      </c>
      <c r="D1429" s="6">
        <f>COUNTIF(Data!$I$2:$I$1048576, "=" &amp; C1429)</f>
        <v>0</v>
      </c>
    </row>
    <row r="1430" spans="1:4" x14ac:dyDescent="0.35">
      <c r="A1430" s="2">
        <f t="shared" si="44"/>
        <v>135</v>
      </c>
      <c r="B1430" s="2">
        <f t="shared" si="45"/>
        <v>28</v>
      </c>
      <c r="C1430" s="2" t="s">
        <v>1496</v>
      </c>
      <c r="D1430" s="6">
        <f>COUNTIF(Data!$I$2:$I$1048576, "=" &amp; C1430)</f>
        <v>0</v>
      </c>
    </row>
    <row r="1431" spans="1:4" x14ac:dyDescent="0.35">
      <c r="A1431" s="2">
        <f t="shared" si="44"/>
        <v>136</v>
      </c>
      <c r="B1431" s="2">
        <f t="shared" si="45"/>
        <v>28</v>
      </c>
      <c r="C1431" s="2" t="s">
        <v>1497</v>
      </c>
      <c r="D1431" s="6">
        <f>COUNTIF(Data!$I$2:$I$1048576, "=" &amp; C1431)</f>
        <v>0</v>
      </c>
    </row>
    <row r="1432" spans="1:4" x14ac:dyDescent="0.35">
      <c r="A1432" s="2">
        <f t="shared" si="44"/>
        <v>137</v>
      </c>
      <c r="B1432" s="2">
        <f t="shared" si="45"/>
        <v>28</v>
      </c>
      <c r="C1432" s="2" t="s">
        <v>1498</v>
      </c>
      <c r="D1432" s="6">
        <f>COUNTIF(Data!$I$2:$I$1048576, "=" &amp; C1432)</f>
        <v>0</v>
      </c>
    </row>
    <row r="1433" spans="1:4" x14ac:dyDescent="0.35">
      <c r="A1433" s="2">
        <f t="shared" si="44"/>
        <v>138</v>
      </c>
      <c r="B1433" s="2">
        <f t="shared" si="45"/>
        <v>28</v>
      </c>
      <c r="C1433" s="2" t="s">
        <v>1499</v>
      </c>
      <c r="D1433" s="6">
        <f>COUNTIF(Data!$I$2:$I$1048576, "=" &amp; C1433)</f>
        <v>0</v>
      </c>
    </row>
    <row r="1434" spans="1:4" x14ac:dyDescent="0.35">
      <c r="A1434" s="2">
        <f t="shared" si="44"/>
        <v>139</v>
      </c>
      <c r="B1434" s="2">
        <f t="shared" si="45"/>
        <v>28</v>
      </c>
      <c r="C1434" s="2" t="s">
        <v>1500</v>
      </c>
      <c r="D1434" s="6">
        <f>COUNTIF(Data!$I$2:$I$1048576, "=" &amp; C1434)</f>
        <v>0</v>
      </c>
    </row>
    <row r="1435" spans="1:4" x14ac:dyDescent="0.35">
      <c r="A1435" s="2">
        <f t="shared" si="44"/>
        <v>140</v>
      </c>
      <c r="B1435" s="2">
        <f t="shared" si="45"/>
        <v>28</v>
      </c>
      <c r="C1435" s="2" t="s">
        <v>1501</v>
      </c>
      <c r="D1435" s="6">
        <f>COUNTIF(Data!$I$2:$I$1048576, "=" &amp; C1435)</f>
        <v>0</v>
      </c>
    </row>
    <row r="1436" spans="1:4" x14ac:dyDescent="0.35">
      <c r="A1436" s="2">
        <f t="shared" si="44"/>
        <v>141</v>
      </c>
      <c r="B1436" s="2">
        <f t="shared" si="45"/>
        <v>28</v>
      </c>
      <c r="C1436" s="2" t="s">
        <v>1502</v>
      </c>
      <c r="D1436" s="6">
        <f>COUNTIF(Data!$I$2:$I$1048576, "=" &amp; C1436)</f>
        <v>0</v>
      </c>
    </row>
    <row r="1437" spans="1:4" x14ac:dyDescent="0.35">
      <c r="A1437" s="2">
        <f t="shared" si="44"/>
        <v>142</v>
      </c>
      <c r="B1437" s="2">
        <f t="shared" si="45"/>
        <v>28</v>
      </c>
      <c r="C1437" s="2" t="s">
        <v>1503</v>
      </c>
      <c r="D1437" s="6">
        <f>COUNTIF(Data!$I$2:$I$1048576, "=" &amp; C1437)</f>
        <v>0</v>
      </c>
    </row>
    <row r="1438" spans="1:4" x14ac:dyDescent="0.35">
      <c r="A1438" s="2">
        <f t="shared" si="44"/>
        <v>143</v>
      </c>
      <c r="B1438" s="2">
        <f t="shared" si="45"/>
        <v>28</v>
      </c>
      <c r="C1438" s="2" t="s">
        <v>1504</v>
      </c>
      <c r="D1438" s="6">
        <f>COUNTIF(Data!$I$2:$I$1048576, "=" &amp; C1438)</f>
        <v>0</v>
      </c>
    </row>
    <row r="1439" spans="1:4" x14ac:dyDescent="0.35">
      <c r="A1439" s="2">
        <f t="shared" si="44"/>
        <v>144</v>
      </c>
      <c r="B1439" s="2">
        <f t="shared" si="45"/>
        <v>28</v>
      </c>
      <c r="C1439" s="2" t="s">
        <v>1505</v>
      </c>
      <c r="D1439" s="6">
        <f>COUNTIF(Data!$I$2:$I$1048576, "=" &amp; C1439)</f>
        <v>0</v>
      </c>
    </row>
    <row r="1440" spans="1:4" x14ac:dyDescent="0.35">
      <c r="A1440" s="2">
        <f t="shared" si="44"/>
        <v>145</v>
      </c>
      <c r="B1440" s="2">
        <f t="shared" si="45"/>
        <v>28</v>
      </c>
      <c r="C1440" s="2" t="s">
        <v>1506</v>
      </c>
      <c r="D1440" s="6">
        <f>COUNTIF(Data!$I$2:$I$1048576, "=" &amp; C1440)</f>
        <v>0</v>
      </c>
    </row>
    <row r="1441" spans="1:4" x14ac:dyDescent="0.35">
      <c r="A1441" s="2">
        <f t="shared" si="44"/>
        <v>146</v>
      </c>
      <c r="B1441" s="2">
        <f t="shared" si="45"/>
        <v>28</v>
      </c>
      <c r="C1441" s="2" t="s">
        <v>1507</v>
      </c>
      <c r="D1441" s="6">
        <f>COUNTIF(Data!$I$2:$I$1048576, "=" &amp; C1441)</f>
        <v>0</v>
      </c>
    </row>
    <row r="1442" spans="1:4" x14ac:dyDescent="0.35">
      <c r="A1442" s="2">
        <f t="shared" si="44"/>
        <v>147</v>
      </c>
      <c r="B1442" s="2">
        <f t="shared" si="45"/>
        <v>28</v>
      </c>
      <c r="C1442" s="2" t="s">
        <v>1508</v>
      </c>
      <c r="D1442" s="6">
        <f>COUNTIF(Data!$I$2:$I$1048576, "=" &amp; C1442)</f>
        <v>0</v>
      </c>
    </row>
    <row r="1443" spans="1:4" x14ac:dyDescent="0.35">
      <c r="A1443" s="2">
        <f t="shared" si="44"/>
        <v>148</v>
      </c>
      <c r="B1443" s="2">
        <f t="shared" si="45"/>
        <v>28</v>
      </c>
      <c r="C1443" s="2" t="s">
        <v>1509</v>
      </c>
      <c r="D1443" s="6">
        <f>COUNTIF(Data!$I$2:$I$1048576, "=" &amp; C1443)</f>
        <v>0</v>
      </c>
    </row>
    <row r="1444" spans="1:4" x14ac:dyDescent="0.35">
      <c r="A1444" s="2">
        <f t="shared" si="44"/>
        <v>149</v>
      </c>
      <c r="B1444" s="2">
        <f t="shared" si="45"/>
        <v>28</v>
      </c>
      <c r="C1444" s="2" t="s">
        <v>1510</v>
      </c>
      <c r="D1444" s="6">
        <f>COUNTIF(Data!$I$2:$I$1048576, "=" &amp; C1444)</f>
        <v>0</v>
      </c>
    </row>
    <row r="1445" spans="1:4" x14ac:dyDescent="0.35">
      <c r="A1445" s="2">
        <f t="shared" si="44"/>
        <v>150</v>
      </c>
      <c r="B1445" s="2">
        <f t="shared" si="45"/>
        <v>28</v>
      </c>
      <c r="C1445" s="2" t="s">
        <v>1511</v>
      </c>
      <c r="D1445" s="6">
        <f>COUNTIF(Data!$I$2:$I$1048576, "=" &amp; C1445)</f>
        <v>0</v>
      </c>
    </row>
    <row r="1446" spans="1:4" x14ac:dyDescent="0.35">
      <c r="A1446" s="2">
        <f t="shared" si="44"/>
        <v>75</v>
      </c>
      <c r="B1446" s="2">
        <f t="shared" si="45"/>
        <v>29</v>
      </c>
      <c r="C1446" s="2" t="s">
        <v>1512</v>
      </c>
      <c r="D1446" s="6">
        <f>COUNTIF(Data!$I$2:$I$1048576, "=" &amp; C1446)</f>
        <v>0</v>
      </c>
    </row>
    <row r="1447" spans="1:4" x14ac:dyDescent="0.35">
      <c r="A1447" s="2">
        <f t="shared" si="44"/>
        <v>76</v>
      </c>
      <c r="B1447" s="2">
        <f t="shared" si="45"/>
        <v>29</v>
      </c>
      <c r="C1447" s="2" t="s">
        <v>1513</v>
      </c>
      <c r="D1447" s="6">
        <f>COUNTIF(Data!$I$2:$I$1048576, "=" &amp; C1447)</f>
        <v>0</v>
      </c>
    </row>
    <row r="1448" spans="1:4" x14ac:dyDescent="0.35">
      <c r="A1448" s="2">
        <f t="shared" si="44"/>
        <v>77</v>
      </c>
      <c r="B1448" s="2">
        <f t="shared" si="45"/>
        <v>29</v>
      </c>
      <c r="C1448" s="2" t="s">
        <v>1514</v>
      </c>
      <c r="D1448" s="6">
        <f>COUNTIF(Data!$I$2:$I$1048576, "=" &amp; C1448)</f>
        <v>0</v>
      </c>
    </row>
    <row r="1449" spans="1:4" x14ac:dyDescent="0.35">
      <c r="A1449" s="2">
        <f t="shared" si="44"/>
        <v>78</v>
      </c>
      <c r="B1449" s="2">
        <f t="shared" si="45"/>
        <v>29</v>
      </c>
      <c r="C1449" s="2" t="s">
        <v>1515</v>
      </c>
      <c r="D1449" s="6">
        <f>COUNTIF(Data!$I$2:$I$1048576, "=" &amp; C1449)</f>
        <v>0</v>
      </c>
    </row>
    <row r="1450" spans="1:4" x14ac:dyDescent="0.35">
      <c r="A1450" s="2">
        <f t="shared" si="44"/>
        <v>79</v>
      </c>
      <c r="B1450" s="2">
        <f t="shared" si="45"/>
        <v>29</v>
      </c>
      <c r="C1450" s="2" t="s">
        <v>1516</v>
      </c>
      <c r="D1450" s="6">
        <f>COUNTIF(Data!$I$2:$I$1048576, "=" &amp; C1450)</f>
        <v>0</v>
      </c>
    </row>
    <row r="1451" spans="1:4" x14ac:dyDescent="0.35">
      <c r="A1451" s="2">
        <f t="shared" si="44"/>
        <v>80</v>
      </c>
      <c r="B1451" s="2">
        <f t="shared" si="45"/>
        <v>29</v>
      </c>
      <c r="C1451" s="2" t="s">
        <v>1517</v>
      </c>
      <c r="D1451" s="6">
        <f>COUNTIF(Data!$I$2:$I$1048576, "=" &amp; C1451)</f>
        <v>0</v>
      </c>
    </row>
    <row r="1452" spans="1:4" x14ac:dyDescent="0.35">
      <c r="A1452" s="2">
        <f t="shared" si="44"/>
        <v>81</v>
      </c>
      <c r="B1452" s="2">
        <f t="shared" si="45"/>
        <v>29</v>
      </c>
      <c r="C1452" s="2" t="s">
        <v>1518</v>
      </c>
      <c r="D1452" s="6">
        <f>COUNTIF(Data!$I$2:$I$1048576, "=" &amp; C1452)</f>
        <v>0</v>
      </c>
    </row>
    <row r="1453" spans="1:4" x14ac:dyDescent="0.35">
      <c r="A1453" s="2">
        <f t="shared" si="44"/>
        <v>82</v>
      </c>
      <c r="B1453" s="2">
        <f t="shared" si="45"/>
        <v>29</v>
      </c>
      <c r="C1453" s="2" t="s">
        <v>1519</v>
      </c>
      <c r="D1453" s="6">
        <f>COUNTIF(Data!$I$2:$I$1048576, "=" &amp; C1453)</f>
        <v>0</v>
      </c>
    </row>
    <row r="1454" spans="1:4" x14ac:dyDescent="0.35">
      <c r="A1454" s="2">
        <f t="shared" si="44"/>
        <v>83</v>
      </c>
      <c r="B1454" s="2">
        <f t="shared" si="45"/>
        <v>29</v>
      </c>
      <c r="C1454" s="2" t="s">
        <v>1520</v>
      </c>
      <c r="D1454" s="6">
        <f>COUNTIF(Data!$I$2:$I$1048576, "=" &amp; C1454)</f>
        <v>0</v>
      </c>
    </row>
    <row r="1455" spans="1:4" x14ac:dyDescent="0.35">
      <c r="A1455" s="2">
        <f t="shared" si="44"/>
        <v>84</v>
      </c>
      <c r="B1455" s="2">
        <f t="shared" si="45"/>
        <v>29</v>
      </c>
      <c r="C1455" s="2" t="s">
        <v>1521</v>
      </c>
      <c r="D1455" s="6">
        <f>COUNTIF(Data!$I$2:$I$1048576, "=" &amp; C1455)</f>
        <v>0</v>
      </c>
    </row>
    <row r="1456" spans="1:4" x14ac:dyDescent="0.35">
      <c r="A1456" s="2">
        <f t="shared" si="44"/>
        <v>85</v>
      </c>
      <c r="B1456" s="2">
        <f t="shared" si="45"/>
        <v>29</v>
      </c>
      <c r="C1456" s="2" t="s">
        <v>1522</v>
      </c>
      <c r="D1456" s="6">
        <f>COUNTIF(Data!$I$2:$I$1048576, "=" &amp; C1456)</f>
        <v>0</v>
      </c>
    </row>
    <row r="1457" spans="1:4" x14ac:dyDescent="0.35">
      <c r="A1457" s="2">
        <f t="shared" si="44"/>
        <v>86</v>
      </c>
      <c r="B1457" s="2">
        <f t="shared" si="45"/>
        <v>29</v>
      </c>
      <c r="C1457" s="2" t="s">
        <v>1523</v>
      </c>
      <c r="D1457" s="6">
        <f>COUNTIF(Data!$I$2:$I$1048576, "=" &amp; C1457)</f>
        <v>0</v>
      </c>
    </row>
    <row r="1458" spans="1:4" x14ac:dyDescent="0.35">
      <c r="A1458" s="2">
        <f t="shared" si="44"/>
        <v>87</v>
      </c>
      <c r="B1458" s="2">
        <f t="shared" si="45"/>
        <v>29</v>
      </c>
      <c r="C1458" s="2" t="s">
        <v>1524</v>
      </c>
      <c r="D1458" s="6">
        <f>COUNTIF(Data!$I$2:$I$1048576, "=" &amp; C1458)</f>
        <v>0</v>
      </c>
    </row>
    <row r="1459" spans="1:4" x14ac:dyDescent="0.35">
      <c r="A1459" s="2">
        <f t="shared" si="44"/>
        <v>88</v>
      </c>
      <c r="B1459" s="2">
        <f t="shared" si="45"/>
        <v>29</v>
      </c>
      <c r="C1459" s="2" t="s">
        <v>1525</v>
      </c>
      <c r="D1459" s="6">
        <f>COUNTIF(Data!$I$2:$I$1048576, "=" &amp; C1459)</f>
        <v>0</v>
      </c>
    </row>
    <row r="1460" spans="1:4" x14ac:dyDescent="0.35">
      <c r="A1460" s="2">
        <f t="shared" si="44"/>
        <v>89</v>
      </c>
      <c r="B1460" s="2">
        <f t="shared" si="45"/>
        <v>29</v>
      </c>
      <c r="C1460" s="2" t="s">
        <v>1526</v>
      </c>
      <c r="D1460" s="6">
        <f>COUNTIF(Data!$I$2:$I$1048576, "=" &amp; C1460)</f>
        <v>0</v>
      </c>
    </row>
    <row r="1461" spans="1:4" x14ac:dyDescent="0.35">
      <c r="A1461" s="2">
        <f t="shared" si="44"/>
        <v>90</v>
      </c>
      <c r="B1461" s="2">
        <f t="shared" si="45"/>
        <v>29</v>
      </c>
      <c r="C1461" s="2" t="s">
        <v>1527</v>
      </c>
      <c r="D1461" s="6">
        <f>COUNTIF(Data!$I$2:$I$1048576, "=" &amp; C1461)</f>
        <v>0</v>
      </c>
    </row>
    <row r="1462" spans="1:4" x14ac:dyDescent="0.35">
      <c r="A1462" s="2">
        <f t="shared" si="44"/>
        <v>91</v>
      </c>
      <c r="B1462" s="2">
        <f t="shared" si="45"/>
        <v>29</v>
      </c>
      <c r="C1462" s="2" t="s">
        <v>1528</v>
      </c>
      <c r="D1462" s="6">
        <f>COUNTIF(Data!$I$2:$I$1048576, "=" &amp; C1462)</f>
        <v>0</v>
      </c>
    </row>
    <row r="1463" spans="1:4" x14ac:dyDescent="0.35">
      <c r="A1463" s="2">
        <f t="shared" si="44"/>
        <v>92</v>
      </c>
      <c r="B1463" s="2">
        <f t="shared" si="45"/>
        <v>29</v>
      </c>
      <c r="C1463" s="2" t="s">
        <v>1529</v>
      </c>
      <c r="D1463" s="6">
        <f>COUNTIF(Data!$I$2:$I$1048576, "=" &amp; C1463)</f>
        <v>0</v>
      </c>
    </row>
    <row r="1464" spans="1:4" x14ac:dyDescent="0.35">
      <c r="A1464" s="2">
        <f t="shared" si="44"/>
        <v>93</v>
      </c>
      <c r="B1464" s="2">
        <f t="shared" si="45"/>
        <v>29</v>
      </c>
      <c r="C1464" s="2" t="s">
        <v>1530</v>
      </c>
      <c r="D1464" s="6">
        <f>COUNTIF(Data!$I$2:$I$1048576, "=" &amp; C1464)</f>
        <v>0</v>
      </c>
    </row>
    <row r="1465" spans="1:4" x14ac:dyDescent="0.35">
      <c r="A1465" s="2">
        <f t="shared" si="44"/>
        <v>94</v>
      </c>
      <c r="B1465" s="2">
        <f t="shared" si="45"/>
        <v>29</v>
      </c>
      <c r="C1465" s="2" t="s">
        <v>1531</v>
      </c>
      <c r="D1465" s="6">
        <f>COUNTIF(Data!$I$2:$I$1048576, "=" &amp; C1465)</f>
        <v>0</v>
      </c>
    </row>
    <row r="1466" spans="1:4" x14ac:dyDescent="0.35">
      <c r="A1466" s="2">
        <f t="shared" si="44"/>
        <v>95</v>
      </c>
      <c r="B1466" s="2">
        <f t="shared" si="45"/>
        <v>29</v>
      </c>
      <c r="C1466" s="2" t="s">
        <v>1532</v>
      </c>
      <c r="D1466" s="6">
        <f>COUNTIF(Data!$I$2:$I$1048576, "=" &amp; C1466)</f>
        <v>0</v>
      </c>
    </row>
    <row r="1467" spans="1:4" x14ac:dyDescent="0.35">
      <c r="A1467" s="2">
        <f t="shared" si="44"/>
        <v>96</v>
      </c>
      <c r="B1467" s="2">
        <f t="shared" si="45"/>
        <v>29</v>
      </c>
      <c r="C1467" s="2" t="s">
        <v>1533</v>
      </c>
      <c r="D1467" s="6">
        <f>COUNTIF(Data!$I$2:$I$1048576, "=" &amp; C1467)</f>
        <v>0</v>
      </c>
    </row>
    <row r="1468" spans="1:4" x14ac:dyDescent="0.35">
      <c r="A1468" s="2">
        <f t="shared" si="44"/>
        <v>97</v>
      </c>
      <c r="B1468" s="2">
        <f t="shared" si="45"/>
        <v>29</v>
      </c>
      <c r="C1468" s="2" t="s">
        <v>1534</v>
      </c>
      <c r="D1468" s="6">
        <f>COUNTIF(Data!$I$2:$I$1048576, "=" &amp; C1468)</f>
        <v>0</v>
      </c>
    </row>
    <row r="1469" spans="1:4" x14ac:dyDescent="0.35">
      <c r="A1469" s="2">
        <f t="shared" si="44"/>
        <v>98</v>
      </c>
      <c r="B1469" s="2">
        <f t="shared" si="45"/>
        <v>29</v>
      </c>
      <c r="C1469" s="2" t="s">
        <v>113</v>
      </c>
      <c r="D1469" s="6">
        <f>COUNTIF(Data!$I$2:$I$1048576, "=" &amp; C1469)</f>
        <v>0</v>
      </c>
    </row>
    <row r="1470" spans="1:4" x14ac:dyDescent="0.35">
      <c r="A1470" s="2">
        <f t="shared" si="44"/>
        <v>99</v>
      </c>
      <c r="B1470" s="2">
        <f t="shared" si="45"/>
        <v>29</v>
      </c>
      <c r="C1470" s="2" t="s">
        <v>1535</v>
      </c>
      <c r="D1470" s="6">
        <f>COUNTIF(Data!$I$2:$I$1048576, "=" &amp; C1470)</f>
        <v>0</v>
      </c>
    </row>
    <row r="1471" spans="1:4" x14ac:dyDescent="0.35">
      <c r="A1471" s="2">
        <f t="shared" si="44"/>
        <v>100</v>
      </c>
      <c r="B1471" s="2">
        <f t="shared" si="45"/>
        <v>29</v>
      </c>
      <c r="C1471" s="2" t="s">
        <v>1536</v>
      </c>
      <c r="D1471" s="6">
        <f>COUNTIF(Data!$I$2:$I$1048576, "=" &amp; C1471)</f>
        <v>0</v>
      </c>
    </row>
    <row r="1472" spans="1:4" x14ac:dyDescent="0.35">
      <c r="A1472" s="2">
        <f t="shared" si="44"/>
        <v>101</v>
      </c>
      <c r="B1472" s="2">
        <f t="shared" si="45"/>
        <v>29</v>
      </c>
      <c r="C1472" s="2" t="s">
        <v>1537</v>
      </c>
      <c r="D1472" s="6">
        <f>COUNTIF(Data!$I$2:$I$1048576, "=" &amp; C1472)</f>
        <v>0</v>
      </c>
    </row>
    <row r="1473" spans="1:4" x14ac:dyDescent="0.35">
      <c r="A1473" s="2">
        <f t="shared" si="44"/>
        <v>102</v>
      </c>
      <c r="B1473" s="2">
        <f t="shared" si="45"/>
        <v>29</v>
      </c>
      <c r="C1473" s="2" t="s">
        <v>1538</v>
      </c>
      <c r="D1473" s="6">
        <f>COUNTIF(Data!$I$2:$I$1048576, "=" &amp; C1473)</f>
        <v>0</v>
      </c>
    </row>
    <row r="1474" spans="1:4" x14ac:dyDescent="0.35">
      <c r="A1474" s="2">
        <f t="shared" si="44"/>
        <v>103</v>
      </c>
      <c r="B1474" s="2">
        <f t="shared" si="45"/>
        <v>29</v>
      </c>
      <c r="C1474" s="2" t="s">
        <v>1539</v>
      </c>
      <c r="D1474" s="6">
        <f>COUNTIF(Data!$I$2:$I$1048576, "=" &amp; C1474)</f>
        <v>0</v>
      </c>
    </row>
    <row r="1475" spans="1:4" x14ac:dyDescent="0.35">
      <c r="A1475" s="2">
        <f t="shared" ref="A1475:A1538" si="46">VALUE(LEFT(C1475, FIND(" ",C1475)-1))</f>
        <v>104</v>
      </c>
      <c r="B1475" s="2">
        <f t="shared" ref="B1475:B1538" si="47">VALUE(RIGHT(C1475,LEN(C1475)- FIND(" ",C1475)+1))</f>
        <v>29</v>
      </c>
      <c r="C1475" s="2" t="s">
        <v>1540</v>
      </c>
      <c r="D1475" s="6">
        <f>COUNTIF(Data!$I$2:$I$1048576, "=" &amp; C1475)</f>
        <v>0</v>
      </c>
    </row>
    <row r="1476" spans="1:4" x14ac:dyDescent="0.35">
      <c r="A1476" s="2">
        <f t="shared" si="46"/>
        <v>105</v>
      </c>
      <c r="B1476" s="2">
        <f t="shared" si="47"/>
        <v>29</v>
      </c>
      <c r="C1476" s="2" t="s">
        <v>1541</v>
      </c>
      <c r="D1476" s="6">
        <f>COUNTIF(Data!$I$2:$I$1048576, "=" &amp; C1476)</f>
        <v>0</v>
      </c>
    </row>
    <row r="1477" spans="1:4" x14ac:dyDescent="0.35">
      <c r="A1477" s="2">
        <f t="shared" si="46"/>
        <v>106</v>
      </c>
      <c r="B1477" s="2">
        <f t="shared" si="47"/>
        <v>29</v>
      </c>
      <c r="C1477" s="2" t="s">
        <v>1542</v>
      </c>
      <c r="D1477" s="6">
        <f>COUNTIF(Data!$I$2:$I$1048576, "=" &amp; C1477)</f>
        <v>0</v>
      </c>
    </row>
    <row r="1478" spans="1:4" x14ac:dyDescent="0.35">
      <c r="A1478" s="2">
        <f t="shared" si="46"/>
        <v>107</v>
      </c>
      <c r="B1478" s="2">
        <f t="shared" si="47"/>
        <v>29</v>
      </c>
      <c r="C1478" s="2" t="s">
        <v>1543</v>
      </c>
      <c r="D1478" s="6">
        <f>COUNTIF(Data!$I$2:$I$1048576, "=" &amp; C1478)</f>
        <v>0</v>
      </c>
    </row>
    <row r="1479" spans="1:4" x14ac:dyDescent="0.35">
      <c r="A1479" s="2">
        <f t="shared" si="46"/>
        <v>108</v>
      </c>
      <c r="B1479" s="2">
        <f t="shared" si="47"/>
        <v>29</v>
      </c>
      <c r="C1479" s="2" t="s">
        <v>30</v>
      </c>
      <c r="D1479" s="6">
        <f>COUNTIF(Data!$I$2:$I$1048576, "=" &amp; C1479)</f>
        <v>0</v>
      </c>
    </row>
    <row r="1480" spans="1:4" x14ac:dyDescent="0.35">
      <c r="A1480" s="2">
        <f t="shared" si="46"/>
        <v>109</v>
      </c>
      <c r="B1480" s="2">
        <f t="shared" si="47"/>
        <v>29</v>
      </c>
      <c r="C1480" s="2" t="s">
        <v>1544</v>
      </c>
      <c r="D1480" s="6">
        <f>COUNTIF(Data!$I$2:$I$1048576, "=" &amp; C1480)</f>
        <v>0</v>
      </c>
    </row>
    <row r="1481" spans="1:4" x14ac:dyDescent="0.35">
      <c r="A1481" s="2">
        <f t="shared" si="46"/>
        <v>110</v>
      </c>
      <c r="B1481" s="2">
        <f t="shared" si="47"/>
        <v>29</v>
      </c>
      <c r="C1481" s="2" t="s">
        <v>34</v>
      </c>
      <c r="D1481" s="6">
        <f>COUNTIF(Data!$I$2:$I$1048576, "=" &amp; C1481)</f>
        <v>0</v>
      </c>
    </row>
    <row r="1482" spans="1:4" x14ac:dyDescent="0.35">
      <c r="A1482" s="2">
        <f t="shared" si="46"/>
        <v>111</v>
      </c>
      <c r="B1482" s="2">
        <f t="shared" si="47"/>
        <v>29</v>
      </c>
      <c r="C1482" s="2" t="s">
        <v>35</v>
      </c>
      <c r="D1482" s="6">
        <f>COUNTIF(Data!$I$2:$I$1048576, "=" &amp; C1482)</f>
        <v>1</v>
      </c>
    </row>
    <row r="1483" spans="1:4" x14ac:dyDescent="0.35">
      <c r="A1483" s="2">
        <f t="shared" si="46"/>
        <v>112</v>
      </c>
      <c r="B1483" s="2">
        <f t="shared" si="47"/>
        <v>29</v>
      </c>
      <c r="C1483" s="2" t="s">
        <v>37</v>
      </c>
      <c r="D1483" s="6">
        <f>COUNTIF(Data!$I$2:$I$1048576, "=" &amp; C1483)</f>
        <v>3</v>
      </c>
    </row>
    <row r="1484" spans="1:4" x14ac:dyDescent="0.35">
      <c r="A1484" s="2">
        <f t="shared" si="46"/>
        <v>113</v>
      </c>
      <c r="B1484" s="2">
        <f t="shared" si="47"/>
        <v>29</v>
      </c>
      <c r="C1484" s="2" t="s">
        <v>40</v>
      </c>
      <c r="D1484" s="6">
        <f>COUNTIF(Data!$I$2:$I$1048576, "=" &amp; C1484)</f>
        <v>1</v>
      </c>
    </row>
    <row r="1485" spans="1:4" x14ac:dyDescent="0.35">
      <c r="A1485" s="2">
        <f t="shared" si="46"/>
        <v>114</v>
      </c>
      <c r="B1485" s="2">
        <f t="shared" si="47"/>
        <v>29</v>
      </c>
      <c r="C1485" s="2" t="s">
        <v>43</v>
      </c>
      <c r="D1485" s="6">
        <f>COUNTIF(Data!$I$2:$I$1048576, "=" &amp; C1485)</f>
        <v>0</v>
      </c>
    </row>
    <row r="1486" spans="1:4" x14ac:dyDescent="0.35">
      <c r="A1486" s="2">
        <f t="shared" si="46"/>
        <v>115</v>
      </c>
      <c r="B1486" s="2">
        <f t="shared" si="47"/>
        <v>29</v>
      </c>
      <c r="C1486" s="2" t="s">
        <v>1545</v>
      </c>
      <c r="D1486" s="6">
        <f>COUNTIF(Data!$I$2:$I$1048576, "=" &amp; C1486)</f>
        <v>0</v>
      </c>
    </row>
    <row r="1487" spans="1:4" x14ac:dyDescent="0.35">
      <c r="A1487" s="2">
        <f t="shared" si="46"/>
        <v>116</v>
      </c>
      <c r="B1487" s="2">
        <f t="shared" si="47"/>
        <v>29</v>
      </c>
      <c r="C1487" s="2" t="s">
        <v>48</v>
      </c>
      <c r="D1487" s="6">
        <f>COUNTIF(Data!$I$2:$I$1048576, "=" &amp; C1487)</f>
        <v>0</v>
      </c>
    </row>
    <row r="1488" spans="1:4" x14ac:dyDescent="0.35">
      <c r="A1488" s="2">
        <f t="shared" si="46"/>
        <v>117</v>
      </c>
      <c r="B1488" s="2">
        <f t="shared" si="47"/>
        <v>29</v>
      </c>
      <c r="C1488" s="2" t="s">
        <v>50</v>
      </c>
      <c r="D1488" s="6">
        <f>COUNTIF(Data!$I$2:$I$1048576, "=" &amp; C1488)</f>
        <v>0</v>
      </c>
    </row>
    <row r="1489" spans="1:4" x14ac:dyDescent="0.35">
      <c r="A1489" s="2">
        <f t="shared" si="46"/>
        <v>118</v>
      </c>
      <c r="B1489" s="2">
        <f t="shared" si="47"/>
        <v>29</v>
      </c>
      <c r="C1489" s="2" t="s">
        <v>1546</v>
      </c>
      <c r="D1489" s="6">
        <f>COUNTIF(Data!$I$2:$I$1048576, "=" &amp; C1489)</f>
        <v>0</v>
      </c>
    </row>
    <row r="1490" spans="1:4" x14ac:dyDescent="0.35">
      <c r="A1490" s="2">
        <f t="shared" si="46"/>
        <v>119</v>
      </c>
      <c r="B1490" s="2">
        <f t="shared" si="47"/>
        <v>29</v>
      </c>
      <c r="C1490" s="2" t="s">
        <v>1547</v>
      </c>
      <c r="D1490" s="6">
        <f>COUNTIF(Data!$I$2:$I$1048576, "=" &amp; C1490)</f>
        <v>0</v>
      </c>
    </row>
    <row r="1491" spans="1:4" x14ac:dyDescent="0.35">
      <c r="A1491" s="2">
        <f t="shared" si="46"/>
        <v>120</v>
      </c>
      <c r="B1491" s="2">
        <f t="shared" si="47"/>
        <v>29</v>
      </c>
      <c r="C1491" s="2" t="s">
        <v>1548</v>
      </c>
      <c r="D1491" s="6">
        <f>COUNTIF(Data!$I$2:$I$1048576, "=" &amp; C1491)</f>
        <v>0</v>
      </c>
    </row>
    <row r="1492" spans="1:4" x14ac:dyDescent="0.35">
      <c r="A1492" s="2">
        <f t="shared" si="46"/>
        <v>121</v>
      </c>
      <c r="B1492" s="2">
        <f t="shared" si="47"/>
        <v>29</v>
      </c>
      <c r="C1492" s="2" t="s">
        <v>1549</v>
      </c>
      <c r="D1492" s="6">
        <f>COUNTIF(Data!$I$2:$I$1048576, "=" &amp; C1492)</f>
        <v>1</v>
      </c>
    </row>
    <row r="1493" spans="1:4" x14ac:dyDescent="0.35">
      <c r="A1493" s="2">
        <f t="shared" si="46"/>
        <v>122</v>
      </c>
      <c r="B1493" s="2">
        <f t="shared" si="47"/>
        <v>29</v>
      </c>
      <c r="C1493" s="2" t="s">
        <v>1550</v>
      </c>
      <c r="D1493" s="6">
        <f>COUNTIF(Data!$I$2:$I$1048576, "=" &amp; C1493)</f>
        <v>0</v>
      </c>
    </row>
    <row r="1494" spans="1:4" x14ac:dyDescent="0.35">
      <c r="A1494" s="2">
        <f t="shared" si="46"/>
        <v>123</v>
      </c>
      <c r="B1494" s="2">
        <f t="shared" si="47"/>
        <v>29</v>
      </c>
      <c r="C1494" s="2" t="s">
        <v>1551</v>
      </c>
      <c r="D1494" s="6">
        <f>COUNTIF(Data!$I$2:$I$1048576, "=" &amp; C1494)</f>
        <v>0</v>
      </c>
    </row>
    <row r="1495" spans="1:4" x14ac:dyDescent="0.35">
      <c r="A1495" s="2">
        <f t="shared" si="46"/>
        <v>124</v>
      </c>
      <c r="B1495" s="2">
        <f t="shared" si="47"/>
        <v>29</v>
      </c>
      <c r="C1495" s="2" t="s">
        <v>1552</v>
      </c>
      <c r="D1495" s="6">
        <f>COUNTIF(Data!$I$2:$I$1048576, "=" &amp; C1495)</f>
        <v>0</v>
      </c>
    </row>
    <row r="1496" spans="1:4" x14ac:dyDescent="0.35">
      <c r="A1496" s="2">
        <f t="shared" si="46"/>
        <v>125</v>
      </c>
      <c r="B1496" s="2">
        <f t="shared" si="47"/>
        <v>29</v>
      </c>
      <c r="C1496" s="2" t="s">
        <v>1553</v>
      </c>
      <c r="D1496" s="6">
        <f>COUNTIF(Data!$I$2:$I$1048576, "=" &amp; C1496)</f>
        <v>0</v>
      </c>
    </row>
    <row r="1497" spans="1:4" x14ac:dyDescent="0.35">
      <c r="A1497" s="2">
        <f t="shared" si="46"/>
        <v>126</v>
      </c>
      <c r="B1497" s="2">
        <f t="shared" si="47"/>
        <v>29</v>
      </c>
      <c r="C1497" s="2" t="s">
        <v>1554</v>
      </c>
      <c r="D1497" s="6">
        <f>COUNTIF(Data!$I$2:$I$1048576, "=" &amp; C1497)</f>
        <v>0</v>
      </c>
    </row>
    <row r="1498" spans="1:4" x14ac:dyDescent="0.35">
      <c r="A1498" s="2">
        <f t="shared" si="46"/>
        <v>127</v>
      </c>
      <c r="B1498" s="2">
        <f t="shared" si="47"/>
        <v>29</v>
      </c>
      <c r="C1498" s="2" t="s">
        <v>1555</v>
      </c>
      <c r="D1498" s="6">
        <f>COUNTIF(Data!$I$2:$I$1048576, "=" &amp; C1498)</f>
        <v>0</v>
      </c>
    </row>
    <row r="1499" spans="1:4" x14ac:dyDescent="0.35">
      <c r="A1499" s="2">
        <f t="shared" si="46"/>
        <v>128</v>
      </c>
      <c r="B1499" s="2">
        <f t="shared" si="47"/>
        <v>29</v>
      </c>
      <c r="C1499" s="2" t="s">
        <v>1556</v>
      </c>
      <c r="D1499" s="6">
        <f>COUNTIF(Data!$I$2:$I$1048576, "=" &amp; C1499)</f>
        <v>0</v>
      </c>
    </row>
    <row r="1500" spans="1:4" x14ac:dyDescent="0.35">
      <c r="A1500" s="2">
        <f t="shared" si="46"/>
        <v>129</v>
      </c>
      <c r="B1500" s="2">
        <f t="shared" si="47"/>
        <v>29</v>
      </c>
      <c r="C1500" s="2" t="s">
        <v>1557</v>
      </c>
      <c r="D1500" s="6">
        <f>COUNTIF(Data!$I$2:$I$1048576, "=" &amp; C1500)</f>
        <v>0</v>
      </c>
    </row>
    <row r="1501" spans="1:4" x14ac:dyDescent="0.35">
      <c r="A1501" s="2">
        <f t="shared" si="46"/>
        <v>130</v>
      </c>
      <c r="B1501" s="2">
        <f t="shared" si="47"/>
        <v>29</v>
      </c>
      <c r="C1501" s="2" t="s">
        <v>1558</v>
      </c>
      <c r="D1501" s="6">
        <f>COUNTIF(Data!$I$2:$I$1048576, "=" &amp; C1501)</f>
        <v>0</v>
      </c>
    </row>
    <row r="1502" spans="1:4" x14ac:dyDescent="0.35">
      <c r="A1502" s="2">
        <f t="shared" si="46"/>
        <v>131</v>
      </c>
      <c r="B1502" s="2">
        <f t="shared" si="47"/>
        <v>29</v>
      </c>
      <c r="C1502" s="2" t="s">
        <v>1559</v>
      </c>
      <c r="D1502" s="6">
        <f>COUNTIF(Data!$I$2:$I$1048576, "=" &amp; C1502)</f>
        <v>0</v>
      </c>
    </row>
    <row r="1503" spans="1:4" x14ac:dyDescent="0.35">
      <c r="A1503" s="2">
        <f t="shared" si="46"/>
        <v>132</v>
      </c>
      <c r="B1503" s="2">
        <f t="shared" si="47"/>
        <v>29</v>
      </c>
      <c r="C1503" s="2" t="s">
        <v>1560</v>
      </c>
      <c r="D1503" s="6">
        <f>COUNTIF(Data!$I$2:$I$1048576, "=" &amp; C1503)</f>
        <v>0</v>
      </c>
    </row>
    <row r="1504" spans="1:4" x14ac:dyDescent="0.35">
      <c r="A1504" s="2">
        <f t="shared" si="46"/>
        <v>133</v>
      </c>
      <c r="B1504" s="2">
        <f t="shared" si="47"/>
        <v>29</v>
      </c>
      <c r="C1504" s="2" t="s">
        <v>1561</v>
      </c>
      <c r="D1504" s="6">
        <f>COUNTIF(Data!$I$2:$I$1048576, "=" &amp; C1504)</f>
        <v>0</v>
      </c>
    </row>
    <row r="1505" spans="1:4" x14ac:dyDescent="0.35">
      <c r="A1505" s="2">
        <f t="shared" si="46"/>
        <v>134</v>
      </c>
      <c r="B1505" s="2">
        <f t="shared" si="47"/>
        <v>29</v>
      </c>
      <c r="C1505" s="2" t="s">
        <v>1562</v>
      </c>
      <c r="D1505" s="6">
        <f>COUNTIF(Data!$I$2:$I$1048576, "=" &amp; C1505)</f>
        <v>0</v>
      </c>
    </row>
    <row r="1506" spans="1:4" x14ac:dyDescent="0.35">
      <c r="A1506" s="2">
        <f t="shared" si="46"/>
        <v>135</v>
      </c>
      <c r="B1506" s="2">
        <f t="shared" si="47"/>
        <v>29</v>
      </c>
      <c r="C1506" s="2" t="s">
        <v>1563</v>
      </c>
      <c r="D1506" s="6">
        <f>COUNTIF(Data!$I$2:$I$1048576, "=" &amp; C1506)</f>
        <v>0</v>
      </c>
    </row>
    <row r="1507" spans="1:4" x14ac:dyDescent="0.35">
      <c r="A1507" s="2">
        <f t="shared" si="46"/>
        <v>136</v>
      </c>
      <c r="B1507" s="2">
        <f t="shared" si="47"/>
        <v>29</v>
      </c>
      <c r="C1507" s="2" t="s">
        <v>1564</v>
      </c>
      <c r="D1507" s="6">
        <f>COUNTIF(Data!$I$2:$I$1048576, "=" &amp; C1507)</f>
        <v>0</v>
      </c>
    </row>
    <row r="1508" spans="1:4" x14ac:dyDescent="0.35">
      <c r="A1508" s="2">
        <f t="shared" si="46"/>
        <v>137</v>
      </c>
      <c r="B1508" s="2">
        <f t="shared" si="47"/>
        <v>29</v>
      </c>
      <c r="C1508" s="2" t="s">
        <v>1565</v>
      </c>
      <c r="D1508" s="6">
        <f>COUNTIF(Data!$I$2:$I$1048576, "=" &amp; C1508)</f>
        <v>0</v>
      </c>
    </row>
    <row r="1509" spans="1:4" x14ac:dyDescent="0.35">
      <c r="A1509" s="2">
        <f t="shared" si="46"/>
        <v>138</v>
      </c>
      <c r="B1509" s="2">
        <f t="shared" si="47"/>
        <v>29</v>
      </c>
      <c r="C1509" s="2" t="s">
        <v>1566</v>
      </c>
      <c r="D1509" s="6">
        <f>COUNTIF(Data!$I$2:$I$1048576, "=" &amp; C1509)</f>
        <v>0</v>
      </c>
    </row>
    <row r="1510" spans="1:4" x14ac:dyDescent="0.35">
      <c r="A1510" s="2">
        <f t="shared" si="46"/>
        <v>139</v>
      </c>
      <c r="B1510" s="2">
        <f t="shared" si="47"/>
        <v>29</v>
      </c>
      <c r="C1510" s="2" t="s">
        <v>1567</v>
      </c>
      <c r="D1510" s="6">
        <f>COUNTIF(Data!$I$2:$I$1048576, "=" &amp; C1510)</f>
        <v>0</v>
      </c>
    </row>
    <row r="1511" spans="1:4" x14ac:dyDescent="0.35">
      <c r="A1511" s="2">
        <f t="shared" si="46"/>
        <v>140</v>
      </c>
      <c r="B1511" s="2">
        <f t="shared" si="47"/>
        <v>29</v>
      </c>
      <c r="C1511" s="2" t="s">
        <v>1568</v>
      </c>
      <c r="D1511" s="6">
        <f>COUNTIF(Data!$I$2:$I$1048576, "=" &amp; C1511)</f>
        <v>0</v>
      </c>
    </row>
    <row r="1512" spans="1:4" x14ac:dyDescent="0.35">
      <c r="A1512" s="2">
        <f t="shared" si="46"/>
        <v>141</v>
      </c>
      <c r="B1512" s="2">
        <f t="shared" si="47"/>
        <v>29</v>
      </c>
      <c r="C1512" s="2" t="s">
        <v>1569</v>
      </c>
      <c r="D1512" s="6">
        <f>COUNTIF(Data!$I$2:$I$1048576, "=" &amp; C1512)</f>
        <v>0</v>
      </c>
    </row>
    <row r="1513" spans="1:4" x14ac:dyDescent="0.35">
      <c r="A1513" s="2">
        <f t="shared" si="46"/>
        <v>142</v>
      </c>
      <c r="B1513" s="2">
        <f t="shared" si="47"/>
        <v>29</v>
      </c>
      <c r="C1513" s="2" t="s">
        <v>1570</v>
      </c>
      <c r="D1513" s="6">
        <f>COUNTIF(Data!$I$2:$I$1048576, "=" &amp; C1513)</f>
        <v>0</v>
      </c>
    </row>
    <row r="1514" spans="1:4" x14ac:dyDescent="0.35">
      <c r="A1514" s="2">
        <f t="shared" si="46"/>
        <v>143</v>
      </c>
      <c r="B1514" s="2">
        <f t="shared" si="47"/>
        <v>29</v>
      </c>
      <c r="C1514" s="2" t="s">
        <v>1571</v>
      </c>
      <c r="D1514" s="6">
        <f>COUNTIF(Data!$I$2:$I$1048576, "=" &amp; C1514)</f>
        <v>0</v>
      </c>
    </row>
    <row r="1515" spans="1:4" x14ac:dyDescent="0.35">
      <c r="A1515" s="2">
        <f t="shared" si="46"/>
        <v>144</v>
      </c>
      <c r="B1515" s="2">
        <f t="shared" si="47"/>
        <v>29</v>
      </c>
      <c r="C1515" s="2" t="s">
        <v>1572</v>
      </c>
      <c r="D1515" s="6">
        <f>COUNTIF(Data!$I$2:$I$1048576, "=" &amp; C1515)</f>
        <v>0</v>
      </c>
    </row>
    <row r="1516" spans="1:4" x14ac:dyDescent="0.35">
      <c r="A1516" s="2">
        <f t="shared" si="46"/>
        <v>145</v>
      </c>
      <c r="B1516" s="2">
        <f t="shared" si="47"/>
        <v>29</v>
      </c>
      <c r="C1516" s="2" t="s">
        <v>1573</v>
      </c>
      <c r="D1516" s="6">
        <f>COUNTIF(Data!$I$2:$I$1048576, "=" &amp; C1516)</f>
        <v>0</v>
      </c>
    </row>
    <row r="1517" spans="1:4" x14ac:dyDescent="0.35">
      <c r="A1517" s="2">
        <f t="shared" si="46"/>
        <v>146</v>
      </c>
      <c r="B1517" s="2">
        <f t="shared" si="47"/>
        <v>29</v>
      </c>
      <c r="C1517" s="2" t="s">
        <v>1574</v>
      </c>
      <c r="D1517" s="6">
        <f>COUNTIF(Data!$I$2:$I$1048576, "=" &amp; C1517)</f>
        <v>0</v>
      </c>
    </row>
    <row r="1518" spans="1:4" x14ac:dyDescent="0.35">
      <c r="A1518" s="2">
        <f t="shared" si="46"/>
        <v>147</v>
      </c>
      <c r="B1518" s="2">
        <f t="shared" si="47"/>
        <v>29</v>
      </c>
      <c r="C1518" s="2" t="s">
        <v>1575</v>
      </c>
      <c r="D1518" s="6">
        <f>COUNTIF(Data!$I$2:$I$1048576, "=" &amp; C1518)</f>
        <v>0</v>
      </c>
    </row>
    <row r="1519" spans="1:4" x14ac:dyDescent="0.35">
      <c r="A1519" s="2">
        <f t="shared" si="46"/>
        <v>148</v>
      </c>
      <c r="B1519" s="2">
        <f t="shared" si="47"/>
        <v>29</v>
      </c>
      <c r="C1519" s="2" t="s">
        <v>1576</v>
      </c>
      <c r="D1519" s="6">
        <f>COUNTIF(Data!$I$2:$I$1048576, "=" &amp; C1519)</f>
        <v>0</v>
      </c>
    </row>
    <row r="1520" spans="1:4" x14ac:dyDescent="0.35">
      <c r="A1520" s="2">
        <f t="shared" si="46"/>
        <v>149</v>
      </c>
      <c r="B1520" s="2">
        <f t="shared" si="47"/>
        <v>29</v>
      </c>
      <c r="C1520" s="2" t="s">
        <v>1577</v>
      </c>
      <c r="D1520" s="6">
        <f>COUNTIF(Data!$I$2:$I$1048576, "=" &amp; C1520)</f>
        <v>0</v>
      </c>
    </row>
    <row r="1521" spans="1:4" x14ac:dyDescent="0.35">
      <c r="A1521" s="2">
        <f t="shared" si="46"/>
        <v>150</v>
      </c>
      <c r="B1521" s="2">
        <f t="shared" si="47"/>
        <v>29</v>
      </c>
      <c r="C1521" s="2" t="s">
        <v>1578</v>
      </c>
      <c r="D1521" s="6">
        <f>COUNTIF(Data!$I$2:$I$1048576, "=" &amp; C1521)</f>
        <v>0</v>
      </c>
    </row>
    <row r="1522" spans="1:4" x14ac:dyDescent="0.35">
      <c r="A1522" s="2">
        <f t="shared" si="46"/>
        <v>75</v>
      </c>
      <c r="B1522" s="2">
        <f t="shared" si="47"/>
        <v>30</v>
      </c>
      <c r="C1522" s="2" t="s">
        <v>1579</v>
      </c>
      <c r="D1522" s="6">
        <f>COUNTIF(Data!$I$2:$I$1048576, "=" &amp; C1522)</f>
        <v>0</v>
      </c>
    </row>
    <row r="1523" spans="1:4" x14ac:dyDescent="0.35">
      <c r="A1523" s="2">
        <f t="shared" si="46"/>
        <v>76</v>
      </c>
      <c r="B1523" s="2">
        <f t="shared" si="47"/>
        <v>30</v>
      </c>
      <c r="C1523" s="2" t="s">
        <v>1580</v>
      </c>
      <c r="D1523" s="6">
        <f>COUNTIF(Data!$I$2:$I$1048576, "=" &amp; C1523)</f>
        <v>0</v>
      </c>
    </row>
    <row r="1524" spans="1:4" x14ac:dyDescent="0.35">
      <c r="A1524" s="2">
        <f t="shared" si="46"/>
        <v>77</v>
      </c>
      <c r="B1524" s="2">
        <f t="shared" si="47"/>
        <v>30</v>
      </c>
      <c r="C1524" s="2" t="s">
        <v>1581</v>
      </c>
      <c r="D1524" s="6">
        <f>COUNTIF(Data!$I$2:$I$1048576, "=" &amp; C1524)</f>
        <v>0</v>
      </c>
    </row>
    <row r="1525" spans="1:4" x14ac:dyDescent="0.35">
      <c r="A1525" s="2">
        <f t="shared" si="46"/>
        <v>78</v>
      </c>
      <c r="B1525" s="2">
        <f t="shared" si="47"/>
        <v>30</v>
      </c>
      <c r="C1525" s="2" t="s">
        <v>1582</v>
      </c>
      <c r="D1525" s="6">
        <f>COUNTIF(Data!$I$2:$I$1048576, "=" &amp; C1525)</f>
        <v>0</v>
      </c>
    </row>
    <row r="1526" spans="1:4" x14ac:dyDescent="0.35">
      <c r="A1526" s="2">
        <f t="shared" si="46"/>
        <v>79</v>
      </c>
      <c r="B1526" s="2">
        <f t="shared" si="47"/>
        <v>30</v>
      </c>
      <c r="C1526" s="2" t="s">
        <v>1583</v>
      </c>
      <c r="D1526" s="6">
        <f>COUNTIF(Data!$I$2:$I$1048576, "=" &amp; C1526)</f>
        <v>0</v>
      </c>
    </row>
    <row r="1527" spans="1:4" x14ac:dyDescent="0.35">
      <c r="A1527" s="2">
        <f t="shared" si="46"/>
        <v>80</v>
      </c>
      <c r="B1527" s="2">
        <f t="shared" si="47"/>
        <v>30</v>
      </c>
      <c r="C1527" s="2" t="s">
        <v>1584</v>
      </c>
      <c r="D1527" s="6">
        <f>COUNTIF(Data!$I$2:$I$1048576, "=" &amp; C1527)</f>
        <v>0</v>
      </c>
    </row>
    <row r="1528" spans="1:4" x14ac:dyDescent="0.35">
      <c r="A1528" s="2">
        <f t="shared" si="46"/>
        <v>81</v>
      </c>
      <c r="B1528" s="2">
        <f t="shared" si="47"/>
        <v>30</v>
      </c>
      <c r="C1528" s="2" t="s">
        <v>1585</v>
      </c>
      <c r="D1528" s="6">
        <f>COUNTIF(Data!$I$2:$I$1048576, "=" &amp; C1528)</f>
        <v>0</v>
      </c>
    </row>
    <row r="1529" spans="1:4" x14ac:dyDescent="0.35">
      <c r="A1529" s="2">
        <f t="shared" si="46"/>
        <v>82</v>
      </c>
      <c r="B1529" s="2">
        <f t="shared" si="47"/>
        <v>30</v>
      </c>
      <c r="C1529" s="2" t="s">
        <v>1586</v>
      </c>
      <c r="D1529" s="6">
        <f>COUNTIF(Data!$I$2:$I$1048576, "=" &amp; C1529)</f>
        <v>0</v>
      </c>
    </row>
    <row r="1530" spans="1:4" x14ac:dyDescent="0.35">
      <c r="A1530" s="2">
        <f t="shared" si="46"/>
        <v>83</v>
      </c>
      <c r="B1530" s="2">
        <f t="shared" si="47"/>
        <v>30</v>
      </c>
      <c r="C1530" s="2" t="s">
        <v>1587</v>
      </c>
      <c r="D1530" s="6">
        <f>COUNTIF(Data!$I$2:$I$1048576, "=" &amp; C1530)</f>
        <v>0</v>
      </c>
    </row>
    <row r="1531" spans="1:4" x14ac:dyDescent="0.35">
      <c r="A1531" s="2">
        <f t="shared" si="46"/>
        <v>84</v>
      </c>
      <c r="B1531" s="2">
        <f t="shared" si="47"/>
        <v>30</v>
      </c>
      <c r="C1531" s="2" t="s">
        <v>1588</v>
      </c>
      <c r="D1531" s="6">
        <f>COUNTIF(Data!$I$2:$I$1048576, "=" &amp; C1531)</f>
        <v>0</v>
      </c>
    </row>
    <row r="1532" spans="1:4" x14ac:dyDescent="0.35">
      <c r="A1532" s="2">
        <f t="shared" si="46"/>
        <v>85</v>
      </c>
      <c r="B1532" s="2">
        <f t="shared" si="47"/>
        <v>30</v>
      </c>
      <c r="C1532" s="2" t="s">
        <v>1589</v>
      </c>
      <c r="D1532" s="6">
        <f>COUNTIF(Data!$I$2:$I$1048576, "=" &amp; C1532)</f>
        <v>0</v>
      </c>
    </row>
    <row r="1533" spans="1:4" x14ac:dyDescent="0.35">
      <c r="A1533" s="2">
        <f t="shared" si="46"/>
        <v>86</v>
      </c>
      <c r="B1533" s="2">
        <f t="shared" si="47"/>
        <v>30</v>
      </c>
      <c r="C1533" s="2" t="s">
        <v>1590</v>
      </c>
      <c r="D1533" s="6">
        <f>COUNTIF(Data!$I$2:$I$1048576, "=" &amp; C1533)</f>
        <v>0</v>
      </c>
    </row>
    <row r="1534" spans="1:4" x14ac:dyDescent="0.35">
      <c r="A1534" s="2">
        <f t="shared" si="46"/>
        <v>87</v>
      </c>
      <c r="B1534" s="2">
        <f t="shared" si="47"/>
        <v>30</v>
      </c>
      <c r="C1534" s="2" t="s">
        <v>1591</v>
      </c>
      <c r="D1534" s="6">
        <f>COUNTIF(Data!$I$2:$I$1048576, "=" &amp; C1534)</f>
        <v>0</v>
      </c>
    </row>
    <row r="1535" spans="1:4" x14ac:dyDescent="0.35">
      <c r="A1535" s="2">
        <f t="shared" si="46"/>
        <v>88</v>
      </c>
      <c r="B1535" s="2">
        <f t="shared" si="47"/>
        <v>30</v>
      </c>
      <c r="C1535" s="2" t="s">
        <v>1592</v>
      </c>
      <c r="D1535" s="6">
        <f>COUNTIF(Data!$I$2:$I$1048576, "=" &amp; C1535)</f>
        <v>0</v>
      </c>
    </row>
    <row r="1536" spans="1:4" x14ac:dyDescent="0.35">
      <c r="A1536" s="2">
        <f t="shared" si="46"/>
        <v>89</v>
      </c>
      <c r="B1536" s="2">
        <f t="shared" si="47"/>
        <v>30</v>
      </c>
      <c r="C1536" s="2" t="s">
        <v>1593</v>
      </c>
      <c r="D1536" s="6">
        <f>COUNTIF(Data!$I$2:$I$1048576, "=" &amp; C1536)</f>
        <v>0</v>
      </c>
    </row>
    <row r="1537" spans="1:4" x14ac:dyDescent="0.35">
      <c r="A1537" s="2">
        <f t="shared" si="46"/>
        <v>90</v>
      </c>
      <c r="B1537" s="2">
        <f t="shared" si="47"/>
        <v>30</v>
      </c>
      <c r="C1537" s="2" t="s">
        <v>1594</v>
      </c>
      <c r="D1537" s="6">
        <f>COUNTIF(Data!$I$2:$I$1048576, "=" &amp; C1537)</f>
        <v>0</v>
      </c>
    </row>
    <row r="1538" spans="1:4" x14ac:dyDescent="0.35">
      <c r="A1538" s="2">
        <f t="shared" si="46"/>
        <v>91</v>
      </c>
      <c r="B1538" s="2">
        <f t="shared" si="47"/>
        <v>30</v>
      </c>
      <c r="C1538" s="2" t="s">
        <v>1595</v>
      </c>
      <c r="D1538" s="6">
        <f>COUNTIF(Data!$I$2:$I$1048576, "=" &amp; C1538)</f>
        <v>0</v>
      </c>
    </row>
    <row r="1539" spans="1:4" x14ac:dyDescent="0.35">
      <c r="A1539" s="2">
        <f t="shared" ref="A1539:A1602" si="48">VALUE(LEFT(C1539, FIND(" ",C1539)-1))</f>
        <v>92</v>
      </c>
      <c r="B1539" s="2">
        <f t="shared" ref="B1539:B1602" si="49">VALUE(RIGHT(C1539,LEN(C1539)- FIND(" ",C1539)+1))</f>
        <v>30</v>
      </c>
      <c r="C1539" s="2" t="s">
        <v>1596</v>
      </c>
      <c r="D1539" s="6">
        <f>COUNTIF(Data!$I$2:$I$1048576, "=" &amp; C1539)</f>
        <v>0</v>
      </c>
    </row>
    <row r="1540" spans="1:4" x14ac:dyDescent="0.35">
      <c r="A1540" s="2">
        <f t="shared" si="48"/>
        <v>93</v>
      </c>
      <c r="B1540" s="2">
        <f t="shared" si="49"/>
        <v>30</v>
      </c>
      <c r="C1540" s="2" t="s">
        <v>1597</v>
      </c>
      <c r="D1540" s="6">
        <f>COUNTIF(Data!$I$2:$I$1048576, "=" &amp; C1540)</f>
        <v>0</v>
      </c>
    </row>
    <row r="1541" spans="1:4" x14ac:dyDescent="0.35">
      <c r="A1541" s="2">
        <f t="shared" si="48"/>
        <v>94</v>
      </c>
      <c r="B1541" s="2">
        <f t="shared" si="49"/>
        <v>30</v>
      </c>
      <c r="C1541" s="2" t="s">
        <v>1598</v>
      </c>
      <c r="D1541" s="6">
        <f>COUNTIF(Data!$I$2:$I$1048576, "=" &amp; C1541)</f>
        <v>0</v>
      </c>
    </row>
    <row r="1542" spans="1:4" x14ac:dyDescent="0.35">
      <c r="A1542" s="2">
        <f t="shared" si="48"/>
        <v>95</v>
      </c>
      <c r="B1542" s="2">
        <f t="shared" si="49"/>
        <v>30</v>
      </c>
      <c r="C1542" s="2" t="s">
        <v>1599</v>
      </c>
      <c r="D1542" s="6">
        <f>COUNTIF(Data!$I$2:$I$1048576, "=" &amp; C1542)</f>
        <v>0</v>
      </c>
    </row>
    <row r="1543" spans="1:4" x14ac:dyDescent="0.35">
      <c r="A1543" s="2">
        <f t="shared" si="48"/>
        <v>96</v>
      </c>
      <c r="B1543" s="2">
        <f t="shared" si="49"/>
        <v>30</v>
      </c>
      <c r="C1543" s="2" t="s">
        <v>1600</v>
      </c>
      <c r="D1543" s="6">
        <f>COUNTIF(Data!$I$2:$I$1048576, "=" &amp; C1543)</f>
        <v>0</v>
      </c>
    </row>
    <row r="1544" spans="1:4" x14ac:dyDescent="0.35">
      <c r="A1544" s="2">
        <f t="shared" si="48"/>
        <v>97</v>
      </c>
      <c r="B1544" s="2">
        <f t="shared" si="49"/>
        <v>30</v>
      </c>
      <c r="C1544" s="2" t="s">
        <v>1601</v>
      </c>
      <c r="D1544" s="6">
        <f>COUNTIF(Data!$I$2:$I$1048576, "=" &amp; C1544)</f>
        <v>0</v>
      </c>
    </row>
    <row r="1545" spans="1:4" x14ac:dyDescent="0.35">
      <c r="A1545" s="2">
        <f t="shared" si="48"/>
        <v>98</v>
      </c>
      <c r="B1545" s="2">
        <f t="shared" si="49"/>
        <v>30</v>
      </c>
      <c r="C1545" s="2" t="s">
        <v>1602</v>
      </c>
      <c r="D1545" s="6">
        <f>COUNTIF(Data!$I$2:$I$1048576, "=" &amp; C1545)</f>
        <v>0</v>
      </c>
    </row>
    <row r="1546" spans="1:4" x14ac:dyDescent="0.35">
      <c r="A1546" s="2">
        <f t="shared" si="48"/>
        <v>99</v>
      </c>
      <c r="B1546" s="2">
        <f t="shared" si="49"/>
        <v>30</v>
      </c>
      <c r="C1546" s="2" t="s">
        <v>1603</v>
      </c>
      <c r="D1546" s="6">
        <f>COUNTIF(Data!$I$2:$I$1048576, "=" &amp; C1546)</f>
        <v>0</v>
      </c>
    </row>
    <row r="1547" spans="1:4" x14ac:dyDescent="0.35">
      <c r="A1547" s="2">
        <f t="shared" si="48"/>
        <v>100</v>
      </c>
      <c r="B1547" s="2">
        <f t="shared" si="49"/>
        <v>30</v>
      </c>
      <c r="C1547" s="2" t="s">
        <v>1604</v>
      </c>
      <c r="D1547" s="6">
        <f>COUNTIF(Data!$I$2:$I$1048576, "=" &amp; C1547)</f>
        <v>0</v>
      </c>
    </row>
    <row r="1548" spans="1:4" x14ac:dyDescent="0.35">
      <c r="A1548" s="2">
        <f t="shared" si="48"/>
        <v>101</v>
      </c>
      <c r="B1548" s="2">
        <f t="shared" si="49"/>
        <v>30</v>
      </c>
      <c r="C1548" s="2" t="s">
        <v>1605</v>
      </c>
      <c r="D1548" s="6">
        <f>COUNTIF(Data!$I$2:$I$1048576, "=" &amp; C1548)</f>
        <v>0</v>
      </c>
    </row>
    <row r="1549" spans="1:4" x14ac:dyDescent="0.35">
      <c r="A1549" s="2">
        <f t="shared" si="48"/>
        <v>102</v>
      </c>
      <c r="B1549" s="2">
        <f t="shared" si="49"/>
        <v>30</v>
      </c>
      <c r="C1549" s="2" t="s">
        <v>1606</v>
      </c>
      <c r="D1549" s="6">
        <f>COUNTIF(Data!$I$2:$I$1048576, "=" &amp; C1549)</f>
        <v>0</v>
      </c>
    </row>
    <row r="1550" spans="1:4" x14ac:dyDescent="0.35">
      <c r="A1550" s="2">
        <f t="shared" si="48"/>
        <v>103</v>
      </c>
      <c r="B1550" s="2">
        <f t="shared" si="49"/>
        <v>30</v>
      </c>
      <c r="C1550" s="2" t="s">
        <v>1607</v>
      </c>
      <c r="D1550" s="6">
        <f>COUNTIF(Data!$I$2:$I$1048576, "=" &amp; C1550)</f>
        <v>0</v>
      </c>
    </row>
    <row r="1551" spans="1:4" x14ac:dyDescent="0.35">
      <c r="A1551" s="2">
        <f t="shared" si="48"/>
        <v>104</v>
      </c>
      <c r="B1551" s="2">
        <f t="shared" si="49"/>
        <v>30</v>
      </c>
      <c r="C1551" s="2" t="s">
        <v>1608</v>
      </c>
      <c r="D1551" s="6">
        <f>COUNTIF(Data!$I$2:$I$1048576, "=" &amp; C1551)</f>
        <v>0</v>
      </c>
    </row>
    <row r="1552" spans="1:4" x14ac:dyDescent="0.35">
      <c r="A1552" s="2">
        <f t="shared" si="48"/>
        <v>105</v>
      </c>
      <c r="B1552" s="2">
        <f t="shared" si="49"/>
        <v>30</v>
      </c>
      <c r="C1552" s="2" t="s">
        <v>1609</v>
      </c>
      <c r="D1552" s="6">
        <f>COUNTIF(Data!$I$2:$I$1048576, "=" &amp; C1552)</f>
        <v>0</v>
      </c>
    </row>
    <row r="1553" spans="1:4" x14ac:dyDescent="0.35">
      <c r="A1553" s="2">
        <f t="shared" si="48"/>
        <v>106</v>
      </c>
      <c r="B1553" s="2">
        <f t="shared" si="49"/>
        <v>30</v>
      </c>
      <c r="C1553" s="2" t="s">
        <v>1610</v>
      </c>
      <c r="D1553" s="6">
        <f>COUNTIF(Data!$I$2:$I$1048576, "=" &amp; C1553)</f>
        <v>0</v>
      </c>
    </row>
    <row r="1554" spans="1:4" x14ac:dyDescent="0.35">
      <c r="A1554" s="2">
        <f t="shared" si="48"/>
        <v>107</v>
      </c>
      <c r="B1554" s="2">
        <f t="shared" si="49"/>
        <v>30</v>
      </c>
      <c r="C1554" s="2" t="s">
        <v>1611</v>
      </c>
      <c r="D1554" s="6">
        <f>COUNTIF(Data!$I$2:$I$1048576, "=" &amp; C1554)</f>
        <v>0</v>
      </c>
    </row>
    <row r="1555" spans="1:4" x14ac:dyDescent="0.35">
      <c r="A1555" s="2">
        <f t="shared" si="48"/>
        <v>108</v>
      </c>
      <c r="B1555" s="2">
        <f t="shared" si="49"/>
        <v>30</v>
      </c>
      <c r="C1555" s="2" t="s">
        <v>1612</v>
      </c>
      <c r="D1555" s="6">
        <f>COUNTIF(Data!$I$2:$I$1048576, "=" &amp; C1555)</f>
        <v>0</v>
      </c>
    </row>
    <row r="1556" spans="1:4" x14ac:dyDescent="0.35">
      <c r="A1556" s="2">
        <f t="shared" si="48"/>
        <v>109</v>
      </c>
      <c r="B1556" s="2">
        <f t="shared" si="49"/>
        <v>30</v>
      </c>
      <c r="C1556" s="2" t="s">
        <v>1613</v>
      </c>
      <c r="D1556" s="6">
        <f>COUNTIF(Data!$I$2:$I$1048576, "=" &amp; C1556)</f>
        <v>0</v>
      </c>
    </row>
    <row r="1557" spans="1:4" x14ac:dyDescent="0.35">
      <c r="A1557" s="2">
        <f t="shared" si="48"/>
        <v>110</v>
      </c>
      <c r="B1557" s="2">
        <f t="shared" si="49"/>
        <v>30</v>
      </c>
      <c r="C1557" s="2" t="s">
        <v>1614</v>
      </c>
      <c r="D1557" s="6">
        <f>COUNTIF(Data!$I$2:$I$1048576, "=" &amp; C1557)</f>
        <v>0</v>
      </c>
    </row>
    <row r="1558" spans="1:4" x14ac:dyDescent="0.35">
      <c r="A1558" s="2">
        <f t="shared" si="48"/>
        <v>111</v>
      </c>
      <c r="B1558" s="2">
        <f t="shared" si="49"/>
        <v>30</v>
      </c>
      <c r="C1558" s="2" t="s">
        <v>1615</v>
      </c>
      <c r="D1558" s="6">
        <f>COUNTIF(Data!$I$2:$I$1048576, "=" &amp; C1558)</f>
        <v>0</v>
      </c>
    </row>
    <row r="1559" spans="1:4" x14ac:dyDescent="0.35">
      <c r="A1559" s="2">
        <f t="shared" si="48"/>
        <v>112</v>
      </c>
      <c r="B1559" s="2">
        <f t="shared" si="49"/>
        <v>30</v>
      </c>
      <c r="C1559" s="2" t="s">
        <v>1616</v>
      </c>
      <c r="D1559" s="6">
        <f>COUNTIF(Data!$I$2:$I$1048576, "=" &amp; C1559)</f>
        <v>0</v>
      </c>
    </row>
    <row r="1560" spans="1:4" x14ac:dyDescent="0.35">
      <c r="A1560" s="2">
        <f t="shared" si="48"/>
        <v>113</v>
      </c>
      <c r="B1560" s="2">
        <f t="shared" si="49"/>
        <v>30</v>
      </c>
      <c r="C1560" s="2" t="s">
        <v>1617</v>
      </c>
      <c r="D1560" s="6">
        <f>COUNTIF(Data!$I$2:$I$1048576, "=" &amp; C1560)</f>
        <v>1</v>
      </c>
    </row>
    <row r="1561" spans="1:4" x14ac:dyDescent="0.35">
      <c r="A1561" s="2">
        <f t="shared" si="48"/>
        <v>114</v>
      </c>
      <c r="B1561" s="2">
        <f t="shared" si="49"/>
        <v>30</v>
      </c>
      <c r="C1561" s="2" t="s">
        <v>44</v>
      </c>
      <c r="D1561" s="6">
        <f>COUNTIF(Data!$I$2:$I$1048576, "=" &amp; C1561)</f>
        <v>0</v>
      </c>
    </row>
    <row r="1562" spans="1:4" x14ac:dyDescent="0.35">
      <c r="A1562" s="2">
        <f t="shared" si="48"/>
        <v>115</v>
      </c>
      <c r="B1562" s="2">
        <f t="shared" si="49"/>
        <v>30</v>
      </c>
      <c r="C1562" s="2" t="s">
        <v>46</v>
      </c>
      <c r="D1562" s="6">
        <f>COUNTIF(Data!$I$2:$I$1048576, "=" &amp; C1562)</f>
        <v>0</v>
      </c>
    </row>
    <row r="1563" spans="1:4" x14ac:dyDescent="0.35">
      <c r="A1563" s="2">
        <f t="shared" si="48"/>
        <v>116</v>
      </c>
      <c r="B1563" s="2">
        <f t="shared" si="49"/>
        <v>30</v>
      </c>
      <c r="C1563" s="2" t="s">
        <v>49</v>
      </c>
      <c r="D1563" s="6">
        <f>COUNTIF(Data!$I$2:$I$1048576, "=" &amp; C1563)</f>
        <v>0</v>
      </c>
    </row>
    <row r="1564" spans="1:4" x14ac:dyDescent="0.35">
      <c r="A1564" s="2">
        <f t="shared" si="48"/>
        <v>117</v>
      </c>
      <c r="B1564" s="2">
        <f t="shared" si="49"/>
        <v>30</v>
      </c>
      <c r="C1564" s="2" t="s">
        <v>51</v>
      </c>
      <c r="D1564" s="6">
        <f>COUNTIF(Data!$I$2:$I$1048576, "=" &amp; C1564)</f>
        <v>0</v>
      </c>
    </row>
    <row r="1565" spans="1:4" x14ac:dyDescent="0.35">
      <c r="A1565" s="2">
        <f t="shared" si="48"/>
        <v>118</v>
      </c>
      <c r="B1565" s="2">
        <f t="shared" si="49"/>
        <v>30</v>
      </c>
      <c r="C1565" s="2" t="s">
        <v>53</v>
      </c>
      <c r="D1565" s="6">
        <f>COUNTIF(Data!$I$2:$I$1048576, "=" &amp; C1565)</f>
        <v>0</v>
      </c>
    </row>
    <row r="1566" spans="1:4" x14ac:dyDescent="0.35">
      <c r="A1566" s="2">
        <f t="shared" si="48"/>
        <v>119</v>
      </c>
      <c r="B1566" s="2">
        <f t="shared" si="49"/>
        <v>30</v>
      </c>
      <c r="C1566" s="2" t="s">
        <v>55</v>
      </c>
      <c r="D1566" s="6">
        <f>COUNTIF(Data!$I$2:$I$1048576, "=" &amp; C1566)</f>
        <v>0</v>
      </c>
    </row>
    <row r="1567" spans="1:4" x14ac:dyDescent="0.35">
      <c r="A1567" s="2">
        <f t="shared" si="48"/>
        <v>120</v>
      </c>
      <c r="B1567" s="2">
        <f t="shared" si="49"/>
        <v>30</v>
      </c>
      <c r="C1567" s="2" t="s">
        <v>1618</v>
      </c>
      <c r="D1567" s="6">
        <f>COUNTIF(Data!$I$2:$I$1048576, "=" &amp; C1567)</f>
        <v>0</v>
      </c>
    </row>
    <row r="1568" spans="1:4" x14ac:dyDescent="0.35">
      <c r="A1568" s="2">
        <f t="shared" si="48"/>
        <v>121</v>
      </c>
      <c r="B1568" s="2">
        <f t="shared" si="49"/>
        <v>30</v>
      </c>
      <c r="C1568" s="2" t="s">
        <v>1619</v>
      </c>
      <c r="D1568" s="6">
        <f>COUNTIF(Data!$I$2:$I$1048576, "=" &amp; C1568)</f>
        <v>0</v>
      </c>
    </row>
    <row r="1569" spans="1:4" x14ac:dyDescent="0.35">
      <c r="A1569" s="2">
        <f t="shared" si="48"/>
        <v>122</v>
      </c>
      <c r="B1569" s="2">
        <f t="shared" si="49"/>
        <v>30</v>
      </c>
      <c r="C1569" s="2" t="s">
        <v>1620</v>
      </c>
      <c r="D1569" s="6">
        <f>COUNTIF(Data!$I$2:$I$1048576, "=" &amp; C1569)</f>
        <v>0</v>
      </c>
    </row>
    <row r="1570" spans="1:4" x14ac:dyDescent="0.35">
      <c r="A1570" s="2">
        <f t="shared" si="48"/>
        <v>123</v>
      </c>
      <c r="B1570" s="2">
        <f t="shared" si="49"/>
        <v>30</v>
      </c>
      <c r="C1570" s="2" t="s">
        <v>1621</v>
      </c>
      <c r="D1570" s="6">
        <f>COUNTIF(Data!$I$2:$I$1048576, "=" &amp; C1570)</f>
        <v>0</v>
      </c>
    </row>
    <row r="1571" spans="1:4" x14ac:dyDescent="0.35">
      <c r="A1571" s="2">
        <f t="shared" si="48"/>
        <v>124</v>
      </c>
      <c r="B1571" s="2">
        <f t="shared" si="49"/>
        <v>30</v>
      </c>
      <c r="C1571" s="2" t="s">
        <v>1622</v>
      </c>
      <c r="D1571" s="6">
        <f>COUNTIF(Data!$I$2:$I$1048576, "=" &amp; C1571)</f>
        <v>0</v>
      </c>
    </row>
    <row r="1572" spans="1:4" x14ac:dyDescent="0.35">
      <c r="A1572" s="2">
        <f t="shared" si="48"/>
        <v>125</v>
      </c>
      <c r="B1572" s="2">
        <f t="shared" si="49"/>
        <v>30</v>
      </c>
      <c r="C1572" s="2" t="s">
        <v>1623</v>
      </c>
      <c r="D1572" s="6">
        <f>COUNTIF(Data!$I$2:$I$1048576, "=" &amp; C1572)</f>
        <v>0</v>
      </c>
    </row>
    <row r="1573" spans="1:4" x14ac:dyDescent="0.35">
      <c r="A1573" s="2">
        <f t="shared" si="48"/>
        <v>126</v>
      </c>
      <c r="B1573" s="2">
        <f t="shared" si="49"/>
        <v>30</v>
      </c>
      <c r="C1573" s="2" t="s">
        <v>1624</v>
      </c>
      <c r="D1573" s="6">
        <f>COUNTIF(Data!$I$2:$I$1048576, "=" &amp; C1573)</f>
        <v>0</v>
      </c>
    </row>
    <row r="1574" spans="1:4" x14ac:dyDescent="0.35">
      <c r="A1574" s="2">
        <f t="shared" si="48"/>
        <v>127</v>
      </c>
      <c r="B1574" s="2">
        <f t="shared" si="49"/>
        <v>30</v>
      </c>
      <c r="C1574" s="2" t="s">
        <v>1625</v>
      </c>
      <c r="D1574" s="6">
        <f>COUNTIF(Data!$I$2:$I$1048576, "=" &amp; C1574)</f>
        <v>0</v>
      </c>
    </row>
    <row r="1575" spans="1:4" x14ac:dyDescent="0.35">
      <c r="A1575" s="2">
        <f t="shared" si="48"/>
        <v>128</v>
      </c>
      <c r="B1575" s="2">
        <f t="shared" si="49"/>
        <v>30</v>
      </c>
      <c r="C1575" s="2" t="s">
        <v>1626</v>
      </c>
      <c r="D1575" s="6">
        <f>COUNTIF(Data!$I$2:$I$1048576, "=" &amp; C1575)</f>
        <v>0</v>
      </c>
    </row>
    <row r="1576" spans="1:4" x14ac:dyDescent="0.35">
      <c r="A1576" s="2">
        <f t="shared" si="48"/>
        <v>129</v>
      </c>
      <c r="B1576" s="2">
        <f t="shared" si="49"/>
        <v>30</v>
      </c>
      <c r="C1576" s="2" t="s">
        <v>1627</v>
      </c>
      <c r="D1576" s="6">
        <f>COUNTIF(Data!$I$2:$I$1048576, "=" &amp; C1576)</f>
        <v>0</v>
      </c>
    </row>
    <row r="1577" spans="1:4" x14ac:dyDescent="0.35">
      <c r="A1577" s="2">
        <f t="shared" si="48"/>
        <v>130</v>
      </c>
      <c r="B1577" s="2">
        <f t="shared" si="49"/>
        <v>30</v>
      </c>
      <c r="C1577" s="2" t="s">
        <v>1628</v>
      </c>
      <c r="D1577" s="6">
        <f>COUNTIF(Data!$I$2:$I$1048576, "=" &amp; C1577)</f>
        <v>0</v>
      </c>
    </row>
    <row r="1578" spans="1:4" x14ac:dyDescent="0.35">
      <c r="A1578" s="2">
        <f t="shared" si="48"/>
        <v>131</v>
      </c>
      <c r="B1578" s="2">
        <f t="shared" si="49"/>
        <v>30</v>
      </c>
      <c r="C1578" s="2" t="s">
        <v>1629</v>
      </c>
      <c r="D1578" s="6">
        <f>COUNTIF(Data!$I$2:$I$1048576, "=" &amp; C1578)</f>
        <v>0</v>
      </c>
    </row>
    <row r="1579" spans="1:4" x14ac:dyDescent="0.35">
      <c r="A1579" s="2">
        <f t="shared" si="48"/>
        <v>132</v>
      </c>
      <c r="B1579" s="2">
        <f t="shared" si="49"/>
        <v>30</v>
      </c>
      <c r="C1579" s="2" t="s">
        <v>1630</v>
      </c>
      <c r="D1579" s="6">
        <f>COUNTIF(Data!$I$2:$I$1048576, "=" &amp; C1579)</f>
        <v>0</v>
      </c>
    </row>
    <row r="1580" spans="1:4" x14ac:dyDescent="0.35">
      <c r="A1580" s="2">
        <f t="shared" si="48"/>
        <v>133</v>
      </c>
      <c r="B1580" s="2">
        <f t="shared" si="49"/>
        <v>30</v>
      </c>
      <c r="C1580" s="2" t="s">
        <v>1631</v>
      </c>
      <c r="D1580" s="6">
        <f>COUNTIF(Data!$I$2:$I$1048576, "=" &amp; C1580)</f>
        <v>0</v>
      </c>
    </row>
    <row r="1581" spans="1:4" x14ac:dyDescent="0.35">
      <c r="A1581" s="2">
        <f t="shared" si="48"/>
        <v>134</v>
      </c>
      <c r="B1581" s="2">
        <f t="shared" si="49"/>
        <v>30</v>
      </c>
      <c r="C1581" s="2" t="s">
        <v>1632</v>
      </c>
      <c r="D1581" s="6">
        <f>COUNTIF(Data!$I$2:$I$1048576, "=" &amp; C1581)</f>
        <v>0</v>
      </c>
    </row>
    <row r="1582" spans="1:4" x14ac:dyDescent="0.35">
      <c r="A1582" s="2">
        <f t="shared" si="48"/>
        <v>135</v>
      </c>
      <c r="B1582" s="2">
        <f t="shared" si="49"/>
        <v>30</v>
      </c>
      <c r="C1582" s="2" t="s">
        <v>1633</v>
      </c>
      <c r="D1582" s="6">
        <f>COUNTIF(Data!$I$2:$I$1048576, "=" &amp; C1582)</f>
        <v>0</v>
      </c>
    </row>
    <row r="1583" spans="1:4" x14ac:dyDescent="0.35">
      <c r="A1583" s="2">
        <f t="shared" si="48"/>
        <v>136</v>
      </c>
      <c r="B1583" s="2">
        <f t="shared" si="49"/>
        <v>30</v>
      </c>
      <c r="C1583" s="2" t="s">
        <v>1634</v>
      </c>
      <c r="D1583" s="6">
        <f>COUNTIF(Data!$I$2:$I$1048576, "=" &amp; C1583)</f>
        <v>0</v>
      </c>
    </row>
    <row r="1584" spans="1:4" x14ac:dyDescent="0.35">
      <c r="A1584" s="2">
        <f t="shared" si="48"/>
        <v>137</v>
      </c>
      <c r="B1584" s="2">
        <f t="shared" si="49"/>
        <v>30</v>
      </c>
      <c r="C1584" s="2" t="s">
        <v>1635</v>
      </c>
      <c r="D1584" s="6">
        <f>COUNTIF(Data!$I$2:$I$1048576, "=" &amp; C1584)</f>
        <v>0</v>
      </c>
    </row>
    <row r="1585" spans="1:4" x14ac:dyDescent="0.35">
      <c r="A1585" s="2">
        <f t="shared" si="48"/>
        <v>138</v>
      </c>
      <c r="B1585" s="2">
        <f t="shared" si="49"/>
        <v>30</v>
      </c>
      <c r="C1585" s="2" t="s">
        <v>1636</v>
      </c>
      <c r="D1585" s="6">
        <f>COUNTIF(Data!$I$2:$I$1048576, "=" &amp; C1585)</f>
        <v>0</v>
      </c>
    </row>
    <row r="1586" spans="1:4" x14ac:dyDescent="0.35">
      <c r="A1586" s="2">
        <f t="shared" si="48"/>
        <v>139</v>
      </c>
      <c r="B1586" s="2">
        <f t="shared" si="49"/>
        <v>30</v>
      </c>
      <c r="C1586" s="2" t="s">
        <v>1637</v>
      </c>
      <c r="D1586" s="6">
        <f>COUNTIF(Data!$I$2:$I$1048576, "=" &amp; C1586)</f>
        <v>0</v>
      </c>
    </row>
    <row r="1587" spans="1:4" x14ac:dyDescent="0.35">
      <c r="A1587" s="2">
        <f t="shared" si="48"/>
        <v>140</v>
      </c>
      <c r="B1587" s="2">
        <f t="shared" si="49"/>
        <v>30</v>
      </c>
      <c r="C1587" s="2" t="s">
        <v>1638</v>
      </c>
      <c r="D1587" s="6">
        <f>COUNTIF(Data!$I$2:$I$1048576, "=" &amp; C1587)</f>
        <v>0</v>
      </c>
    </row>
    <row r="1588" spans="1:4" x14ac:dyDescent="0.35">
      <c r="A1588" s="2">
        <f t="shared" si="48"/>
        <v>141</v>
      </c>
      <c r="B1588" s="2">
        <f t="shared" si="49"/>
        <v>30</v>
      </c>
      <c r="C1588" s="2" t="s">
        <v>1639</v>
      </c>
      <c r="D1588" s="6">
        <f>COUNTIF(Data!$I$2:$I$1048576, "=" &amp; C1588)</f>
        <v>0</v>
      </c>
    </row>
    <row r="1589" spans="1:4" x14ac:dyDescent="0.35">
      <c r="A1589" s="2">
        <f t="shared" si="48"/>
        <v>142</v>
      </c>
      <c r="B1589" s="2">
        <f t="shared" si="49"/>
        <v>30</v>
      </c>
      <c r="C1589" s="2" t="s">
        <v>1640</v>
      </c>
      <c r="D1589" s="6">
        <f>COUNTIF(Data!$I$2:$I$1048576, "=" &amp; C1589)</f>
        <v>0</v>
      </c>
    </row>
    <row r="1590" spans="1:4" x14ac:dyDescent="0.35">
      <c r="A1590" s="2">
        <f t="shared" si="48"/>
        <v>143</v>
      </c>
      <c r="B1590" s="2">
        <f t="shared" si="49"/>
        <v>30</v>
      </c>
      <c r="C1590" s="2" t="s">
        <v>1641</v>
      </c>
      <c r="D1590" s="6">
        <f>COUNTIF(Data!$I$2:$I$1048576, "=" &amp; C1590)</f>
        <v>0</v>
      </c>
    </row>
    <row r="1591" spans="1:4" x14ac:dyDescent="0.35">
      <c r="A1591" s="2">
        <f t="shared" si="48"/>
        <v>144</v>
      </c>
      <c r="B1591" s="2">
        <f t="shared" si="49"/>
        <v>30</v>
      </c>
      <c r="C1591" s="2" t="s">
        <v>1642</v>
      </c>
      <c r="D1591" s="6">
        <f>COUNTIF(Data!$I$2:$I$1048576, "=" &amp; C1591)</f>
        <v>0</v>
      </c>
    </row>
    <row r="1592" spans="1:4" x14ac:dyDescent="0.35">
      <c r="A1592" s="2">
        <f t="shared" si="48"/>
        <v>145</v>
      </c>
      <c r="B1592" s="2">
        <f t="shared" si="49"/>
        <v>30</v>
      </c>
      <c r="C1592" s="2" t="s">
        <v>1643</v>
      </c>
      <c r="D1592" s="6">
        <f>COUNTIF(Data!$I$2:$I$1048576, "=" &amp; C1592)</f>
        <v>0</v>
      </c>
    </row>
    <row r="1593" spans="1:4" x14ac:dyDescent="0.35">
      <c r="A1593" s="2">
        <f t="shared" si="48"/>
        <v>146</v>
      </c>
      <c r="B1593" s="2">
        <f t="shared" si="49"/>
        <v>30</v>
      </c>
      <c r="C1593" s="2" t="s">
        <v>1644</v>
      </c>
      <c r="D1593" s="6">
        <f>COUNTIF(Data!$I$2:$I$1048576, "=" &amp; C1593)</f>
        <v>0</v>
      </c>
    </row>
    <row r="1594" spans="1:4" x14ac:dyDescent="0.35">
      <c r="A1594" s="2">
        <f t="shared" si="48"/>
        <v>147</v>
      </c>
      <c r="B1594" s="2">
        <f t="shared" si="49"/>
        <v>30</v>
      </c>
      <c r="C1594" s="2" t="s">
        <v>1645</v>
      </c>
      <c r="D1594" s="6">
        <f>COUNTIF(Data!$I$2:$I$1048576, "=" &amp; C1594)</f>
        <v>0</v>
      </c>
    </row>
    <row r="1595" spans="1:4" x14ac:dyDescent="0.35">
      <c r="A1595" s="2">
        <f t="shared" si="48"/>
        <v>148</v>
      </c>
      <c r="B1595" s="2">
        <f t="shared" si="49"/>
        <v>30</v>
      </c>
      <c r="C1595" s="2" t="s">
        <v>1646</v>
      </c>
      <c r="D1595" s="6">
        <f>COUNTIF(Data!$I$2:$I$1048576, "=" &amp; C1595)</f>
        <v>0</v>
      </c>
    </row>
    <row r="1596" spans="1:4" x14ac:dyDescent="0.35">
      <c r="A1596" s="2">
        <f t="shared" si="48"/>
        <v>149</v>
      </c>
      <c r="B1596" s="2">
        <f t="shared" si="49"/>
        <v>30</v>
      </c>
      <c r="C1596" s="2" t="s">
        <v>1647</v>
      </c>
      <c r="D1596" s="6">
        <f>COUNTIF(Data!$I$2:$I$1048576, "=" &amp; C1596)</f>
        <v>0</v>
      </c>
    </row>
    <row r="1597" spans="1:4" x14ac:dyDescent="0.35">
      <c r="A1597" s="2">
        <f t="shared" si="48"/>
        <v>150</v>
      </c>
      <c r="B1597" s="2">
        <f t="shared" si="49"/>
        <v>30</v>
      </c>
      <c r="C1597" s="2" t="s">
        <v>1648</v>
      </c>
      <c r="D1597" s="6">
        <f>COUNTIF(Data!$I$2:$I$1048576, "=" &amp; C1597)</f>
        <v>0</v>
      </c>
    </row>
    <row r="1598" spans="1:4" x14ac:dyDescent="0.35">
      <c r="A1598" s="2">
        <f t="shared" si="48"/>
        <v>75</v>
      </c>
      <c r="B1598" s="2">
        <f t="shared" si="49"/>
        <v>31</v>
      </c>
      <c r="C1598" s="2" t="s">
        <v>1649</v>
      </c>
      <c r="D1598" s="6">
        <f>COUNTIF(Data!$I$2:$I$1048576, "=" &amp; C1598)</f>
        <v>0</v>
      </c>
    </row>
    <row r="1599" spans="1:4" x14ac:dyDescent="0.35">
      <c r="A1599" s="2">
        <f t="shared" si="48"/>
        <v>76</v>
      </c>
      <c r="B1599" s="2">
        <f t="shared" si="49"/>
        <v>31</v>
      </c>
      <c r="C1599" s="2" t="s">
        <v>1650</v>
      </c>
      <c r="D1599" s="6">
        <f>COUNTIF(Data!$I$2:$I$1048576, "=" &amp; C1599)</f>
        <v>0</v>
      </c>
    </row>
    <row r="1600" spans="1:4" x14ac:dyDescent="0.35">
      <c r="A1600" s="2">
        <f t="shared" si="48"/>
        <v>77</v>
      </c>
      <c r="B1600" s="2">
        <f t="shared" si="49"/>
        <v>31</v>
      </c>
      <c r="C1600" s="2" t="s">
        <v>1651</v>
      </c>
      <c r="D1600" s="6">
        <f>COUNTIF(Data!$I$2:$I$1048576, "=" &amp; C1600)</f>
        <v>0</v>
      </c>
    </row>
    <row r="1601" spans="1:4" x14ac:dyDescent="0.35">
      <c r="A1601" s="2">
        <f t="shared" si="48"/>
        <v>78</v>
      </c>
      <c r="B1601" s="2">
        <f t="shared" si="49"/>
        <v>31</v>
      </c>
      <c r="C1601" s="2" t="s">
        <v>1652</v>
      </c>
      <c r="D1601" s="6">
        <f>COUNTIF(Data!$I$2:$I$1048576, "=" &amp; C1601)</f>
        <v>0</v>
      </c>
    </row>
    <row r="1602" spans="1:4" x14ac:dyDescent="0.35">
      <c r="A1602" s="2">
        <f t="shared" si="48"/>
        <v>79</v>
      </c>
      <c r="B1602" s="2">
        <f t="shared" si="49"/>
        <v>31</v>
      </c>
      <c r="C1602" s="2" t="s">
        <v>1653</v>
      </c>
      <c r="D1602" s="6">
        <f>COUNTIF(Data!$I$2:$I$1048576, "=" &amp; C1602)</f>
        <v>0</v>
      </c>
    </row>
    <row r="1603" spans="1:4" x14ac:dyDescent="0.35">
      <c r="A1603" s="2">
        <f t="shared" ref="A1603:A1666" si="50">VALUE(LEFT(C1603, FIND(" ",C1603)-1))</f>
        <v>80</v>
      </c>
      <c r="B1603" s="2">
        <f t="shared" ref="B1603:B1666" si="51">VALUE(RIGHT(C1603,LEN(C1603)- FIND(" ",C1603)+1))</f>
        <v>31</v>
      </c>
      <c r="C1603" s="2" t="s">
        <v>1654</v>
      </c>
      <c r="D1603" s="6">
        <f>COUNTIF(Data!$I$2:$I$1048576, "=" &amp; C1603)</f>
        <v>0</v>
      </c>
    </row>
    <row r="1604" spans="1:4" x14ac:dyDescent="0.35">
      <c r="A1604" s="2">
        <f t="shared" si="50"/>
        <v>81</v>
      </c>
      <c r="B1604" s="2">
        <f t="shared" si="51"/>
        <v>31</v>
      </c>
      <c r="C1604" s="2" t="s">
        <v>1655</v>
      </c>
      <c r="D1604" s="6">
        <f>COUNTIF(Data!$I$2:$I$1048576, "=" &amp; C1604)</f>
        <v>0</v>
      </c>
    </row>
    <row r="1605" spans="1:4" x14ac:dyDescent="0.35">
      <c r="A1605" s="2">
        <f t="shared" si="50"/>
        <v>82</v>
      </c>
      <c r="B1605" s="2">
        <f t="shared" si="51"/>
        <v>31</v>
      </c>
      <c r="C1605" s="2" t="s">
        <v>1656</v>
      </c>
      <c r="D1605" s="6">
        <f>COUNTIF(Data!$I$2:$I$1048576, "=" &amp; C1605)</f>
        <v>0</v>
      </c>
    </row>
    <row r="1606" spans="1:4" x14ac:dyDescent="0.35">
      <c r="A1606" s="2">
        <f t="shared" si="50"/>
        <v>83</v>
      </c>
      <c r="B1606" s="2">
        <f t="shared" si="51"/>
        <v>31</v>
      </c>
      <c r="C1606" s="2" t="s">
        <v>1657</v>
      </c>
      <c r="D1606" s="6">
        <f>COUNTIF(Data!$I$2:$I$1048576, "=" &amp; C1606)</f>
        <v>0</v>
      </c>
    </row>
    <row r="1607" spans="1:4" x14ac:dyDescent="0.35">
      <c r="A1607" s="2">
        <f t="shared" si="50"/>
        <v>84</v>
      </c>
      <c r="B1607" s="2">
        <f t="shared" si="51"/>
        <v>31</v>
      </c>
      <c r="C1607" s="2" t="s">
        <v>1658</v>
      </c>
      <c r="D1607" s="6">
        <f>COUNTIF(Data!$I$2:$I$1048576, "=" &amp; C1607)</f>
        <v>0</v>
      </c>
    </row>
    <row r="1608" spans="1:4" x14ac:dyDescent="0.35">
      <c r="A1608" s="2">
        <f t="shared" si="50"/>
        <v>85</v>
      </c>
      <c r="B1608" s="2">
        <f t="shared" si="51"/>
        <v>31</v>
      </c>
      <c r="C1608" s="2" t="s">
        <v>1659</v>
      </c>
      <c r="D1608" s="6">
        <f>COUNTIF(Data!$I$2:$I$1048576, "=" &amp; C1608)</f>
        <v>0</v>
      </c>
    </row>
    <row r="1609" spans="1:4" x14ac:dyDescent="0.35">
      <c r="A1609" s="2">
        <f t="shared" si="50"/>
        <v>86</v>
      </c>
      <c r="B1609" s="2">
        <f t="shared" si="51"/>
        <v>31</v>
      </c>
      <c r="C1609" s="2" t="s">
        <v>1660</v>
      </c>
      <c r="D1609" s="6">
        <f>COUNTIF(Data!$I$2:$I$1048576, "=" &amp; C1609)</f>
        <v>0</v>
      </c>
    </row>
    <row r="1610" spans="1:4" x14ac:dyDescent="0.35">
      <c r="A1610" s="2">
        <f t="shared" si="50"/>
        <v>87</v>
      </c>
      <c r="B1610" s="2">
        <f t="shared" si="51"/>
        <v>31</v>
      </c>
      <c r="C1610" s="2" t="s">
        <v>1661</v>
      </c>
      <c r="D1610" s="6">
        <f>COUNTIF(Data!$I$2:$I$1048576, "=" &amp; C1610)</f>
        <v>0</v>
      </c>
    </row>
    <row r="1611" spans="1:4" x14ac:dyDescent="0.35">
      <c r="A1611" s="2">
        <f t="shared" si="50"/>
        <v>88</v>
      </c>
      <c r="B1611" s="2">
        <f t="shared" si="51"/>
        <v>31</v>
      </c>
      <c r="C1611" s="2" t="s">
        <v>1662</v>
      </c>
      <c r="D1611" s="6">
        <f>COUNTIF(Data!$I$2:$I$1048576, "=" &amp; C1611)</f>
        <v>0</v>
      </c>
    </row>
    <row r="1612" spans="1:4" x14ac:dyDescent="0.35">
      <c r="A1612" s="2">
        <f t="shared" si="50"/>
        <v>89</v>
      </c>
      <c r="B1612" s="2">
        <f t="shared" si="51"/>
        <v>31</v>
      </c>
      <c r="C1612" s="2" t="s">
        <v>1663</v>
      </c>
      <c r="D1612" s="6">
        <f>COUNTIF(Data!$I$2:$I$1048576, "=" &amp; C1612)</f>
        <v>0</v>
      </c>
    </row>
    <row r="1613" spans="1:4" x14ac:dyDescent="0.35">
      <c r="A1613" s="2">
        <f t="shared" si="50"/>
        <v>90</v>
      </c>
      <c r="B1613" s="2">
        <f t="shared" si="51"/>
        <v>31</v>
      </c>
      <c r="C1613" s="2" t="s">
        <v>1664</v>
      </c>
      <c r="D1613" s="6">
        <f>COUNTIF(Data!$I$2:$I$1048576, "=" &amp; C1613)</f>
        <v>0</v>
      </c>
    </row>
    <row r="1614" spans="1:4" x14ac:dyDescent="0.35">
      <c r="A1614" s="2">
        <f t="shared" si="50"/>
        <v>91</v>
      </c>
      <c r="B1614" s="2">
        <f t="shared" si="51"/>
        <v>31</v>
      </c>
      <c r="C1614" s="2" t="s">
        <v>1665</v>
      </c>
      <c r="D1614" s="6">
        <f>COUNTIF(Data!$I$2:$I$1048576, "=" &amp; C1614)</f>
        <v>0</v>
      </c>
    </row>
    <row r="1615" spans="1:4" x14ac:dyDescent="0.35">
      <c r="A1615" s="2">
        <f t="shared" si="50"/>
        <v>92</v>
      </c>
      <c r="B1615" s="2">
        <f t="shared" si="51"/>
        <v>31</v>
      </c>
      <c r="C1615" s="2" t="s">
        <v>1666</v>
      </c>
      <c r="D1615" s="6">
        <f>COUNTIF(Data!$I$2:$I$1048576, "=" &amp; C1615)</f>
        <v>0</v>
      </c>
    </row>
    <row r="1616" spans="1:4" x14ac:dyDescent="0.35">
      <c r="A1616" s="2">
        <f t="shared" si="50"/>
        <v>93</v>
      </c>
      <c r="B1616" s="2">
        <f t="shared" si="51"/>
        <v>31</v>
      </c>
      <c r="C1616" s="2" t="s">
        <v>1667</v>
      </c>
      <c r="D1616" s="6">
        <f>COUNTIF(Data!$I$2:$I$1048576, "=" &amp; C1616)</f>
        <v>0</v>
      </c>
    </row>
    <row r="1617" spans="1:4" x14ac:dyDescent="0.35">
      <c r="A1617" s="2">
        <f t="shared" si="50"/>
        <v>94</v>
      </c>
      <c r="B1617" s="2">
        <f t="shared" si="51"/>
        <v>31</v>
      </c>
      <c r="C1617" s="2" t="s">
        <v>1668</v>
      </c>
      <c r="D1617" s="6">
        <f>COUNTIF(Data!$I$2:$I$1048576, "=" &amp; C1617)</f>
        <v>0</v>
      </c>
    </row>
    <row r="1618" spans="1:4" x14ac:dyDescent="0.35">
      <c r="A1618" s="2">
        <f t="shared" si="50"/>
        <v>95</v>
      </c>
      <c r="B1618" s="2">
        <f t="shared" si="51"/>
        <v>31</v>
      </c>
      <c r="C1618" s="2" t="s">
        <v>1669</v>
      </c>
      <c r="D1618" s="6">
        <f>COUNTIF(Data!$I$2:$I$1048576, "=" &amp; C1618)</f>
        <v>0</v>
      </c>
    </row>
    <row r="1619" spans="1:4" x14ac:dyDescent="0.35">
      <c r="A1619" s="2">
        <f t="shared" si="50"/>
        <v>96</v>
      </c>
      <c r="B1619" s="2">
        <f t="shared" si="51"/>
        <v>31</v>
      </c>
      <c r="C1619" s="2" t="s">
        <v>1670</v>
      </c>
      <c r="D1619" s="6">
        <f>COUNTIF(Data!$I$2:$I$1048576, "=" &amp; C1619)</f>
        <v>0</v>
      </c>
    </row>
    <row r="1620" spans="1:4" x14ac:dyDescent="0.35">
      <c r="A1620" s="2">
        <f t="shared" si="50"/>
        <v>97</v>
      </c>
      <c r="B1620" s="2">
        <f t="shared" si="51"/>
        <v>31</v>
      </c>
      <c r="C1620" s="2" t="s">
        <v>1671</v>
      </c>
      <c r="D1620" s="6">
        <f>COUNTIF(Data!$I$2:$I$1048576, "=" &amp; C1620)</f>
        <v>0</v>
      </c>
    </row>
    <row r="1621" spans="1:4" x14ac:dyDescent="0.35">
      <c r="A1621" s="2">
        <f t="shared" si="50"/>
        <v>98</v>
      </c>
      <c r="B1621" s="2">
        <f t="shared" si="51"/>
        <v>31</v>
      </c>
      <c r="C1621" s="2" t="s">
        <v>1672</v>
      </c>
      <c r="D1621" s="6">
        <f>COUNTIF(Data!$I$2:$I$1048576, "=" &amp; C1621)</f>
        <v>0</v>
      </c>
    </row>
    <row r="1622" spans="1:4" x14ac:dyDescent="0.35">
      <c r="A1622" s="2">
        <f t="shared" si="50"/>
        <v>99</v>
      </c>
      <c r="B1622" s="2">
        <f t="shared" si="51"/>
        <v>31</v>
      </c>
      <c r="C1622" s="2" t="s">
        <v>1673</v>
      </c>
      <c r="D1622" s="6">
        <f>COUNTIF(Data!$I$2:$I$1048576, "=" &amp; C1622)</f>
        <v>0</v>
      </c>
    </row>
    <row r="1623" spans="1:4" x14ac:dyDescent="0.35">
      <c r="A1623" s="2">
        <f t="shared" si="50"/>
        <v>100</v>
      </c>
      <c r="B1623" s="2">
        <f t="shared" si="51"/>
        <v>31</v>
      </c>
      <c r="C1623" s="2" t="s">
        <v>1674</v>
      </c>
      <c r="D1623" s="6">
        <f>COUNTIF(Data!$I$2:$I$1048576, "=" &amp; C1623)</f>
        <v>0</v>
      </c>
    </row>
    <row r="1624" spans="1:4" x14ac:dyDescent="0.35">
      <c r="A1624" s="2">
        <f t="shared" si="50"/>
        <v>101</v>
      </c>
      <c r="B1624" s="2">
        <f t="shared" si="51"/>
        <v>31</v>
      </c>
      <c r="C1624" s="2" t="s">
        <v>1675</v>
      </c>
      <c r="D1624" s="6">
        <f>COUNTIF(Data!$I$2:$I$1048576, "=" &amp; C1624)</f>
        <v>0</v>
      </c>
    </row>
    <row r="1625" spans="1:4" x14ac:dyDescent="0.35">
      <c r="A1625" s="2">
        <f t="shared" si="50"/>
        <v>102</v>
      </c>
      <c r="B1625" s="2">
        <f t="shared" si="51"/>
        <v>31</v>
      </c>
      <c r="C1625" s="2" t="s">
        <v>1676</v>
      </c>
      <c r="D1625" s="6">
        <f>COUNTIF(Data!$I$2:$I$1048576, "=" &amp; C1625)</f>
        <v>0</v>
      </c>
    </row>
    <row r="1626" spans="1:4" x14ac:dyDescent="0.35">
      <c r="A1626" s="2">
        <f t="shared" si="50"/>
        <v>103</v>
      </c>
      <c r="B1626" s="2">
        <f t="shared" si="51"/>
        <v>31</v>
      </c>
      <c r="C1626" s="2" t="s">
        <v>1677</v>
      </c>
      <c r="D1626" s="6">
        <f>COUNTIF(Data!$I$2:$I$1048576, "=" &amp; C1626)</f>
        <v>0</v>
      </c>
    </row>
    <row r="1627" spans="1:4" x14ac:dyDescent="0.35">
      <c r="A1627" s="2">
        <f t="shared" si="50"/>
        <v>104</v>
      </c>
      <c r="B1627" s="2">
        <f t="shared" si="51"/>
        <v>31</v>
      </c>
      <c r="C1627" s="2" t="s">
        <v>1678</v>
      </c>
      <c r="D1627" s="6">
        <f>COUNTIF(Data!$I$2:$I$1048576, "=" &amp; C1627)</f>
        <v>0</v>
      </c>
    </row>
    <row r="1628" spans="1:4" x14ac:dyDescent="0.35">
      <c r="A1628" s="2">
        <f t="shared" si="50"/>
        <v>105</v>
      </c>
      <c r="B1628" s="2">
        <f t="shared" si="51"/>
        <v>31</v>
      </c>
      <c r="C1628" s="2" t="s">
        <v>1679</v>
      </c>
      <c r="D1628" s="6">
        <f>COUNTIF(Data!$I$2:$I$1048576, "=" &amp; C1628)</f>
        <v>0</v>
      </c>
    </row>
    <row r="1629" spans="1:4" x14ac:dyDescent="0.35">
      <c r="A1629" s="2">
        <f t="shared" si="50"/>
        <v>106</v>
      </c>
      <c r="B1629" s="2">
        <f t="shared" si="51"/>
        <v>31</v>
      </c>
      <c r="C1629" s="2" t="s">
        <v>1680</v>
      </c>
      <c r="D1629" s="6">
        <f>COUNTIF(Data!$I$2:$I$1048576, "=" &amp; C1629)</f>
        <v>0</v>
      </c>
    </row>
    <row r="1630" spans="1:4" x14ac:dyDescent="0.35">
      <c r="A1630" s="2">
        <f t="shared" si="50"/>
        <v>107</v>
      </c>
      <c r="B1630" s="2">
        <f t="shared" si="51"/>
        <v>31</v>
      </c>
      <c r="C1630" s="2" t="s">
        <v>1681</v>
      </c>
      <c r="D1630" s="6">
        <f>COUNTIF(Data!$I$2:$I$1048576, "=" &amp; C1630)</f>
        <v>0</v>
      </c>
    </row>
    <row r="1631" spans="1:4" x14ac:dyDescent="0.35">
      <c r="A1631" s="2">
        <f t="shared" si="50"/>
        <v>108</v>
      </c>
      <c r="B1631" s="2">
        <f t="shared" si="51"/>
        <v>31</v>
      </c>
      <c r="C1631" s="2" t="s">
        <v>1682</v>
      </c>
      <c r="D1631" s="6">
        <f>COUNTIF(Data!$I$2:$I$1048576, "=" &amp; C1631)</f>
        <v>0</v>
      </c>
    </row>
    <row r="1632" spans="1:4" x14ac:dyDescent="0.35">
      <c r="A1632" s="2">
        <f t="shared" si="50"/>
        <v>109</v>
      </c>
      <c r="B1632" s="2">
        <f t="shared" si="51"/>
        <v>31</v>
      </c>
      <c r="C1632" s="2" t="s">
        <v>1683</v>
      </c>
      <c r="D1632" s="6">
        <f>COUNTIF(Data!$I$2:$I$1048576, "=" &amp; C1632)</f>
        <v>0</v>
      </c>
    </row>
    <row r="1633" spans="1:4" x14ac:dyDescent="0.35">
      <c r="A1633" s="2">
        <f t="shared" si="50"/>
        <v>110</v>
      </c>
      <c r="B1633" s="2">
        <f t="shared" si="51"/>
        <v>31</v>
      </c>
      <c r="C1633" s="2" t="s">
        <v>1684</v>
      </c>
      <c r="D1633" s="6">
        <f>COUNTIF(Data!$I$2:$I$1048576, "=" &amp; C1633)</f>
        <v>0</v>
      </c>
    </row>
    <row r="1634" spans="1:4" x14ac:dyDescent="0.35">
      <c r="A1634" s="2">
        <f t="shared" si="50"/>
        <v>111</v>
      </c>
      <c r="B1634" s="2">
        <f t="shared" si="51"/>
        <v>31</v>
      </c>
      <c r="C1634" s="2" t="s">
        <v>1685</v>
      </c>
      <c r="D1634" s="6">
        <f>COUNTIF(Data!$I$2:$I$1048576, "=" &amp; C1634)</f>
        <v>0</v>
      </c>
    </row>
    <row r="1635" spans="1:4" x14ac:dyDescent="0.35">
      <c r="A1635" s="2">
        <f t="shared" si="50"/>
        <v>112</v>
      </c>
      <c r="B1635" s="2">
        <f t="shared" si="51"/>
        <v>31</v>
      </c>
      <c r="C1635" s="2" t="s">
        <v>1686</v>
      </c>
      <c r="D1635" s="6">
        <f>COUNTIF(Data!$I$2:$I$1048576, "=" &amp; C1635)</f>
        <v>0</v>
      </c>
    </row>
    <row r="1636" spans="1:4" x14ac:dyDescent="0.35">
      <c r="A1636" s="2">
        <f t="shared" si="50"/>
        <v>113</v>
      </c>
      <c r="B1636" s="2">
        <f t="shared" si="51"/>
        <v>31</v>
      </c>
      <c r="C1636" s="2" t="s">
        <v>1687</v>
      </c>
      <c r="D1636" s="6">
        <f>COUNTIF(Data!$I$2:$I$1048576, "=" &amp; C1636)</f>
        <v>0</v>
      </c>
    </row>
    <row r="1637" spans="1:4" x14ac:dyDescent="0.35">
      <c r="A1637" s="2">
        <f t="shared" si="50"/>
        <v>114</v>
      </c>
      <c r="B1637" s="2">
        <f t="shared" si="51"/>
        <v>31</v>
      </c>
      <c r="C1637" s="2" t="s">
        <v>1688</v>
      </c>
      <c r="D1637" s="6">
        <f>COUNTIF(Data!$I$2:$I$1048576, "=" &amp; C1637)</f>
        <v>0</v>
      </c>
    </row>
    <row r="1638" spans="1:4" x14ac:dyDescent="0.35">
      <c r="A1638" s="2">
        <f t="shared" si="50"/>
        <v>115</v>
      </c>
      <c r="B1638" s="2">
        <f t="shared" si="51"/>
        <v>31</v>
      </c>
      <c r="C1638" s="2" t="s">
        <v>1689</v>
      </c>
      <c r="D1638" s="6">
        <f>COUNTIF(Data!$I$2:$I$1048576, "=" &amp; C1638)</f>
        <v>1</v>
      </c>
    </row>
    <row r="1639" spans="1:4" x14ac:dyDescent="0.35">
      <c r="A1639" s="2">
        <f t="shared" si="50"/>
        <v>116</v>
      </c>
      <c r="B1639" s="2">
        <f t="shared" si="51"/>
        <v>31</v>
      </c>
      <c r="C1639" s="2" t="s">
        <v>1690</v>
      </c>
      <c r="D1639" s="6">
        <f>COUNTIF(Data!$I$2:$I$1048576, "=" &amp; C1639)</f>
        <v>0</v>
      </c>
    </row>
    <row r="1640" spans="1:4" x14ac:dyDescent="0.35">
      <c r="A1640" s="2">
        <f t="shared" si="50"/>
        <v>117</v>
      </c>
      <c r="B1640" s="2">
        <f t="shared" si="51"/>
        <v>31</v>
      </c>
      <c r="C1640" s="2" t="s">
        <v>52</v>
      </c>
      <c r="D1640" s="6">
        <f>COUNTIF(Data!$I$2:$I$1048576, "=" &amp; C1640)</f>
        <v>0</v>
      </c>
    </row>
    <row r="1641" spans="1:4" x14ac:dyDescent="0.35">
      <c r="A1641" s="2">
        <f t="shared" si="50"/>
        <v>118</v>
      </c>
      <c r="B1641" s="2">
        <f t="shared" si="51"/>
        <v>31</v>
      </c>
      <c r="C1641" s="2" t="s">
        <v>54</v>
      </c>
      <c r="D1641" s="6">
        <f>COUNTIF(Data!$I$2:$I$1048576, "=" &amp; C1641)</f>
        <v>0</v>
      </c>
    </row>
    <row r="1642" spans="1:4" x14ac:dyDescent="0.35">
      <c r="A1642" s="2">
        <f t="shared" si="50"/>
        <v>119</v>
      </c>
      <c r="B1642" s="2">
        <f t="shared" si="51"/>
        <v>31</v>
      </c>
      <c r="C1642" s="2" t="s">
        <v>1691</v>
      </c>
      <c r="D1642" s="6">
        <f>COUNTIF(Data!$I$2:$I$1048576, "=" &amp; C1642)</f>
        <v>0</v>
      </c>
    </row>
    <row r="1643" spans="1:4" x14ac:dyDescent="0.35">
      <c r="A1643" s="2">
        <f t="shared" si="50"/>
        <v>120</v>
      </c>
      <c r="B1643" s="2">
        <f t="shared" si="51"/>
        <v>31</v>
      </c>
      <c r="C1643" s="2" t="s">
        <v>56</v>
      </c>
      <c r="D1643" s="6">
        <f>COUNTIF(Data!$I$2:$I$1048576, "=" &amp; C1643)</f>
        <v>0</v>
      </c>
    </row>
    <row r="1644" spans="1:4" x14ac:dyDescent="0.35">
      <c r="A1644" s="2">
        <f t="shared" si="50"/>
        <v>121</v>
      </c>
      <c r="B1644" s="2">
        <f t="shared" si="51"/>
        <v>31</v>
      </c>
      <c r="C1644" s="2" t="s">
        <v>58</v>
      </c>
      <c r="D1644" s="6">
        <f>COUNTIF(Data!$I$2:$I$1048576, "=" &amp; C1644)</f>
        <v>1</v>
      </c>
    </row>
    <row r="1645" spans="1:4" x14ac:dyDescent="0.35">
      <c r="A1645" s="2">
        <f t="shared" si="50"/>
        <v>122</v>
      </c>
      <c r="B1645" s="2">
        <f t="shared" si="51"/>
        <v>31</v>
      </c>
      <c r="C1645" s="2" t="s">
        <v>1692</v>
      </c>
      <c r="D1645" s="6">
        <f>COUNTIF(Data!$I$2:$I$1048576, "=" &amp; C1645)</f>
        <v>1</v>
      </c>
    </row>
    <row r="1646" spans="1:4" x14ac:dyDescent="0.35">
      <c r="A1646" s="2">
        <f t="shared" si="50"/>
        <v>123</v>
      </c>
      <c r="B1646" s="2">
        <f t="shared" si="51"/>
        <v>31</v>
      </c>
      <c r="C1646" s="2" t="s">
        <v>1693</v>
      </c>
      <c r="D1646" s="6">
        <f>COUNTIF(Data!$I$2:$I$1048576, "=" &amp; C1646)</f>
        <v>0</v>
      </c>
    </row>
    <row r="1647" spans="1:4" x14ac:dyDescent="0.35">
      <c r="A1647" s="2">
        <f t="shared" si="50"/>
        <v>124</v>
      </c>
      <c r="B1647" s="2">
        <f t="shared" si="51"/>
        <v>31</v>
      </c>
      <c r="C1647" s="2" t="s">
        <v>1694</v>
      </c>
      <c r="D1647" s="6">
        <f>COUNTIF(Data!$I$2:$I$1048576, "=" &amp; C1647)</f>
        <v>0</v>
      </c>
    </row>
    <row r="1648" spans="1:4" x14ac:dyDescent="0.35">
      <c r="A1648" s="2">
        <f t="shared" si="50"/>
        <v>125</v>
      </c>
      <c r="B1648" s="2">
        <f t="shared" si="51"/>
        <v>31</v>
      </c>
      <c r="C1648" s="2" t="s">
        <v>1695</v>
      </c>
      <c r="D1648" s="6">
        <f>COUNTIF(Data!$I$2:$I$1048576, "=" &amp; C1648)</f>
        <v>0</v>
      </c>
    </row>
    <row r="1649" spans="1:4" x14ac:dyDescent="0.35">
      <c r="A1649" s="2">
        <f t="shared" si="50"/>
        <v>126</v>
      </c>
      <c r="B1649" s="2">
        <f t="shared" si="51"/>
        <v>31</v>
      </c>
      <c r="C1649" s="2" t="s">
        <v>1696</v>
      </c>
      <c r="D1649" s="6">
        <f>COUNTIF(Data!$I$2:$I$1048576, "=" &amp; C1649)</f>
        <v>0</v>
      </c>
    </row>
    <row r="1650" spans="1:4" x14ac:dyDescent="0.35">
      <c r="A1650" s="2">
        <f t="shared" si="50"/>
        <v>127</v>
      </c>
      <c r="B1650" s="2">
        <f t="shared" si="51"/>
        <v>31</v>
      </c>
      <c r="C1650" s="2" t="s">
        <v>1697</v>
      </c>
      <c r="D1650" s="6">
        <f>COUNTIF(Data!$I$2:$I$1048576, "=" &amp; C1650)</f>
        <v>0</v>
      </c>
    </row>
    <row r="1651" spans="1:4" x14ac:dyDescent="0.35">
      <c r="A1651" s="2">
        <f t="shared" si="50"/>
        <v>128</v>
      </c>
      <c r="B1651" s="2">
        <f t="shared" si="51"/>
        <v>31</v>
      </c>
      <c r="C1651" s="2" t="s">
        <v>1698</v>
      </c>
      <c r="D1651" s="6">
        <f>COUNTIF(Data!$I$2:$I$1048576, "=" &amp; C1651)</f>
        <v>0</v>
      </c>
    </row>
    <row r="1652" spans="1:4" x14ac:dyDescent="0.35">
      <c r="A1652" s="2">
        <f t="shared" si="50"/>
        <v>129</v>
      </c>
      <c r="B1652" s="2">
        <f t="shared" si="51"/>
        <v>31</v>
      </c>
      <c r="C1652" s="2" t="s">
        <v>1699</v>
      </c>
      <c r="D1652" s="6">
        <f>COUNTIF(Data!$I$2:$I$1048576, "=" &amp; C1652)</f>
        <v>0</v>
      </c>
    </row>
    <row r="1653" spans="1:4" x14ac:dyDescent="0.35">
      <c r="A1653" s="2">
        <f t="shared" si="50"/>
        <v>130</v>
      </c>
      <c r="B1653" s="2">
        <f t="shared" si="51"/>
        <v>31</v>
      </c>
      <c r="C1653" s="2" t="s">
        <v>1700</v>
      </c>
      <c r="D1653" s="6">
        <f>COUNTIF(Data!$I$2:$I$1048576, "=" &amp; C1653)</f>
        <v>0</v>
      </c>
    </row>
    <row r="1654" spans="1:4" x14ac:dyDescent="0.35">
      <c r="A1654" s="2">
        <f t="shared" si="50"/>
        <v>131</v>
      </c>
      <c r="B1654" s="2">
        <f t="shared" si="51"/>
        <v>31</v>
      </c>
      <c r="C1654" s="2" t="s">
        <v>1701</v>
      </c>
      <c r="D1654" s="6">
        <f>COUNTIF(Data!$I$2:$I$1048576, "=" &amp; C1654)</f>
        <v>0</v>
      </c>
    </row>
    <row r="1655" spans="1:4" x14ac:dyDescent="0.35">
      <c r="A1655" s="2">
        <f t="shared" si="50"/>
        <v>132</v>
      </c>
      <c r="B1655" s="2">
        <f t="shared" si="51"/>
        <v>31</v>
      </c>
      <c r="C1655" s="2" t="s">
        <v>1702</v>
      </c>
      <c r="D1655" s="6">
        <f>COUNTIF(Data!$I$2:$I$1048576, "=" &amp; C1655)</f>
        <v>0</v>
      </c>
    </row>
    <row r="1656" spans="1:4" x14ac:dyDescent="0.35">
      <c r="A1656" s="2">
        <f t="shared" si="50"/>
        <v>133</v>
      </c>
      <c r="B1656" s="2">
        <f t="shared" si="51"/>
        <v>31</v>
      </c>
      <c r="C1656" s="2" t="s">
        <v>1703</v>
      </c>
      <c r="D1656" s="6">
        <f>COUNTIF(Data!$I$2:$I$1048576, "=" &amp; C1656)</f>
        <v>0</v>
      </c>
    </row>
    <row r="1657" spans="1:4" x14ac:dyDescent="0.35">
      <c r="A1657" s="2">
        <f t="shared" si="50"/>
        <v>134</v>
      </c>
      <c r="B1657" s="2">
        <f t="shared" si="51"/>
        <v>31</v>
      </c>
      <c r="C1657" s="2" t="s">
        <v>1704</v>
      </c>
      <c r="D1657" s="6">
        <f>COUNTIF(Data!$I$2:$I$1048576, "=" &amp; C1657)</f>
        <v>0</v>
      </c>
    </row>
    <row r="1658" spans="1:4" x14ac:dyDescent="0.35">
      <c r="A1658" s="2">
        <f t="shared" si="50"/>
        <v>135</v>
      </c>
      <c r="B1658" s="2">
        <f t="shared" si="51"/>
        <v>31</v>
      </c>
      <c r="C1658" s="2" t="s">
        <v>1705</v>
      </c>
      <c r="D1658" s="6">
        <f>COUNTIF(Data!$I$2:$I$1048576, "=" &amp; C1658)</f>
        <v>0</v>
      </c>
    </row>
    <row r="1659" spans="1:4" x14ac:dyDescent="0.35">
      <c r="A1659" s="2">
        <f t="shared" si="50"/>
        <v>136</v>
      </c>
      <c r="B1659" s="2">
        <f t="shared" si="51"/>
        <v>31</v>
      </c>
      <c r="C1659" s="2" t="s">
        <v>1706</v>
      </c>
      <c r="D1659" s="6">
        <f>COUNTIF(Data!$I$2:$I$1048576, "=" &amp; C1659)</f>
        <v>0</v>
      </c>
    </row>
    <row r="1660" spans="1:4" x14ac:dyDescent="0.35">
      <c r="A1660" s="2">
        <f t="shared" si="50"/>
        <v>137</v>
      </c>
      <c r="B1660" s="2">
        <f t="shared" si="51"/>
        <v>31</v>
      </c>
      <c r="C1660" s="2" t="s">
        <v>1707</v>
      </c>
      <c r="D1660" s="6">
        <f>COUNTIF(Data!$I$2:$I$1048576, "=" &amp; C1660)</f>
        <v>0</v>
      </c>
    </row>
    <row r="1661" spans="1:4" x14ac:dyDescent="0.35">
      <c r="A1661" s="2">
        <f t="shared" si="50"/>
        <v>138</v>
      </c>
      <c r="B1661" s="2">
        <f t="shared" si="51"/>
        <v>31</v>
      </c>
      <c r="C1661" s="2" t="s">
        <v>1708</v>
      </c>
      <c r="D1661" s="6">
        <f>COUNTIF(Data!$I$2:$I$1048576, "=" &amp; C1661)</f>
        <v>0</v>
      </c>
    </row>
    <row r="1662" spans="1:4" x14ac:dyDescent="0.35">
      <c r="A1662" s="2">
        <f t="shared" si="50"/>
        <v>139</v>
      </c>
      <c r="B1662" s="2">
        <f t="shared" si="51"/>
        <v>31</v>
      </c>
      <c r="C1662" s="2" t="s">
        <v>1709</v>
      </c>
      <c r="D1662" s="6">
        <f>COUNTIF(Data!$I$2:$I$1048576, "=" &amp; C1662)</f>
        <v>0</v>
      </c>
    </row>
    <row r="1663" spans="1:4" x14ac:dyDescent="0.35">
      <c r="A1663" s="2">
        <f t="shared" si="50"/>
        <v>140</v>
      </c>
      <c r="B1663" s="2">
        <f t="shared" si="51"/>
        <v>31</v>
      </c>
      <c r="C1663" s="2" t="s">
        <v>1710</v>
      </c>
      <c r="D1663" s="6">
        <f>COUNTIF(Data!$I$2:$I$1048576, "=" &amp; C1663)</f>
        <v>0</v>
      </c>
    </row>
    <row r="1664" spans="1:4" x14ac:dyDescent="0.35">
      <c r="A1664" s="2">
        <f t="shared" si="50"/>
        <v>141</v>
      </c>
      <c r="B1664" s="2">
        <f t="shared" si="51"/>
        <v>31</v>
      </c>
      <c r="C1664" s="2" t="s">
        <v>1711</v>
      </c>
      <c r="D1664" s="6">
        <f>COUNTIF(Data!$I$2:$I$1048576, "=" &amp; C1664)</f>
        <v>0</v>
      </c>
    </row>
    <row r="1665" spans="1:4" x14ac:dyDescent="0.35">
      <c r="A1665" s="2">
        <f t="shared" si="50"/>
        <v>142</v>
      </c>
      <c r="B1665" s="2">
        <f t="shared" si="51"/>
        <v>31</v>
      </c>
      <c r="C1665" s="2" t="s">
        <v>1712</v>
      </c>
      <c r="D1665" s="6">
        <f>COUNTIF(Data!$I$2:$I$1048576, "=" &amp; C1665)</f>
        <v>0</v>
      </c>
    </row>
    <row r="1666" spans="1:4" x14ac:dyDescent="0.35">
      <c r="A1666" s="2">
        <f t="shared" si="50"/>
        <v>143</v>
      </c>
      <c r="B1666" s="2">
        <f t="shared" si="51"/>
        <v>31</v>
      </c>
      <c r="C1666" s="2" t="s">
        <v>1713</v>
      </c>
      <c r="D1666" s="6">
        <f>COUNTIF(Data!$I$2:$I$1048576, "=" &amp; C1666)</f>
        <v>0</v>
      </c>
    </row>
    <row r="1667" spans="1:4" x14ac:dyDescent="0.35">
      <c r="A1667" s="2">
        <f t="shared" ref="A1667:A1730" si="52">VALUE(LEFT(C1667, FIND(" ",C1667)-1))</f>
        <v>144</v>
      </c>
      <c r="B1667" s="2">
        <f t="shared" ref="B1667:B1730" si="53">VALUE(RIGHT(C1667,LEN(C1667)- FIND(" ",C1667)+1))</f>
        <v>31</v>
      </c>
      <c r="C1667" s="2" t="s">
        <v>1714</v>
      </c>
      <c r="D1667" s="6">
        <f>COUNTIF(Data!$I$2:$I$1048576, "=" &amp; C1667)</f>
        <v>0</v>
      </c>
    </row>
    <row r="1668" spans="1:4" x14ac:dyDescent="0.35">
      <c r="A1668" s="2">
        <f t="shared" si="52"/>
        <v>145</v>
      </c>
      <c r="B1668" s="2">
        <f t="shared" si="53"/>
        <v>31</v>
      </c>
      <c r="C1668" s="2" t="s">
        <v>1715</v>
      </c>
      <c r="D1668" s="6">
        <f>COUNTIF(Data!$I$2:$I$1048576, "=" &amp; C1668)</f>
        <v>0</v>
      </c>
    </row>
    <row r="1669" spans="1:4" x14ac:dyDescent="0.35">
      <c r="A1669" s="2">
        <f t="shared" si="52"/>
        <v>146</v>
      </c>
      <c r="B1669" s="2">
        <f t="shared" si="53"/>
        <v>31</v>
      </c>
      <c r="C1669" s="2" t="s">
        <v>1716</v>
      </c>
      <c r="D1669" s="6">
        <f>COUNTIF(Data!$I$2:$I$1048576, "=" &amp; C1669)</f>
        <v>0</v>
      </c>
    </row>
    <row r="1670" spans="1:4" x14ac:dyDescent="0.35">
      <c r="A1670" s="2">
        <f t="shared" si="52"/>
        <v>147</v>
      </c>
      <c r="B1670" s="2">
        <f t="shared" si="53"/>
        <v>31</v>
      </c>
      <c r="C1670" s="2" t="s">
        <v>1717</v>
      </c>
      <c r="D1670" s="6">
        <f>COUNTIF(Data!$I$2:$I$1048576, "=" &amp; C1670)</f>
        <v>0</v>
      </c>
    </row>
    <row r="1671" spans="1:4" x14ac:dyDescent="0.35">
      <c r="A1671" s="2">
        <f t="shared" si="52"/>
        <v>148</v>
      </c>
      <c r="B1671" s="2">
        <f t="shared" si="53"/>
        <v>31</v>
      </c>
      <c r="C1671" s="2" t="s">
        <v>1718</v>
      </c>
      <c r="D1671" s="6">
        <f>COUNTIF(Data!$I$2:$I$1048576, "=" &amp; C1671)</f>
        <v>0</v>
      </c>
    </row>
    <row r="1672" spans="1:4" x14ac:dyDescent="0.35">
      <c r="A1672" s="2">
        <f t="shared" si="52"/>
        <v>149</v>
      </c>
      <c r="B1672" s="2">
        <f t="shared" si="53"/>
        <v>31</v>
      </c>
      <c r="C1672" s="2" t="s">
        <v>1719</v>
      </c>
      <c r="D1672" s="6">
        <f>COUNTIF(Data!$I$2:$I$1048576, "=" &amp; C1672)</f>
        <v>0</v>
      </c>
    </row>
    <row r="1673" spans="1:4" x14ac:dyDescent="0.35">
      <c r="A1673" s="2">
        <f t="shared" si="52"/>
        <v>150</v>
      </c>
      <c r="B1673" s="2">
        <f t="shared" si="53"/>
        <v>31</v>
      </c>
      <c r="C1673" s="2" t="s">
        <v>1720</v>
      </c>
      <c r="D1673" s="6">
        <f>COUNTIF(Data!$I$2:$I$1048576, "=" &amp; C1673)</f>
        <v>0</v>
      </c>
    </row>
    <row r="1674" spans="1:4" x14ac:dyDescent="0.35">
      <c r="A1674" s="2">
        <f t="shared" si="52"/>
        <v>75</v>
      </c>
      <c r="B1674" s="2">
        <f t="shared" si="53"/>
        <v>32</v>
      </c>
      <c r="C1674" s="2" t="s">
        <v>1721</v>
      </c>
      <c r="D1674" s="6">
        <f>COUNTIF(Data!$I$2:$I$1048576, "=" &amp; C1674)</f>
        <v>0</v>
      </c>
    </row>
    <row r="1675" spans="1:4" x14ac:dyDescent="0.35">
      <c r="A1675" s="2">
        <f t="shared" si="52"/>
        <v>76</v>
      </c>
      <c r="B1675" s="2">
        <f t="shared" si="53"/>
        <v>32</v>
      </c>
      <c r="C1675" s="2" t="s">
        <v>1722</v>
      </c>
      <c r="D1675" s="6">
        <f>COUNTIF(Data!$I$2:$I$1048576, "=" &amp; C1675)</f>
        <v>0</v>
      </c>
    </row>
    <row r="1676" spans="1:4" x14ac:dyDescent="0.35">
      <c r="A1676" s="2">
        <f t="shared" si="52"/>
        <v>77</v>
      </c>
      <c r="B1676" s="2">
        <f t="shared" si="53"/>
        <v>32</v>
      </c>
      <c r="C1676" s="2" t="s">
        <v>1723</v>
      </c>
      <c r="D1676" s="6">
        <f>COUNTIF(Data!$I$2:$I$1048576, "=" &amp; C1676)</f>
        <v>0</v>
      </c>
    </row>
    <row r="1677" spans="1:4" x14ac:dyDescent="0.35">
      <c r="A1677" s="2">
        <f t="shared" si="52"/>
        <v>78</v>
      </c>
      <c r="B1677" s="2">
        <f t="shared" si="53"/>
        <v>32</v>
      </c>
      <c r="C1677" s="2" t="s">
        <v>1724</v>
      </c>
      <c r="D1677" s="6">
        <f>COUNTIF(Data!$I$2:$I$1048576, "=" &amp; C1677)</f>
        <v>0</v>
      </c>
    </row>
    <row r="1678" spans="1:4" x14ac:dyDescent="0.35">
      <c r="A1678" s="2">
        <f t="shared" si="52"/>
        <v>79</v>
      </c>
      <c r="B1678" s="2">
        <f t="shared" si="53"/>
        <v>32</v>
      </c>
      <c r="C1678" s="2" t="s">
        <v>1725</v>
      </c>
      <c r="D1678" s="6">
        <f>COUNTIF(Data!$I$2:$I$1048576, "=" &amp; C1678)</f>
        <v>0</v>
      </c>
    </row>
    <row r="1679" spans="1:4" x14ac:dyDescent="0.35">
      <c r="A1679" s="2">
        <f t="shared" si="52"/>
        <v>80</v>
      </c>
      <c r="B1679" s="2">
        <f t="shared" si="53"/>
        <v>32</v>
      </c>
      <c r="C1679" s="2" t="s">
        <v>1726</v>
      </c>
      <c r="D1679" s="6">
        <f>COUNTIF(Data!$I$2:$I$1048576, "=" &amp; C1679)</f>
        <v>0</v>
      </c>
    </row>
    <row r="1680" spans="1:4" x14ac:dyDescent="0.35">
      <c r="A1680" s="2">
        <f t="shared" si="52"/>
        <v>81</v>
      </c>
      <c r="B1680" s="2">
        <f t="shared" si="53"/>
        <v>32</v>
      </c>
      <c r="C1680" s="2" t="s">
        <v>1727</v>
      </c>
      <c r="D1680" s="6">
        <f>COUNTIF(Data!$I$2:$I$1048576, "=" &amp; C1680)</f>
        <v>0</v>
      </c>
    </row>
    <row r="1681" spans="1:4" x14ac:dyDescent="0.35">
      <c r="A1681" s="2">
        <f t="shared" si="52"/>
        <v>82</v>
      </c>
      <c r="B1681" s="2">
        <f t="shared" si="53"/>
        <v>32</v>
      </c>
      <c r="C1681" s="2" t="s">
        <v>1728</v>
      </c>
      <c r="D1681" s="6">
        <f>COUNTIF(Data!$I$2:$I$1048576, "=" &amp; C1681)</f>
        <v>0</v>
      </c>
    </row>
    <row r="1682" spans="1:4" x14ac:dyDescent="0.35">
      <c r="A1682" s="2">
        <f t="shared" si="52"/>
        <v>83</v>
      </c>
      <c r="B1682" s="2">
        <f t="shared" si="53"/>
        <v>32</v>
      </c>
      <c r="C1682" s="2" t="s">
        <v>1729</v>
      </c>
      <c r="D1682" s="6">
        <f>COUNTIF(Data!$I$2:$I$1048576, "=" &amp; C1682)</f>
        <v>0</v>
      </c>
    </row>
    <row r="1683" spans="1:4" x14ac:dyDescent="0.35">
      <c r="A1683" s="2">
        <f t="shared" si="52"/>
        <v>84</v>
      </c>
      <c r="B1683" s="2">
        <f t="shared" si="53"/>
        <v>32</v>
      </c>
      <c r="C1683" s="2" t="s">
        <v>1730</v>
      </c>
      <c r="D1683" s="6">
        <f>COUNTIF(Data!$I$2:$I$1048576, "=" &amp; C1683)</f>
        <v>0</v>
      </c>
    </row>
    <row r="1684" spans="1:4" x14ac:dyDescent="0.35">
      <c r="A1684" s="2">
        <f t="shared" si="52"/>
        <v>85</v>
      </c>
      <c r="B1684" s="2">
        <f t="shared" si="53"/>
        <v>32</v>
      </c>
      <c r="C1684" s="2" t="s">
        <v>1731</v>
      </c>
      <c r="D1684" s="6">
        <f>COUNTIF(Data!$I$2:$I$1048576, "=" &amp; C1684)</f>
        <v>0</v>
      </c>
    </row>
    <row r="1685" spans="1:4" x14ac:dyDescent="0.35">
      <c r="A1685" s="2">
        <f t="shared" si="52"/>
        <v>86</v>
      </c>
      <c r="B1685" s="2">
        <f t="shared" si="53"/>
        <v>32</v>
      </c>
      <c r="C1685" s="2" t="s">
        <v>1732</v>
      </c>
      <c r="D1685" s="6">
        <f>COUNTIF(Data!$I$2:$I$1048576, "=" &amp; C1685)</f>
        <v>0</v>
      </c>
    </row>
    <row r="1686" spans="1:4" x14ac:dyDescent="0.35">
      <c r="A1686" s="2">
        <f t="shared" si="52"/>
        <v>87</v>
      </c>
      <c r="B1686" s="2">
        <f t="shared" si="53"/>
        <v>32</v>
      </c>
      <c r="C1686" s="2" t="s">
        <v>1733</v>
      </c>
      <c r="D1686" s="6">
        <f>COUNTIF(Data!$I$2:$I$1048576, "=" &amp; C1686)</f>
        <v>0</v>
      </c>
    </row>
    <row r="1687" spans="1:4" x14ac:dyDescent="0.35">
      <c r="A1687" s="2">
        <f t="shared" si="52"/>
        <v>88</v>
      </c>
      <c r="B1687" s="2">
        <f t="shared" si="53"/>
        <v>32</v>
      </c>
      <c r="C1687" s="2" t="s">
        <v>1734</v>
      </c>
      <c r="D1687" s="6">
        <f>COUNTIF(Data!$I$2:$I$1048576, "=" &amp; C1687)</f>
        <v>0</v>
      </c>
    </row>
    <row r="1688" spans="1:4" x14ac:dyDescent="0.35">
      <c r="A1688" s="2">
        <f t="shared" si="52"/>
        <v>89</v>
      </c>
      <c r="B1688" s="2">
        <f t="shared" si="53"/>
        <v>32</v>
      </c>
      <c r="C1688" s="2" t="s">
        <v>1735</v>
      </c>
      <c r="D1688" s="6">
        <f>COUNTIF(Data!$I$2:$I$1048576, "=" &amp; C1688)</f>
        <v>0</v>
      </c>
    </row>
    <row r="1689" spans="1:4" x14ac:dyDescent="0.35">
      <c r="A1689" s="2">
        <f t="shared" si="52"/>
        <v>90</v>
      </c>
      <c r="B1689" s="2">
        <f t="shared" si="53"/>
        <v>32</v>
      </c>
      <c r="C1689" s="2" t="s">
        <v>1736</v>
      </c>
      <c r="D1689" s="6">
        <f>COUNTIF(Data!$I$2:$I$1048576, "=" &amp; C1689)</f>
        <v>0</v>
      </c>
    </row>
    <row r="1690" spans="1:4" x14ac:dyDescent="0.35">
      <c r="A1690" s="2">
        <f t="shared" si="52"/>
        <v>91</v>
      </c>
      <c r="B1690" s="2">
        <f t="shared" si="53"/>
        <v>32</v>
      </c>
      <c r="C1690" s="2" t="s">
        <v>1737</v>
      </c>
      <c r="D1690" s="6">
        <f>COUNTIF(Data!$I$2:$I$1048576, "=" &amp; C1690)</f>
        <v>0</v>
      </c>
    </row>
    <row r="1691" spans="1:4" x14ac:dyDescent="0.35">
      <c r="A1691" s="2">
        <f t="shared" si="52"/>
        <v>92</v>
      </c>
      <c r="B1691" s="2">
        <f t="shared" si="53"/>
        <v>32</v>
      </c>
      <c r="C1691" s="2" t="s">
        <v>1738</v>
      </c>
      <c r="D1691" s="6">
        <f>COUNTIF(Data!$I$2:$I$1048576, "=" &amp; C1691)</f>
        <v>0</v>
      </c>
    </row>
    <row r="1692" spans="1:4" x14ac:dyDescent="0.35">
      <c r="A1692" s="2">
        <f t="shared" si="52"/>
        <v>93</v>
      </c>
      <c r="B1692" s="2">
        <f t="shared" si="53"/>
        <v>32</v>
      </c>
      <c r="C1692" s="2" t="s">
        <v>1739</v>
      </c>
      <c r="D1692" s="6">
        <f>COUNTIF(Data!$I$2:$I$1048576, "=" &amp; C1692)</f>
        <v>0</v>
      </c>
    </row>
    <row r="1693" spans="1:4" x14ac:dyDescent="0.35">
      <c r="A1693" s="2">
        <f t="shared" si="52"/>
        <v>94</v>
      </c>
      <c r="B1693" s="2">
        <f t="shared" si="53"/>
        <v>32</v>
      </c>
      <c r="C1693" s="2" t="s">
        <v>1740</v>
      </c>
      <c r="D1693" s="6">
        <f>COUNTIF(Data!$I$2:$I$1048576, "=" &amp; C1693)</f>
        <v>0</v>
      </c>
    </row>
    <row r="1694" spans="1:4" x14ac:dyDescent="0.35">
      <c r="A1694" s="2">
        <f t="shared" si="52"/>
        <v>95</v>
      </c>
      <c r="B1694" s="2">
        <f t="shared" si="53"/>
        <v>32</v>
      </c>
      <c r="C1694" s="2" t="s">
        <v>1741</v>
      </c>
      <c r="D1694" s="6">
        <f>COUNTIF(Data!$I$2:$I$1048576, "=" &amp; C1694)</f>
        <v>0</v>
      </c>
    </row>
    <row r="1695" spans="1:4" x14ac:dyDescent="0.35">
      <c r="A1695" s="2">
        <f t="shared" si="52"/>
        <v>96</v>
      </c>
      <c r="B1695" s="2">
        <f t="shared" si="53"/>
        <v>32</v>
      </c>
      <c r="C1695" s="2" t="s">
        <v>1742</v>
      </c>
      <c r="D1695" s="6">
        <f>COUNTIF(Data!$I$2:$I$1048576, "=" &amp; C1695)</f>
        <v>0</v>
      </c>
    </row>
    <row r="1696" spans="1:4" x14ac:dyDescent="0.35">
      <c r="A1696" s="2">
        <f t="shared" si="52"/>
        <v>97</v>
      </c>
      <c r="B1696" s="2">
        <f t="shared" si="53"/>
        <v>32</v>
      </c>
      <c r="C1696" s="2" t="s">
        <v>1743</v>
      </c>
      <c r="D1696" s="6">
        <f>COUNTIF(Data!$I$2:$I$1048576, "=" &amp; C1696)</f>
        <v>0</v>
      </c>
    </row>
    <row r="1697" spans="1:4" x14ac:dyDescent="0.35">
      <c r="A1697" s="2">
        <f t="shared" si="52"/>
        <v>98</v>
      </c>
      <c r="B1697" s="2">
        <f t="shared" si="53"/>
        <v>32</v>
      </c>
      <c r="C1697" s="2" t="s">
        <v>1744</v>
      </c>
      <c r="D1697" s="6">
        <f>COUNTIF(Data!$I$2:$I$1048576, "=" &amp; C1697)</f>
        <v>0</v>
      </c>
    </row>
    <row r="1698" spans="1:4" x14ac:dyDescent="0.35">
      <c r="A1698" s="2">
        <f t="shared" si="52"/>
        <v>99</v>
      </c>
      <c r="B1698" s="2">
        <f t="shared" si="53"/>
        <v>32</v>
      </c>
      <c r="C1698" s="2" t="s">
        <v>1745</v>
      </c>
      <c r="D1698" s="6">
        <f>COUNTIF(Data!$I$2:$I$1048576, "=" &amp; C1698)</f>
        <v>0</v>
      </c>
    </row>
    <row r="1699" spans="1:4" x14ac:dyDescent="0.35">
      <c r="A1699" s="2">
        <f t="shared" si="52"/>
        <v>100</v>
      </c>
      <c r="B1699" s="2">
        <f t="shared" si="53"/>
        <v>32</v>
      </c>
      <c r="C1699" s="2" t="s">
        <v>1746</v>
      </c>
      <c r="D1699" s="6">
        <f>COUNTIF(Data!$I$2:$I$1048576, "=" &amp; C1699)</f>
        <v>0</v>
      </c>
    </row>
    <row r="1700" spans="1:4" x14ac:dyDescent="0.35">
      <c r="A1700" s="2">
        <f t="shared" si="52"/>
        <v>101</v>
      </c>
      <c r="B1700" s="2">
        <f t="shared" si="53"/>
        <v>32</v>
      </c>
      <c r="C1700" s="2" t="s">
        <v>1747</v>
      </c>
      <c r="D1700" s="6">
        <f>COUNTIF(Data!$I$2:$I$1048576, "=" &amp; C1700)</f>
        <v>0</v>
      </c>
    </row>
    <row r="1701" spans="1:4" x14ac:dyDescent="0.35">
      <c r="A1701" s="2">
        <f t="shared" si="52"/>
        <v>102</v>
      </c>
      <c r="B1701" s="2">
        <f t="shared" si="53"/>
        <v>32</v>
      </c>
      <c r="C1701" s="2" t="s">
        <v>1748</v>
      </c>
      <c r="D1701" s="6">
        <f>COUNTIF(Data!$I$2:$I$1048576, "=" &amp; C1701)</f>
        <v>0</v>
      </c>
    </row>
    <row r="1702" spans="1:4" x14ac:dyDescent="0.35">
      <c r="A1702" s="2">
        <f t="shared" si="52"/>
        <v>103</v>
      </c>
      <c r="B1702" s="2">
        <f t="shared" si="53"/>
        <v>32</v>
      </c>
      <c r="C1702" s="2" t="s">
        <v>1749</v>
      </c>
      <c r="D1702" s="6">
        <f>COUNTIF(Data!$I$2:$I$1048576, "=" &amp; C1702)</f>
        <v>0</v>
      </c>
    </row>
    <row r="1703" spans="1:4" x14ac:dyDescent="0.35">
      <c r="A1703" s="2">
        <f t="shared" si="52"/>
        <v>104</v>
      </c>
      <c r="B1703" s="2">
        <f t="shared" si="53"/>
        <v>32</v>
      </c>
      <c r="C1703" s="2" t="s">
        <v>1750</v>
      </c>
      <c r="D1703" s="6">
        <f>COUNTIF(Data!$I$2:$I$1048576, "=" &amp; C1703)</f>
        <v>0</v>
      </c>
    </row>
    <row r="1704" spans="1:4" x14ac:dyDescent="0.35">
      <c r="A1704" s="2">
        <f t="shared" si="52"/>
        <v>105</v>
      </c>
      <c r="B1704" s="2">
        <f t="shared" si="53"/>
        <v>32</v>
      </c>
      <c r="C1704" s="2" t="s">
        <v>1751</v>
      </c>
      <c r="D1704" s="6">
        <f>COUNTIF(Data!$I$2:$I$1048576, "=" &amp; C1704)</f>
        <v>0</v>
      </c>
    </row>
    <row r="1705" spans="1:4" x14ac:dyDescent="0.35">
      <c r="A1705" s="2">
        <f t="shared" si="52"/>
        <v>106</v>
      </c>
      <c r="B1705" s="2">
        <f t="shared" si="53"/>
        <v>32</v>
      </c>
      <c r="C1705" s="2" t="s">
        <v>1752</v>
      </c>
      <c r="D1705" s="6">
        <f>COUNTIF(Data!$I$2:$I$1048576, "=" &amp; C1705)</f>
        <v>0</v>
      </c>
    </row>
    <row r="1706" spans="1:4" x14ac:dyDescent="0.35">
      <c r="A1706" s="2">
        <f t="shared" si="52"/>
        <v>107</v>
      </c>
      <c r="B1706" s="2">
        <f t="shared" si="53"/>
        <v>32</v>
      </c>
      <c r="C1706" s="2" t="s">
        <v>1753</v>
      </c>
      <c r="D1706" s="6">
        <f>COUNTIF(Data!$I$2:$I$1048576, "=" &amp; C1706)</f>
        <v>0</v>
      </c>
    </row>
    <row r="1707" spans="1:4" x14ac:dyDescent="0.35">
      <c r="A1707" s="2">
        <f t="shared" si="52"/>
        <v>108</v>
      </c>
      <c r="B1707" s="2">
        <f t="shared" si="53"/>
        <v>32</v>
      </c>
      <c r="C1707" s="2" t="s">
        <v>1754</v>
      </c>
      <c r="D1707" s="6">
        <f>COUNTIF(Data!$I$2:$I$1048576, "=" &amp; C1707)</f>
        <v>0</v>
      </c>
    </row>
    <row r="1708" spans="1:4" x14ac:dyDescent="0.35">
      <c r="A1708" s="2">
        <f t="shared" si="52"/>
        <v>109</v>
      </c>
      <c r="B1708" s="2">
        <f t="shared" si="53"/>
        <v>32</v>
      </c>
      <c r="C1708" s="2" t="s">
        <v>1755</v>
      </c>
      <c r="D1708" s="6">
        <f>COUNTIF(Data!$I$2:$I$1048576, "=" &amp; C1708)</f>
        <v>0</v>
      </c>
    </row>
    <row r="1709" spans="1:4" x14ac:dyDescent="0.35">
      <c r="A1709" s="2">
        <f t="shared" si="52"/>
        <v>110</v>
      </c>
      <c r="B1709" s="2">
        <f t="shared" si="53"/>
        <v>32</v>
      </c>
      <c r="C1709" s="2" t="s">
        <v>1756</v>
      </c>
      <c r="D1709" s="6">
        <f>COUNTIF(Data!$I$2:$I$1048576, "=" &amp; C1709)</f>
        <v>0</v>
      </c>
    </row>
    <row r="1710" spans="1:4" x14ac:dyDescent="0.35">
      <c r="A1710" s="2">
        <f t="shared" si="52"/>
        <v>111</v>
      </c>
      <c r="B1710" s="2">
        <f t="shared" si="53"/>
        <v>32</v>
      </c>
      <c r="C1710" s="2" t="s">
        <v>1757</v>
      </c>
      <c r="D1710" s="6">
        <f>COUNTIF(Data!$I$2:$I$1048576, "=" &amp; C1710)</f>
        <v>0</v>
      </c>
    </row>
    <row r="1711" spans="1:4" x14ac:dyDescent="0.35">
      <c r="A1711" s="2">
        <f t="shared" si="52"/>
        <v>112</v>
      </c>
      <c r="B1711" s="2">
        <f t="shared" si="53"/>
        <v>32</v>
      </c>
      <c r="C1711" s="2" t="s">
        <v>1758</v>
      </c>
      <c r="D1711" s="6">
        <f>COUNTIF(Data!$I$2:$I$1048576, "=" &amp; C1711)</f>
        <v>0</v>
      </c>
    </row>
    <row r="1712" spans="1:4" x14ac:dyDescent="0.35">
      <c r="A1712" s="2">
        <f t="shared" si="52"/>
        <v>113</v>
      </c>
      <c r="B1712" s="2">
        <f t="shared" si="53"/>
        <v>32</v>
      </c>
      <c r="C1712" s="2" t="s">
        <v>1759</v>
      </c>
      <c r="D1712" s="6">
        <f>COUNTIF(Data!$I$2:$I$1048576, "=" &amp; C1712)</f>
        <v>0</v>
      </c>
    </row>
    <row r="1713" spans="1:4" x14ac:dyDescent="0.35">
      <c r="A1713" s="2">
        <f t="shared" si="52"/>
        <v>114</v>
      </c>
      <c r="B1713" s="2">
        <f t="shared" si="53"/>
        <v>32</v>
      </c>
      <c r="C1713" s="2" t="s">
        <v>1760</v>
      </c>
      <c r="D1713" s="6">
        <f>COUNTIF(Data!$I$2:$I$1048576, "=" &amp; C1713)</f>
        <v>0</v>
      </c>
    </row>
    <row r="1714" spans="1:4" x14ac:dyDescent="0.35">
      <c r="A1714" s="2">
        <f t="shared" si="52"/>
        <v>115</v>
      </c>
      <c r="B1714" s="2">
        <f t="shared" si="53"/>
        <v>32</v>
      </c>
      <c r="C1714" s="2" t="s">
        <v>1761</v>
      </c>
      <c r="D1714" s="6">
        <f>COUNTIF(Data!$I$2:$I$1048576, "=" &amp; C1714)</f>
        <v>0</v>
      </c>
    </row>
    <row r="1715" spans="1:4" x14ac:dyDescent="0.35">
      <c r="A1715" s="2">
        <f t="shared" si="52"/>
        <v>116</v>
      </c>
      <c r="B1715" s="2">
        <f t="shared" si="53"/>
        <v>32</v>
      </c>
      <c r="C1715" s="2" t="s">
        <v>1762</v>
      </c>
      <c r="D1715" s="6">
        <f>COUNTIF(Data!$I$2:$I$1048576, "=" &amp; C1715)</f>
        <v>0</v>
      </c>
    </row>
    <row r="1716" spans="1:4" x14ac:dyDescent="0.35">
      <c r="A1716" s="2">
        <f t="shared" si="52"/>
        <v>117</v>
      </c>
      <c r="B1716" s="2">
        <f t="shared" si="53"/>
        <v>32</v>
      </c>
      <c r="C1716" s="2" t="s">
        <v>1763</v>
      </c>
      <c r="D1716" s="6">
        <f>COUNTIF(Data!$I$2:$I$1048576, "=" &amp; C1716)</f>
        <v>0</v>
      </c>
    </row>
    <row r="1717" spans="1:4" x14ac:dyDescent="0.35">
      <c r="A1717" s="2">
        <f t="shared" si="52"/>
        <v>118</v>
      </c>
      <c r="B1717" s="2">
        <f t="shared" si="53"/>
        <v>32</v>
      </c>
      <c r="C1717" s="2" t="s">
        <v>1764</v>
      </c>
      <c r="D1717" s="6">
        <f>COUNTIF(Data!$I$2:$I$1048576, "=" &amp; C1717)</f>
        <v>0</v>
      </c>
    </row>
    <row r="1718" spans="1:4" x14ac:dyDescent="0.35">
      <c r="A1718" s="2">
        <f t="shared" si="52"/>
        <v>119</v>
      </c>
      <c r="B1718" s="2">
        <f t="shared" si="53"/>
        <v>32</v>
      </c>
      <c r="C1718" s="2" t="s">
        <v>1765</v>
      </c>
      <c r="D1718" s="6">
        <f>COUNTIF(Data!$I$2:$I$1048576, "=" &amp; C1718)</f>
        <v>0</v>
      </c>
    </row>
    <row r="1719" spans="1:4" x14ac:dyDescent="0.35">
      <c r="A1719" s="2">
        <f t="shared" si="52"/>
        <v>120</v>
      </c>
      <c r="B1719" s="2">
        <f t="shared" si="53"/>
        <v>32</v>
      </c>
      <c r="C1719" s="2" t="s">
        <v>57</v>
      </c>
      <c r="D1719" s="6">
        <f>COUNTIF(Data!$I$2:$I$1048576, "=" &amp; C1719)</f>
        <v>0</v>
      </c>
    </row>
    <row r="1720" spans="1:4" x14ac:dyDescent="0.35">
      <c r="A1720" s="2">
        <f t="shared" si="52"/>
        <v>121</v>
      </c>
      <c r="B1720" s="2">
        <f t="shared" si="53"/>
        <v>32</v>
      </c>
      <c r="C1720" s="2" t="s">
        <v>59</v>
      </c>
      <c r="D1720" s="6">
        <f>COUNTIF(Data!$I$2:$I$1048576, "=" &amp; C1720)</f>
        <v>0</v>
      </c>
    </row>
    <row r="1721" spans="1:4" x14ac:dyDescent="0.35">
      <c r="A1721" s="2">
        <f t="shared" si="52"/>
        <v>122</v>
      </c>
      <c r="B1721" s="2">
        <f t="shared" si="53"/>
        <v>32</v>
      </c>
      <c r="C1721" s="2" t="s">
        <v>60</v>
      </c>
      <c r="D1721" s="6">
        <f>COUNTIF(Data!$I$2:$I$1048576, "=" &amp; C1721)</f>
        <v>0</v>
      </c>
    </row>
    <row r="1722" spans="1:4" x14ac:dyDescent="0.35">
      <c r="A1722" s="2">
        <f t="shared" si="52"/>
        <v>123</v>
      </c>
      <c r="B1722" s="2">
        <f t="shared" si="53"/>
        <v>32</v>
      </c>
      <c r="C1722" s="2" t="s">
        <v>62</v>
      </c>
      <c r="D1722" s="6">
        <f>COUNTIF(Data!$I$2:$I$1048576, "=" &amp; C1722)</f>
        <v>0</v>
      </c>
    </row>
    <row r="1723" spans="1:4" x14ac:dyDescent="0.35">
      <c r="A1723" s="2">
        <f t="shared" si="52"/>
        <v>124</v>
      </c>
      <c r="B1723" s="2">
        <f t="shared" si="53"/>
        <v>32</v>
      </c>
      <c r="C1723" s="2" t="s">
        <v>64</v>
      </c>
      <c r="D1723" s="6">
        <f>COUNTIF(Data!$I$2:$I$1048576, "=" &amp; C1723)</f>
        <v>0</v>
      </c>
    </row>
    <row r="1724" spans="1:4" x14ac:dyDescent="0.35">
      <c r="A1724" s="2">
        <f t="shared" si="52"/>
        <v>125</v>
      </c>
      <c r="B1724" s="2">
        <f t="shared" si="53"/>
        <v>32</v>
      </c>
      <c r="C1724" s="2" t="s">
        <v>1766</v>
      </c>
      <c r="D1724" s="6">
        <f>COUNTIF(Data!$I$2:$I$1048576, "=" &amp; C1724)</f>
        <v>0</v>
      </c>
    </row>
    <row r="1725" spans="1:4" x14ac:dyDescent="0.35">
      <c r="A1725" s="2">
        <f t="shared" si="52"/>
        <v>126</v>
      </c>
      <c r="B1725" s="2">
        <f t="shared" si="53"/>
        <v>32</v>
      </c>
      <c r="C1725" s="2" t="s">
        <v>1767</v>
      </c>
      <c r="D1725" s="6">
        <f>COUNTIF(Data!$I$2:$I$1048576, "=" &amp; C1725)</f>
        <v>0</v>
      </c>
    </row>
    <row r="1726" spans="1:4" x14ac:dyDescent="0.35">
      <c r="A1726" s="2">
        <f t="shared" si="52"/>
        <v>127</v>
      </c>
      <c r="B1726" s="2">
        <f t="shared" si="53"/>
        <v>32</v>
      </c>
      <c r="C1726" s="2" t="s">
        <v>1768</v>
      </c>
      <c r="D1726" s="6">
        <f>COUNTIF(Data!$I$2:$I$1048576, "=" &amp; C1726)</f>
        <v>0</v>
      </c>
    </row>
    <row r="1727" spans="1:4" x14ac:dyDescent="0.35">
      <c r="A1727" s="2">
        <f t="shared" si="52"/>
        <v>128</v>
      </c>
      <c r="B1727" s="2">
        <f t="shared" si="53"/>
        <v>32</v>
      </c>
      <c r="C1727" s="2" t="s">
        <v>1769</v>
      </c>
      <c r="D1727" s="6">
        <f>COUNTIF(Data!$I$2:$I$1048576, "=" &amp; C1727)</f>
        <v>0</v>
      </c>
    </row>
    <row r="1728" spans="1:4" x14ac:dyDescent="0.35">
      <c r="A1728" s="2">
        <f t="shared" si="52"/>
        <v>129</v>
      </c>
      <c r="B1728" s="2">
        <f t="shared" si="53"/>
        <v>32</v>
      </c>
      <c r="C1728" s="2" t="s">
        <v>1770</v>
      </c>
      <c r="D1728" s="6">
        <f>COUNTIF(Data!$I$2:$I$1048576, "=" &amp; C1728)</f>
        <v>0</v>
      </c>
    </row>
    <row r="1729" spans="1:4" x14ac:dyDescent="0.35">
      <c r="A1729" s="2">
        <f t="shared" si="52"/>
        <v>130</v>
      </c>
      <c r="B1729" s="2">
        <f t="shared" si="53"/>
        <v>32</v>
      </c>
      <c r="C1729" s="2" t="s">
        <v>1771</v>
      </c>
      <c r="D1729" s="6">
        <f>COUNTIF(Data!$I$2:$I$1048576, "=" &amp; C1729)</f>
        <v>0</v>
      </c>
    </row>
    <row r="1730" spans="1:4" x14ac:dyDescent="0.35">
      <c r="A1730" s="2">
        <f t="shared" si="52"/>
        <v>131</v>
      </c>
      <c r="B1730" s="2">
        <f t="shared" si="53"/>
        <v>32</v>
      </c>
      <c r="C1730" s="2" t="s">
        <v>1772</v>
      </c>
      <c r="D1730" s="6">
        <f>COUNTIF(Data!$I$2:$I$1048576, "=" &amp; C1730)</f>
        <v>0</v>
      </c>
    </row>
    <row r="1731" spans="1:4" x14ac:dyDescent="0.35">
      <c r="A1731" s="2">
        <f t="shared" ref="A1731:A1794" si="54">VALUE(LEFT(C1731, FIND(" ",C1731)-1))</f>
        <v>132</v>
      </c>
      <c r="B1731" s="2">
        <f t="shared" ref="B1731:B1794" si="55">VALUE(RIGHT(C1731,LEN(C1731)- FIND(" ",C1731)+1))</f>
        <v>32</v>
      </c>
      <c r="C1731" s="2" t="s">
        <v>1773</v>
      </c>
      <c r="D1731" s="6">
        <f>COUNTIF(Data!$I$2:$I$1048576, "=" &amp; C1731)</f>
        <v>0</v>
      </c>
    </row>
    <row r="1732" spans="1:4" x14ac:dyDescent="0.35">
      <c r="A1732" s="2">
        <f t="shared" si="54"/>
        <v>133</v>
      </c>
      <c r="B1732" s="2">
        <f t="shared" si="55"/>
        <v>32</v>
      </c>
      <c r="C1732" s="2" t="s">
        <v>1774</v>
      </c>
      <c r="D1732" s="6">
        <f>COUNTIF(Data!$I$2:$I$1048576, "=" &amp; C1732)</f>
        <v>0</v>
      </c>
    </row>
    <row r="1733" spans="1:4" x14ac:dyDescent="0.35">
      <c r="A1733" s="2">
        <f t="shared" si="54"/>
        <v>134</v>
      </c>
      <c r="B1733" s="2">
        <f t="shared" si="55"/>
        <v>32</v>
      </c>
      <c r="C1733" s="2" t="s">
        <v>1775</v>
      </c>
      <c r="D1733" s="6">
        <f>COUNTIF(Data!$I$2:$I$1048576, "=" &amp; C1733)</f>
        <v>0</v>
      </c>
    </row>
    <row r="1734" spans="1:4" x14ac:dyDescent="0.35">
      <c r="A1734" s="2">
        <f t="shared" si="54"/>
        <v>135</v>
      </c>
      <c r="B1734" s="2">
        <f t="shared" si="55"/>
        <v>32</v>
      </c>
      <c r="C1734" s="2" t="s">
        <v>1776</v>
      </c>
      <c r="D1734" s="6">
        <f>COUNTIF(Data!$I$2:$I$1048576, "=" &amp; C1734)</f>
        <v>0</v>
      </c>
    </row>
    <row r="1735" spans="1:4" x14ac:dyDescent="0.35">
      <c r="A1735" s="2">
        <f t="shared" si="54"/>
        <v>136</v>
      </c>
      <c r="B1735" s="2">
        <f t="shared" si="55"/>
        <v>32</v>
      </c>
      <c r="C1735" s="2" t="s">
        <v>1777</v>
      </c>
      <c r="D1735" s="6">
        <f>COUNTIF(Data!$I$2:$I$1048576, "=" &amp; C1735)</f>
        <v>0</v>
      </c>
    </row>
    <row r="1736" spans="1:4" x14ac:dyDescent="0.35">
      <c r="A1736" s="2">
        <f t="shared" si="54"/>
        <v>137</v>
      </c>
      <c r="B1736" s="2">
        <f t="shared" si="55"/>
        <v>32</v>
      </c>
      <c r="C1736" s="2" t="s">
        <v>1778</v>
      </c>
      <c r="D1736" s="6">
        <f>COUNTIF(Data!$I$2:$I$1048576, "=" &amp; C1736)</f>
        <v>0</v>
      </c>
    </row>
    <row r="1737" spans="1:4" x14ac:dyDescent="0.35">
      <c r="A1737" s="2">
        <f t="shared" si="54"/>
        <v>138</v>
      </c>
      <c r="B1737" s="2">
        <f t="shared" si="55"/>
        <v>32</v>
      </c>
      <c r="C1737" s="2" t="s">
        <v>1779</v>
      </c>
      <c r="D1737" s="6">
        <f>COUNTIF(Data!$I$2:$I$1048576, "=" &amp; C1737)</f>
        <v>0</v>
      </c>
    </row>
    <row r="1738" spans="1:4" x14ac:dyDescent="0.35">
      <c r="A1738" s="2">
        <f t="shared" si="54"/>
        <v>139</v>
      </c>
      <c r="B1738" s="2">
        <f t="shared" si="55"/>
        <v>32</v>
      </c>
      <c r="C1738" s="2" t="s">
        <v>1780</v>
      </c>
      <c r="D1738" s="6">
        <f>COUNTIF(Data!$I$2:$I$1048576, "=" &amp; C1738)</f>
        <v>0</v>
      </c>
    </row>
    <row r="1739" spans="1:4" x14ac:dyDescent="0.35">
      <c r="A1739" s="2">
        <f t="shared" si="54"/>
        <v>140</v>
      </c>
      <c r="B1739" s="2">
        <f t="shared" si="55"/>
        <v>32</v>
      </c>
      <c r="C1739" s="2" t="s">
        <v>1781</v>
      </c>
      <c r="D1739" s="6">
        <f>COUNTIF(Data!$I$2:$I$1048576, "=" &amp; C1739)</f>
        <v>0</v>
      </c>
    </row>
    <row r="1740" spans="1:4" x14ac:dyDescent="0.35">
      <c r="A1740" s="2">
        <f t="shared" si="54"/>
        <v>141</v>
      </c>
      <c r="B1740" s="2">
        <f t="shared" si="55"/>
        <v>32</v>
      </c>
      <c r="C1740" s="2" t="s">
        <v>1782</v>
      </c>
      <c r="D1740" s="6">
        <f>COUNTIF(Data!$I$2:$I$1048576, "=" &amp; C1740)</f>
        <v>0</v>
      </c>
    </row>
    <row r="1741" spans="1:4" x14ac:dyDescent="0.35">
      <c r="A1741" s="2">
        <f t="shared" si="54"/>
        <v>142</v>
      </c>
      <c r="B1741" s="2">
        <f t="shared" si="55"/>
        <v>32</v>
      </c>
      <c r="C1741" s="2" t="s">
        <v>81</v>
      </c>
      <c r="D1741" s="6">
        <f>COUNTIF(Data!$I$2:$I$1048576, "=" &amp; C1741)</f>
        <v>0</v>
      </c>
    </row>
    <row r="1742" spans="1:4" x14ac:dyDescent="0.35">
      <c r="A1742" s="2">
        <f t="shared" si="54"/>
        <v>143</v>
      </c>
      <c r="B1742" s="2">
        <f t="shared" si="55"/>
        <v>32</v>
      </c>
      <c r="C1742" s="2" t="s">
        <v>1783</v>
      </c>
      <c r="D1742" s="6">
        <f>COUNTIF(Data!$I$2:$I$1048576, "=" &amp; C1742)</f>
        <v>0</v>
      </c>
    </row>
    <row r="1743" spans="1:4" x14ac:dyDescent="0.35">
      <c r="A1743" s="2">
        <f t="shared" si="54"/>
        <v>144</v>
      </c>
      <c r="B1743" s="2">
        <f t="shared" si="55"/>
        <v>32</v>
      </c>
      <c r="C1743" s="2" t="s">
        <v>1784</v>
      </c>
      <c r="D1743" s="6">
        <f>COUNTIF(Data!$I$2:$I$1048576, "=" &amp; C1743)</f>
        <v>0</v>
      </c>
    </row>
    <row r="1744" spans="1:4" x14ac:dyDescent="0.35">
      <c r="A1744" s="2">
        <f t="shared" si="54"/>
        <v>145</v>
      </c>
      <c r="B1744" s="2">
        <f t="shared" si="55"/>
        <v>32</v>
      </c>
      <c r="C1744" s="2" t="s">
        <v>1785</v>
      </c>
      <c r="D1744" s="6">
        <f>COUNTIF(Data!$I$2:$I$1048576, "=" &amp; C1744)</f>
        <v>0</v>
      </c>
    </row>
    <row r="1745" spans="1:4" x14ac:dyDescent="0.35">
      <c r="A1745" s="2">
        <f t="shared" si="54"/>
        <v>146</v>
      </c>
      <c r="B1745" s="2">
        <f t="shared" si="55"/>
        <v>32</v>
      </c>
      <c r="C1745" s="2" t="s">
        <v>1786</v>
      </c>
      <c r="D1745" s="6">
        <f>COUNTIF(Data!$I$2:$I$1048576, "=" &amp; C1745)</f>
        <v>0</v>
      </c>
    </row>
    <row r="1746" spans="1:4" x14ac:dyDescent="0.35">
      <c r="A1746" s="2">
        <f t="shared" si="54"/>
        <v>147</v>
      </c>
      <c r="B1746" s="2">
        <f t="shared" si="55"/>
        <v>32</v>
      </c>
      <c r="C1746" s="2" t="s">
        <v>1787</v>
      </c>
      <c r="D1746" s="6">
        <f>COUNTIF(Data!$I$2:$I$1048576, "=" &amp; C1746)</f>
        <v>0</v>
      </c>
    </row>
    <row r="1747" spans="1:4" x14ac:dyDescent="0.35">
      <c r="A1747" s="2">
        <f t="shared" si="54"/>
        <v>148</v>
      </c>
      <c r="B1747" s="2">
        <f t="shared" si="55"/>
        <v>32</v>
      </c>
      <c r="C1747" s="2" t="s">
        <v>1788</v>
      </c>
      <c r="D1747" s="6">
        <f>COUNTIF(Data!$I$2:$I$1048576, "=" &amp; C1747)</f>
        <v>0</v>
      </c>
    </row>
    <row r="1748" spans="1:4" x14ac:dyDescent="0.35">
      <c r="A1748" s="2">
        <f t="shared" si="54"/>
        <v>149</v>
      </c>
      <c r="B1748" s="2">
        <f t="shared" si="55"/>
        <v>32</v>
      </c>
      <c r="C1748" s="2" t="s">
        <v>1789</v>
      </c>
      <c r="D1748" s="6">
        <f>COUNTIF(Data!$I$2:$I$1048576, "=" &amp; C1748)</f>
        <v>0</v>
      </c>
    </row>
    <row r="1749" spans="1:4" x14ac:dyDescent="0.35">
      <c r="A1749" s="2">
        <f t="shared" si="54"/>
        <v>150</v>
      </c>
      <c r="B1749" s="2">
        <f t="shared" si="55"/>
        <v>32</v>
      </c>
      <c r="C1749" s="2" t="s">
        <v>1790</v>
      </c>
      <c r="D1749" s="6">
        <f>COUNTIF(Data!$I$2:$I$1048576, "=" &amp; C1749)</f>
        <v>0</v>
      </c>
    </row>
    <row r="1750" spans="1:4" x14ac:dyDescent="0.35">
      <c r="A1750" s="2">
        <f t="shared" si="54"/>
        <v>75</v>
      </c>
      <c r="B1750" s="2">
        <f t="shared" si="55"/>
        <v>33</v>
      </c>
      <c r="C1750" s="2" t="s">
        <v>1791</v>
      </c>
      <c r="D1750" s="6">
        <f>COUNTIF(Data!$I$2:$I$1048576, "=" &amp; C1750)</f>
        <v>0</v>
      </c>
    </row>
    <row r="1751" spans="1:4" x14ac:dyDescent="0.35">
      <c r="A1751" s="2">
        <f t="shared" si="54"/>
        <v>76</v>
      </c>
      <c r="B1751" s="2">
        <f t="shared" si="55"/>
        <v>33</v>
      </c>
      <c r="C1751" s="2" t="s">
        <v>1792</v>
      </c>
      <c r="D1751" s="6">
        <f>COUNTIF(Data!$I$2:$I$1048576, "=" &amp; C1751)</f>
        <v>0</v>
      </c>
    </row>
    <row r="1752" spans="1:4" x14ac:dyDescent="0.35">
      <c r="A1752" s="2">
        <f t="shared" si="54"/>
        <v>77</v>
      </c>
      <c r="B1752" s="2">
        <f t="shared" si="55"/>
        <v>33</v>
      </c>
      <c r="C1752" s="2" t="s">
        <v>1793</v>
      </c>
      <c r="D1752" s="6">
        <f>COUNTIF(Data!$I$2:$I$1048576, "=" &amp; C1752)</f>
        <v>0</v>
      </c>
    </row>
    <row r="1753" spans="1:4" x14ac:dyDescent="0.35">
      <c r="A1753" s="2">
        <f t="shared" si="54"/>
        <v>78</v>
      </c>
      <c r="B1753" s="2">
        <f t="shared" si="55"/>
        <v>33</v>
      </c>
      <c r="C1753" s="2" t="s">
        <v>1794</v>
      </c>
      <c r="D1753" s="6">
        <f>COUNTIF(Data!$I$2:$I$1048576, "=" &amp; C1753)</f>
        <v>0</v>
      </c>
    </row>
    <row r="1754" spans="1:4" x14ac:dyDescent="0.35">
      <c r="A1754" s="2">
        <f t="shared" si="54"/>
        <v>79</v>
      </c>
      <c r="B1754" s="2">
        <f t="shared" si="55"/>
        <v>33</v>
      </c>
      <c r="C1754" s="2" t="s">
        <v>1795</v>
      </c>
      <c r="D1754" s="6">
        <f>COUNTIF(Data!$I$2:$I$1048576, "=" &amp; C1754)</f>
        <v>0</v>
      </c>
    </row>
    <row r="1755" spans="1:4" x14ac:dyDescent="0.35">
      <c r="A1755" s="2">
        <f t="shared" si="54"/>
        <v>80</v>
      </c>
      <c r="B1755" s="2">
        <f t="shared" si="55"/>
        <v>33</v>
      </c>
      <c r="C1755" s="2" t="s">
        <v>1796</v>
      </c>
      <c r="D1755" s="6">
        <f>COUNTIF(Data!$I$2:$I$1048576, "=" &amp; C1755)</f>
        <v>0</v>
      </c>
    </row>
    <row r="1756" spans="1:4" x14ac:dyDescent="0.35">
      <c r="A1756" s="2">
        <f t="shared" si="54"/>
        <v>81</v>
      </c>
      <c r="B1756" s="2">
        <f t="shared" si="55"/>
        <v>33</v>
      </c>
      <c r="C1756" s="2" t="s">
        <v>1797</v>
      </c>
      <c r="D1756" s="6">
        <f>COUNTIF(Data!$I$2:$I$1048576, "=" &amp; C1756)</f>
        <v>0</v>
      </c>
    </row>
    <row r="1757" spans="1:4" x14ac:dyDescent="0.35">
      <c r="A1757" s="2">
        <f t="shared" si="54"/>
        <v>82</v>
      </c>
      <c r="B1757" s="2">
        <f t="shared" si="55"/>
        <v>33</v>
      </c>
      <c r="C1757" s="2" t="s">
        <v>1798</v>
      </c>
      <c r="D1757" s="6">
        <f>COUNTIF(Data!$I$2:$I$1048576, "=" &amp; C1757)</f>
        <v>0</v>
      </c>
    </row>
    <row r="1758" spans="1:4" x14ac:dyDescent="0.35">
      <c r="A1758" s="2">
        <f t="shared" si="54"/>
        <v>83</v>
      </c>
      <c r="B1758" s="2">
        <f t="shared" si="55"/>
        <v>33</v>
      </c>
      <c r="C1758" s="2" t="s">
        <v>1799</v>
      </c>
      <c r="D1758" s="6">
        <f>COUNTIF(Data!$I$2:$I$1048576, "=" &amp; C1758)</f>
        <v>0</v>
      </c>
    </row>
    <row r="1759" spans="1:4" x14ac:dyDescent="0.35">
      <c r="A1759" s="2">
        <f t="shared" si="54"/>
        <v>84</v>
      </c>
      <c r="B1759" s="2">
        <f t="shared" si="55"/>
        <v>33</v>
      </c>
      <c r="C1759" s="2" t="s">
        <v>1800</v>
      </c>
      <c r="D1759" s="6">
        <f>COUNTIF(Data!$I$2:$I$1048576, "=" &amp; C1759)</f>
        <v>0</v>
      </c>
    </row>
    <row r="1760" spans="1:4" x14ac:dyDescent="0.35">
      <c r="A1760" s="2">
        <f t="shared" si="54"/>
        <v>85</v>
      </c>
      <c r="B1760" s="2">
        <f t="shared" si="55"/>
        <v>33</v>
      </c>
      <c r="C1760" s="2" t="s">
        <v>1801</v>
      </c>
      <c r="D1760" s="6">
        <f>COUNTIF(Data!$I$2:$I$1048576, "=" &amp; C1760)</f>
        <v>0</v>
      </c>
    </row>
    <row r="1761" spans="1:4" x14ac:dyDescent="0.35">
      <c r="A1761" s="2">
        <f t="shared" si="54"/>
        <v>86</v>
      </c>
      <c r="B1761" s="2">
        <f t="shared" si="55"/>
        <v>33</v>
      </c>
      <c r="C1761" s="2" t="s">
        <v>1802</v>
      </c>
      <c r="D1761" s="6">
        <f>COUNTIF(Data!$I$2:$I$1048576, "=" &amp; C1761)</f>
        <v>0</v>
      </c>
    </row>
    <row r="1762" spans="1:4" x14ac:dyDescent="0.35">
      <c r="A1762" s="2">
        <f t="shared" si="54"/>
        <v>87</v>
      </c>
      <c r="B1762" s="2">
        <f t="shared" si="55"/>
        <v>33</v>
      </c>
      <c r="C1762" s="2" t="s">
        <v>1803</v>
      </c>
      <c r="D1762" s="6">
        <f>COUNTIF(Data!$I$2:$I$1048576, "=" &amp; C1762)</f>
        <v>0</v>
      </c>
    </row>
    <row r="1763" spans="1:4" x14ac:dyDescent="0.35">
      <c r="A1763" s="2">
        <f t="shared" si="54"/>
        <v>88</v>
      </c>
      <c r="B1763" s="2">
        <f t="shared" si="55"/>
        <v>33</v>
      </c>
      <c r="C1763" s="2" t="s">
        <v>1804</v>
      </c>
      <c r="D1763" s="6">
        <f>COUNTIF(Data!$I$2:$I$1048576, "=" &amp; C1763)</f>
        <v>0</v>
      </c>
    </row>
    <row r="1764" spans="1:4" x14ac:dyDescent="0.35">
      <c r="A1764" s="2">
        <f t="shared" si="54"/>
        <v>89</v>
      </c>
      <c r="B1764" s="2">
        <f t="shared" si="55"/>
        <v>33</v>
      </c>
      <c r="C1764" s="2" t="s">
        <v>1805</v>
      </c>
      <c r="D1764" s="6">
        <f>COUNTIF(Data!$I$2:$I$1048576, "=" &amp; C1764)</f>
        <v>0</v>
      </c>
    </row>
    <row r="1765" spans="1:4" x14ac:dyDescent="0.35">
      <c r="A1765" s="2">
        <f t="shared" si="54"/>
        <v>90</v>
      </c>
      <c r="B1765" s="2">
        <f t="shared" si="55"/>
        <v>33</v>
      </c>
      <c r="C1765" s="2" t="s">
        <v>1806</v>
      </c>
      <c r="D1765" s="6">
        <f>COUNTIF(Data!$I$2:$I$1048576, "=" &amp; C1765)</f>
        <v>0</v>
      </c>
    </row>
    <row r="1766" spans="1:4" x14ac:dyDescent="0.35">
      <c r="A1766" s="2">
        <f t="shared" si="54"/>
        <v>91</v>
      </c>
      <c r="B1766" s="2">
        <f t="shared" si="55"/>
        <v>33</v>
      </c>
      <c r="C1766" s="2" t="s">
        <v>1807</v>
      </c>
      <c r="D1766" s="6">
        <f>COUNTIF(Data!$I$2:$I$1048576, "=" &amp; C1766)</f>
        <v>0</v>
      </c>
    </row>
    <row r="1767" spans="1:4" x14ac:dyDescent="0.35">
      <c r="A1767" s="2">
        <f t="shared" si="54"/>
        <v>92</v>
      </c>
      <c r="B1767" s="2">
        <f t="shared" si="55"/>
        <v>33</v>
      </c>
      <c r="C1767" s="2" t="s">
        <v>1808</v>
      </c>
      <c r="D1767" s="6">
        <f>COUNTIF(Data!$I$2:$I$1048576, "=" &amp; C1767)</f>
        <v>0</v>
      </c>
    </row>
    <row r="1768" spans="1:4" x14ac:dyDescent="0.35">
      <c r="A1768" s="2">
        <f t="shared" si="54"/>
        <v>93</v>
      </c>
      <c r="B1768" s="2">
        <f t="shared" si="55"/>
        <v>33</v>
      </c>
      <c r="C1768" s="2" t="s">
        <v>1809</v>
      </c>
      <c r="D1768" s="6">
        <f>COUNTIF(Data!$I$2:$I$1048576, "=" &amp; C1768)</f>
        <v>0</v>
      </c>
    </row>
    <row r="1769" spans="1:4" x14ac:dyDescent="0.35">
      <c r="A1769" s="2">
        <f t="shared" si="54"/>
        <v>94</v>
      </c>
      <c r="B1769" s="2">
        <f t="shared" si="55"/>
        <v>33</v>
      </c>
      <c r="C1769" s="2" t="s">
        <v>1810</v>
      </c>
      <c r="D1769" s="6">
        <f>COUNTIF(Data!$I$2:$I$1048576, "=" &amp; C1769)</f>
        <v>0</v>
      </c>
    </row>
    <row r="1770" spans="1:4" x14ac:dyDescent="0.35">
      <c r="A1770" s="2">
        <f t="shared" si="54"/>
        <v>95</v>
      </c>
      <c r="B1770" s="2">
        <f t="shared" si="55"/>
        <v>33</v>
      </c>
      <c r="C1770" s="2" t="s">
        <v>1811</v>
      </c>
      <c r="D1770" s="6">
        <f>COUNTIF(Data!$I$2:$I$1048576, "=" &amp; C1770)</f>
        <v>0</v>
      </c>
    </row>
    <row r="1771" spans="1:4" x14ac:dyDescent="0.35">
      <c r="A1771" s="2">
        <f t="shared" si="54"/>
        <v>96</v>
      </c>
      <c r="B1771" s="2">
        <f t="shared" si="55"/>
        <v>33</v>
      </c>
      <c r="C1771" s="2" t="s">
        <v>1812</v>
      </c>
      <c r="D1771" s="6">
        <f>COUNTIF(Data!$I$2:$I$1048576, "=" &amp; C1771)</f>
        <v>0</v>
      </c>
    </row>
    <row r="1772" spans="1:4" x14ac:dyDescent="0.35">
      <c r="A1772" s="2">
        <f t="shared" si="54"/>
        <v>97</v>
      </c>
      <c r="B1772" s="2">
        <f t="shared" si="55"/>
        <v>33</v>
      </c>
      <c r="C1772" s="2" t="s">
        <v>1813</v>
      </c>
      <c r="D1772" s="6">
        <f>COUNTIF(Data!$I$2:$I$1048576, "=" &amp; C1772)</f>
        <v>0</v>
      </c>
    </row>
    <row r="1773" spans="1:4" x14ac:dyDescent="0.35">
      <c r="A1773" s="2">
        <f t="shared" si="54"/>
        <v>98</v>
      </c>
      <c r="B1773" s="2">
        <f t="shared" si="55"/>
        <v>33</v>
      </c>
      <c r="C1773" s="2" t="s">
        <v>1814</v>
      </c>
      <c r="D1773" s="6">
        <f>COUNTIF(Data!$I$2:$I$1048576, "=" &amp; C1773)</f>
        <v>0</v>
      </c>
    </row>
    <row r="1774" spans="1:4" x14ac:dyDescent="0.35">
      <c r="A1774" s="2">
        <f t="shared" si="54"/>
        <v>99</v>
      </c>
      <c r="B1774" s="2">
        <f t="shared" si="55"/>
        <v>33</v>
      </c>
      <c r="C1774" s="2" t="s">
        <v>1815</v>
      </c>
      <c r="D1774" s="6">
        <f>COUNTIF(Data!$I$2:$I$1048576, "=" &amp; C1774)</f>
        <v>0</v>
      </c>
    </row>
    <row r="1775" spans="1:4" x14ac:dyDescent="0.35">
      <c r="A1775" s="2">
        <f t="shared" si="54"/>
        <v>100</v>
      </c>
      <c r="B1775" s="2">
        <f t="shared" si="55"/>
        <v>33</v>
      </c>
      <c r="C1775" s="2" t="s">
        <v>1816</v>
      </c>
      <c r="D1775" s="6">
        <f>COUNTIF(Data!$I$2:$I$1048576, "=" &amp; C1775)</f>
        <v>0</v>
      </c>
    </row>
    <row r="1776" spans="1:4" x14ac:dyDescent="0.35">
      <c r="A1776" s="2">
        <f t="shared" si="54"/>
        <v>101</v>
      </c>
      <c r="B1776" s="2">
        <f t="shared" si="55"/>
        <v>33</v>
      </c>
      <c r="C1776" s="2" t="s">
        <v>1817</v>
      </c>
      <c r="D1776" s="6">
        <f>COUNTIF(Data!$I$2:$I$1048576, "=" &amp; C1776)</f>
        <v>0</v>
      </c>
    </row>
    <row r="1777" spans="1:4" x14ac:dyDescent="0.35">
      <c r="A1777" s="2">
        <f t="shared" si="54"/>
        <v>102</v>
      </c>
      <c r="B1777" s="2">
        <f t="shared" si="55"/>
        <v>33</v>
      </c>
      <c r="C1777" s="2" t="s">
        <v>1818</v>
      </c>
      <c r="D1777" s="6">
        <f>COUNTIF(Data!$I$2:$I$1048576, "=" &amp; C1777)</f>
        <v>0</v>
      </c>
    </row>
    <row r="1778" spans="1:4" x14ac:dyDescent="0.35">
      <c r="A1778" s="2">
        <f t="shared" si="54"/>
        <v>103</v>
      </c>
      <c r="B1778" s="2">
        <f t="shared" si="55"/>
        <v>33</v>
      </c>
      <c r="C1778" s="2" t="s">
        <v>1819</v>
      </c>
      <c r="D1778" s="6">
        <f>COUNTIF(Data!$I$2:$I$1048576, "=" &amp; C1778)</f>
        <v>0</v>
      </c>
    </row>
    <row r="1779" spans="1:4" x14ac:dyDescent="0.35">
      <c r="A1779" s="2">
        <f t="shared" si="54"/>
        <v>104</v>
      </c>
      <c r="B1779" s="2">
        <f t="shared" si="55"/>
        <v>33</v>
      </c>
      <c r="C1779" s="2" t="s">
        <v>1820</v>
      </c>
      <c r="D1779" s="6">
        <f>COUNTIF(Data!$I$2:$I$1048576, "=" &amp; C1779)</f>
        <v>0</v>
      </c>
    </row>
    <row r="1780" spans="1:4" x14ac:dyDescent="0.35">
      <c r="A1780" s="2">
        <f t="shared" si="54"/>
        <v>105</v>
      </c>
      <c r="B1780" s="2">
        <f t="shared" si="55"/>
        <v>33</v>
      </c>
      <c r="C1780" s="2" t="s">
        <v>1821</v>
      </c>
      <c r="D1780" s="6">
        <f>COUNTIF(Data!$I$2:$I$1048576, "=" &amp; C1780)</f>
        <v>0</v>
      </c>
    </row>
    <row r="1781" spans="1:4" x14ac:dyDescent="0.35">
      <c r="A1781" s="2">
        <f t="shared" si="54"/>
        <v>106</v>
      </c>
      <c r="B1781" s="2">
        <f t="shared" si="55"/>
        <v>33</v>
      </c>
      <c r="C1781" s="2" t="s">
        <v>1822</v>
      </c>
      <c r="D1781" s="6">
        <f>COUNTIF(Data!$I$2:$I$1048576, "=" &amp; C1781)</f>
        <v>0</v>
      </c>
    </row>
    <row r="1782" spans="1:4" x14ac:dyDescent="0.35">
      <c r="A1782" s="2">
        <f t="shared" si="54"/>
        <v>107</v>
      </c>
      <c r="B1782" s="2">
        <f t="shared" si="55"/>
        <v>33</v>
      </c>
      <c r="C1782" s="2" t="s">
        <v>1823</v>
      </c>
      <c r="D1782" s="6">
        <f>COUNTIF(Data!$I$2:$I$1048576, "=" &amp; C1782)</f>
        <v>0</v>
      </c>
    </row>
    <row r="1783" spans="1:4" x14ac:dyDescent="0.35">
      <c r="A1783" s="2">
        <f t="shared" si="54"/>
        <v>108</v>
      </c>
      <c r="B1783" s="2">
        <f t="shared" si="55"/>
        <v>33</v>
      </c>
      <c r="C1783" s="2" t="s">
        <v>1824</v>
      </c>
      <c r="D1783" s="6">
        <f>COUNTIF(Data!$I$2:$I$1048576, "=" &amp; C1783)</f>
        <v>0</v>
      </c>
    </row>
    <row r="1784" spans="1:4" x14ac:dyDescent="0.35">
      <c r="A1784" s="2">
        <f t="shared" si="54"/>
        <v>109</v>
      </c>
      <c r="B1784" s="2">
        <f t="shared" si="55"/>
        <v>33</v>
      </c>
      <c r="C1784" s="2" t="s">
        <v>1825</v>
      </c>
      <c r="D1784" s="6">
        <f>COUNTIF(Data!$I$2:$I$1048576, "=" &amp; C1784)</f>
        <v>0</v>
      </c>
    </row>
    <row r="1785" spans="1:4" x14ac:dyDescent="0.35">
      <c r="A1785" s="2">
        <f t="shared" si="54"/>
        <v>110</v>
      </c>
      <c r="B1785" s="2">
        <f t="shared" si="55"/>
        <v>33</v>
      </c>
      <c r="C1785" s="2" t="s">
        <v>1826</v>
      </c>
      <c r="D1785" s="6">
        <f>COUNTIF(Data!$I$2:$I$1048576, "=" &amp; C1785)</f>
        <v>0</v>
      </c>
    </row>
    <row r="1786" spans="1:4" x14ac:dyDescent="0.35">
      <c r="A1786" s="2">
        <f t="shared" si="54"/>
        <v>111</v>
      </c>
      <c r="B1786" s="2">
        <f t="shared" si="55"/>
        <v>33</v>
      </c>
      <c r="C1786" s="2" t="s">
        <v>1827</v>
      </c>
      <c r="D1786" s="6">
        <f>COUNTIF(Data!$I$2:$I$1048576, "=" &amp; C1786)</f>
        <v>0</v>
      </c>
    </row>
    <row r="1787" spans="1:4" x14ac:dyDescent="0.35">
      <c r="A1787" s="2">
        <f t="shared" si="54"/>
        <v>112</v>
      </c>
      <c r="B1787" s="2">
        <f t="shared" si="55"/>
        <v>33</v>
      </c>
      <c r="C1787" s="2" t="s">
        <v>1828</v>
      </c>
      <c r="D1787" s="6">
        <f>COUNTIF(Data!$I$2:$I$1048576, "=" &amp; C1787)</f>
        <v>0</v>
      </c>
    </row>
    <row r="1788" spans="1:4" x14ac:dyDescent="0.35">
      <c r="A1788" s="2">
        <f t="shared" si="54"/>
        <v>113</v>
      </c>
      <c r="B1788" s="2">
        <f t="shared" si="55"/>
        <v>33</v>
      </c>
      <c r="C1788" s="2" t="s">
        <v>1829</v>
      </c>
      <c r="D1788" s="6">
        <f>COUNTIF(Data!$I$2:$I$1048576, "=" &amp; C1788)</f>
        <v>0</v>
      </c>
    </row>
    <row r="1789" spans="1:4" x14ac:dyDescent="0.35">
      <c r="A1789" s="2">
        <f t="shared" si="54"/>
        <v>114</v>
      </c>
      <c r="B1789" s="2">
        <f t="shared" si="55"/>
        <v>33</v>
      </c>
      <c r="C1789" s="2" t="s">
        <v>1830</v>
      </c>
      <c r="D1789" s="6">
        <f>COUNTIF(Data!$I$2:$I$1048576, "=" &amp; C1789)</f>
        <v>0</v>
      </c>
    </row>
    <row r="1790" spans="1:4" x14ac:dyDescent="0.35">
      <c r="A1790" s="2">
        <f t="shared" si="54"/>
        <v>115</v>
      </c>
      <c r="B1790" s="2">
        <f t="shared" si="55"/>
        <v>33</v>
      </c>
      <c r="C1790" s="2" t="s">
        <v>1831</v>
      </c>
      <c r="D1790" s="6">
        <f>COUNTIF(Data!$I$2:$I$1048576, "=" &amp; C1790)</f>
        <v>0</v>
      </c>
    </row>
    <row r="1791" spans="1:4" x14ac:dyDescent="0.35">
      <c r="A1791" s="2">
        <f t="shared" si="54"/>
        <v>116</v>
      </c>
      <c r="B1791" s="2">
        <f t="shared" si="55"/>
        <v>33</v>
      </c>
      <c r="C1791" s="2" t="s">
        <v>1832</v>
      </c>
      <c r="D1791" s="6">
        <f>COUNTIF(Data!$I$2:$I$1048576, "=" &amp; C1791)</f>
        <v>0</v>
      </c>
    </row>
    <row r="1792" spans="1:4" x14ac:dyDescent="0.35">
      <c r="A1792" s="2">
        <f t="shared" si="54"/>
        <v>117</v>
      </c>
      <c r="B1792" s="2">
        <f t="shared" si="55"/>
        <v>33</v>
      </c>
      <c r="C1792" s="2" t="s">
        <v>1833</v>
      </c>
      <c r="D1792" s="6">
        <f>COUNTIF(Data!$I$2:$I$1048576, "=" &amp; C1792)</f>
        <v>0</v>
      </c>
    </row>
    <row r="1793" spans="1:4" x14ac:dyDescent="0.35">
      <c r="A1793" s="2">
        <f t="shared" si="54"/>
        <v>118</v>
      </c>
      <c r="B1793" s="2">
        <f t="shared" si="55"/>
        <v>33</v>
      </c>
      <c r="C1793" s="2" t="s">
        <v>1834</v>
      </c>
      <c r="D1793" s="6">
        <f>COUNTIF(Data!$I$2:$I$1048576, "=" &amp; C1793)</f>
        <v>0</v>
      </c>
    </row>
    <row r="1794" spans="1:4" x14ac:dyDescent="0.35">
      <c r="A1794" s="2">
        <f t="shared" si="54"/>
        <v>119</v>
      </c>
      <c r="B1794" s="2">
        <f t="shared" si="55"/>
        <v>33</v>
      </c>
      <c r="C1794" s="2" t="s">
        <v>1835</v>
      </c>
      <c r="D1794" s="6">
        <f>COUNTIF(Data!$I$2:$I$1048576, "=" &amp; C1794)</f>
        <v>0</v>
      </c>
    </row>
    <row r="1795" spans="1:4" x14ac:dyDescent="0.35">
      <c r="A1795" s="2">
        <f t="shared" ref="A1795:A1858" si="56">VALUE(LEFT(C1795, FIND(" ",C1795)-1))</f>
        <v>120</v>
      </c>
      <c r="B1795" s="2">
        <f t="shared" ref="B1795:B1858" si="57">VALUE(RIGHT(C1795,LEN(C1795)- FIND(" ",C1795)+1))</f>
        <v>33</v>
      </c>
      <c r="C1795" s="2" t="s">
        <v>1836</v>
      </c>
      <c r="D1795" s="6">
        <f>COUNTIF(Data!$I$2:$I$1048576, "=" &amp; C1795)</f>
        <v>0</v>
      </c>
    </row>
    <row r="1796" spans="1:4" x14ac:dyDescent="0.35">
      <c r="A1796" s="2">
        <f t="shared" si="56"/>
        <v>121</v>
      </c>
      <c r="B1796" s="2">
        <f t="shared" si="57"/>
        <v>33</v>
      </c>
      <c r="C1796" s="2" t="s">
        <v>1837</v>
      </c>
      <c r="D1796" s="6">
        <f>COUNTIF(Data!$I$2:$I$1048576, "=" &amp; C1796)</f>
        <v>0</v>
      </c>
    </row>
    <row r="1797" spans="1:4" x14ac:dyDescent="0.35">
      <c r="A1797" s="2">
        <f t="shared" si="56"/>
        <v>122</v>
      </c>
      <c r="B1797" s="2">
        <f t="shared" si="57"/>
        <v>33</v>
      </c>
      <c r="C1797" s="2" t="s">
        <v>61</v>
      </c>
      <c r="D1797" s="6">
        <f>COUNTIF(Data!$I$2:$I$1048576, "=" &amp; C1797)</f>
        <v>0</v>
      </c>
    </row>
    <row r="1798" spans="1:4" x14ac:dyDescent="0.35">
      <c r="A1798" s="2">
        <f t="shared" si="56"/>
        <v>123</v>
      </c>
      <c r="B1798" s="2">
        <f t="shared" si="57"/>
        <v>33</v>
      </c>
      <c r="C1798" s="2" t="s">
        <v>63</v>
      </c>
      <c r="D1798" s="6">
        <f>COUNTIF(Data!$I$2:$I$1048576, "=" &amp; C1798)</f>
        <v>0</v>
      </c>
    </row>
    <row r="1799" spans="1:4" x14ac:dyDescent="0.35">
      <c r="A1799" s="2">
        <f t="shared" si="56"/>
        <v>124</v>
      </c>
      <c r="B1799" s="2">
        <f t="shared" si="57"/>
        <v>33</v>
      </c>
      <c r="C1799" s="2" t="s">
        <v>65</v>
      </c>
      <c r="D1799" s="6">
        <f>COUNTIF(Data!$I$2:$I$1048576, "=" &amp; C1799)</f>
        <v>0</v>
      </c>
    </row>
    <row r="1800" spans="1:4" x14ac:dyDescent="0.35">
      <c r="A1800" s="2">
        <f t="shared" si="56"/>
        <v>125</v>
      </c>
      <c r="B1800" s="2">
        <f t="shared" si="57"/>
        <v>33</v>
      </c>
      <c r="C1800" s="2" t="s">
        <v>66</v>
      </c>
      <c r="D1800" s="6">
        <f>COUNTIF(Data!$I$2:$I$1048576, "=" &amp; C1800)</f>
        <v>0</v>
      </c>
    </row>
    <row r="1801" spans="1:4" x14ac:dyDescent="0.35">
      <c r="A1801" s="2">
        <f t="shared" si="56"/>
        <v>126</v>
      </c>
      <c r="B1801" s="2">
        <f t="shared" si="57"/>
        <v>33</v>
      </c>
      <c r="C1801" s="2" t="s">
        <v>68</v>
      </c>
      <c r="D1801" s="6">
        <f>COUNTIF(Data!$I$2:$I$1048576, "=" &amp; C1801)</f>
        <v>0</v>
      </c>
    </row>
    <row r="1802" spans="1:4" x14ac:dyDescent="0.35">
      <c r="A1802" s="2">
        <f t="shared" si="56"/>
        <v>127</v>
      </c>
      <c r="B1802" s="2">
        <f t="shared" si="57"/>
        <v>33</v>
      </c>
      <c r="C1802" s="2" t="s">
        <v>1838</v>
      </c>
      <c r="D1802" s="6">
        <f>COUNTIF(Data!$I$2:$I$1048576, "=" &amp; C1802)</f>
        <v>0</v>
      </c>
    </row>
    <row r="1803" spans="1:4" x14ac:dyDescent="0.35">
      <c r="A1803" s="2">
        <f t="shared" si="56"/>
        <v>128</v>
      </c>
      <c r="B1803" s="2">
        <f t="shared" si="57"/>
        <v>33</v>
      </c>
      <c r="C1803" s="2" t="s">
        <v>1839</v>
      </c>
      <c r="D1803" s="6">
        <f>COUNTIF(Data!$I$2:$I$1048576, "=" &amp; C1803)</f>
        <v>0</v>
      </c>
    </row>
    <row r="1804" spans="1:4" x14ac:dyDescent="0.35">
      <c r="A1804" s="2">
        <f t="shared" si="56"/>
        <v>129</v>
      </c>
      <c r="B1804" s="2">
        <f t="shared" si="57"/>
        <v>33</v>
      </c>
      <c r="C1804" s="2" t="s">
        <v>1840</v>
      </c>
      <c r="D1804" s="6">
        <f>COUNTIF(Data!$I$2:$I$1048576, "=" &amp; C1804)</f>
        <v>0</v>
      </c>
    </row>
    <row r="1805" spans="1:4" x14ac:dyDescent="0.35">
      <c r="A1805" s="2">
        <f t="shared" si="56"/>
        <v>130</v>
      </c>
      <c r="B1805" s="2">
        <f t="shared" si="57"/>
        <v>33</v>
      </c>
      <c r="C1805" s="2" t="s">
        <v>1841</v>
      </c>
      <c r="D1805" s="6">
        <f>COUNTIF(Data!$I$2:$I$1048576, "=" &amp; C1805)</f>
        <v>0</v>
      </c>
    </row>
    <row r="1806" spans="1:4" x14ac:dyDescent="0.35">
      <c r="A1806" s="2">
        <f t="shared" si="56"/>
        <v>131</v>
      </c>
      <c r="B1806" s="2">
        <f t="shared" si="57"/>
        <v>33</v>
      </c>
      <c r="C1806" s="2" t="s">
        <v>1842</v>
      </c>
      <c r="D1806" s="6">
        <f>COUNTIF(Data!$I$2:$I$1048576, "=" &amp; C1806)</f>
        <v>0</v>
      </c>
    </row>
    <row r="1807" spans="1:4" x14ac:dyDescent="0.35">
      <c r="A1807" s="2">
        <f t="shared" si="56"/>
        <v>132</v>
      </c>
      <c r="B1807" s="2">
        <f t="shared" si="57"/>
        <v>33</v>
      </c>
      <c r="C1807" s="2" t="s">
        <v>1843</v>
      </c>
      <c r="D1807" s="6">
        <f>COUNTIF(Data!$I$2:$I$1048576, "=" &amp; C1807)</f>
        <v>0</v>
      </c>
    </row>
    <row r="1808" spans="1:4" x14ac:dyDescent="0.35">
      <c r="A1808" s="2">
        <f t="shared" si="56"/>
        <v>133</v>
      </c>
      <c r="B1808" s="2">
        <f t="shared" si="57"/>
        <v>33</v>
      </c>
      <c r="C1808" s="2" t="s">
        <v>1844</v>
      </c>
      <c r="D1808" s="6">
        <f>COUNTIF(Data!$I$2:$I$1048576, "=" &amp; C1808)</f>
        <v>0</v>
      </c>
    </row>
    <row r="1809" spans="1:4" x14ac:dyDescent="0.35">
      <c r="A1809" s="2">
        <f t="shared" si="56"/>
        <v>134</v>
      </c>
      <c r="B1809" s="2">
        <f t="shared" si="57"/>
        <v>33</v>
      </c>
      <c r="C1809" s="2" t="s">
        <v>1845</v>
      </c>
      <c r="D1809" s="6">
        <f>COUNTIF(Data!$I$2:$I$1048576, "=" &amp; C1809)</f>
        <v>0</v>
      </c>
    </row>
    <row r="1810" spans="1:4" x14ac:dyDescent="0.35">
      <c r="A1810" s="2">
        <f t="shared" si="56"/>
        <v>135</v>
      </c>
      <c r="B1810" s="2">
        <f t="shared" si="57"/>
        <v>33</v>
      </c>
      <c r="C1810" s="2" t="s">
        <v>1846</v>
      </c>
      <c r="D1810" s="6">
        <f>COUNTIF(Data!$I$2:$I$1048576, "=" &amp; C1810)</f>
        <v>0</v>
      </c>
    </row>
    <row r="1811" spans="1:4" x14ac:dyDescent="0.35">
      <c r="A1811" s="2">
        <f t="shared" si="56"/>
        <v>136</v>
      </c>
      <c r="B1811" s="2">
        <f t="shared" si="57"/>
        <v>33</v>
      </c>
      <c r="C1811" s="2" t="s">
        <v>1847</v>
      </c>
      <c r="D1811" s="6">
        <f>COUNTIF(Data!$I$2:$I$1048576, "=" &amp; C1811)</f>
        <v>0</v>
      </c>
    </row>
    <row r="1812" spans="1:4" x14ac:dyDescent="0.35">
      <c r="A1812" s="2">
        <f t="shared" si="56"/>
        <v>137</v>
      </c>
      <c r="B1812" s="2">
        <f t="shared" si="57"/>
        <v>33</v>
      </c>
      <c r="C1812" s="2" t="s">
        <v>1848</v>
      </c>
      <c r="D1812" s="6">
        <f>COUNTIF(Data!$I$2:$I$1048576, "=" &amp; C1812)</f>
        <v>0</v>
      </c>
    </row>
    <row r="1813" spans="1:4" x14ac:dyDescent="0.35">
      <c r="A1813" s="2">
        <f t="shared" si="56"/>
        <v>138</v>
      </c>
      <c r="B1813" s="2">
        <f t="shared" si="57"/>
        <v>33</v>
      </c>
      <c r="C1813" s="2" t="s">
        <v>1849</v>
      </c>
      <c r="D1813" s="6">
        <f>COUNTIF(Data!$I$2:$I$1048576, "=" &amp; C1813)</f>
        <v>0</v>
      </c>
    </row>
    <row r="1814" spans="1:4" x14ac:dyDescent="0.35">
      <c r="A1814" s="2">
        <f t="shared" si="56"/>
        <v>139</v>
      </c>
      <c r="B1814" s="2">
        <f t="shared" si="57"/>
        <v>33</v>
      </c>
      <c r="C1814" s="2" t="s">
        <v>1850</v>
      </c>
      <c r="D1814" s="6">
        <f>COUNTIF(Data!$I$2:$I$1048576, "=" &amp; C1814)</f>
        <v>0</v>
      </c>
    </row>
    <row r="1815" spans="1:4" x14ac:dyDescent="0.35">
      <c r="A1815" s="2">
        <f t="shared" si="56"/>
        <v>140</v>
      </c>
      <c r="B1815" s="2">
        <f t="shared" si="57"/>
        <v>33</v>
      </c>
      <c r="C1815" s="2" t="s">
        <v>1851</v>
      </c>
      <c r="D1815" s="6">
        <f>COUNTIF(Data!$I$2:$I$1048576, "=" &amp; C1815)</f>
        <v>0</v>
      </c>
    </row>
    <row r="1816" spans="1:4" x14ac:dyDescent="0.35">
      <c r="A1816" s="2">
        <f t="shared" si="56"/>
        <v>141</v>
      </c>
      <c r="B1816" s="2">
        <f t="shared" si="57"/>
        <v>33</v>
      </c>
      <c r="C1816" s="2" t="s">
        <v>1852</v>
      </c>
      <c r="D1816" s="6">
        <f>COUNTIF(Data!$I$2:$I$1048576, "=" &amp; C1816)</f>
        <v>0</v>
      </c>
    </row>
    <row r="1817" spans="1:4" x14ac:dyDescent="0.35">
      <c r="A1817" s="2">
        <f t="shared" si="56"/>
        <v>142</v>
      </c>
      <c r="B1817" s="2">
        <f t="shared" si="57"/>
        <v>33</v>
      </c>
      <c r="C1817" s="2" t="s">
        <v>1853</v>
      </c>
      <c r="D1817" s="6">
        <f>COUNTIF(Data!$I$2:$I$1048576, "=" &amp; C1817)</f>
        <v>0</v>
      </c>
    </row>
    <row r="1818" spans="1:4" x14ac:dyDescent="0.35">
      <c r="A1818" s="2">
        <f t="shared" si="56"/>
        <v>143</v>
      </c>
      <c r="B1818" s="2">
        <f t="shared" si="57"/>
        <v>33</v>
      </c>
      <c r="C1818" s="2" t="s">
        <v>1854</v>
      </c>
      <c r="D1818" s="6">
        <f>COUNTIF(Data!$I$2:$I$1048576, "=" &amp; C1818)</f>
        <v>0</v>
      </c>
    </row>
    <row r="1819" spans="1:4" x14ac:dyDescent="0.35">
      <c r="A1819" s="2">
        <f t="shared" si="56"/>
        <v>144</v>
      </c>
      <c r="B1819" s="2">
        <f t="shared" si="57"/>
        <v>33</v>
      </c>
      <c r="C1819" s="2" t="s">
        <v>1855</v>
      </c>
      <c r="D1819" s="6">
        <f>COUNTIF(Data!$I$2:$I$1048576, "=" &amp; C1819)</f>
        <v>0</v>
      </c>
    </row>
    <row r="1820" spans="1:4" x14ac:dyDescent="0.35">
      <c r="A1820" s="2">
        <f t="shared" si="56"/>
        <v>145</v>
      </c>
      <c r="B1820" s="2">
        <f t="shared" si="57"/>
        <v>33</v>
      </c>
      <c r="C1820" s="2" t="s">
        <v>1856</v>
      </c>
      <c r="D1820" s="6">
        <f>COUNTIF(Data!$I$2:$I$1048576, "=" &amp; C1820)</f>
        <v>0</v>
      </c>
    </row>
    <row r="1821" spans="1:4" x14ac:dyDescent="0.35">
      <c r="A1821" s="2">
        <f t="shared" si="56"/>
        <v>146</v>
      </c>
      <c r="B1821" s="2">
        <f t="shared" si="57"/>
        <v>33</v>
      </c>
      <c r="C1821" s="2" t="s">
        <v>1857</v>
      </c>
      <c r="D1821" s="6">
        <f>COUNTIF(Data!$I$2:$I$1048576, "=" &amp; C1821)</f>
        <v>0</v>
      </c>
    </row>
    <row r="1822" spans="1:4" x14ac:dyDescent="0.35">
      <c r="A1822" s="2">
        <f t="shared" si="56"/>
        <v>147</v>
      </c>
      <c r="B1822" s="2">
        <f t="shared" si="57"/>
        <v>33</v>
      </c>
      <c r="C1822" s="2" t="s">
        <v>1858</v>
      </c>
      <c r="D1822" s="6">
        <f>COUNTIF(Data!$I$2:$I$1048576, "=" &amp; C1822)</f>
        <v>0</v>
      </c>
    </row>
    <row r="1823" spans="1:4" x14ac:dyDescent="0.35">
      <c r="A1823" s="2">
        <f t="shared" si="56"/>
        <v>148</v>
      </c>
      <c r="B1823" s="2">
        <f t="shared" si="57"/>
        <v>33</v>
      </c>
      <c r="C1823" s="2" t="s">
        <v>1859</v>
      </c>
      <c r="D1823" s="6">
        <f>COUNTIF(Data!$I$2:$I$1048576, "=" &amp; C1823)</f>
        <v>0</v>
      </c>
    </row>
    <row r="1824" spans="1:4" x14ac:dyDescent="0.35">
      <c r="A1824" s="2">
        <f t="shared" si="56"/>
        <v>149</v>
      </c>
      <c r="B1824" s="2">
        <f t="shared" si="57"/>
        <v>33</v>
      </c>
      <c r="C1824" s="2" t="s">
        <v>1860</v>
      </c>
      <c r="D1824" s="6">
        <f>COUNTIF(Data!$I$2:$I$1048576, "=" &amp; C1824)</f>
        <v>0</v>
      </c>
    </row>
    <row r="1825" spans="1:4" x14ac:dyDescent="0.35">
      <c r="A1825" s="2">
        <f t="shared" si="56"/>
        <v>150</v>
      </c>
      <c r="B1825" s="2">
        <f t="shared" si="57"/>
        <v>33</v>
      </c>
      <c r="C1825" s="2" t="s">
        <v>1861</v>
      </c>
      <c r="D1825" s="6">
        <f>COUNTIF(Data!$I$2:$I$1048576, "=" &amp; C1825)</f>
        <v>0</v>
      </c>
    </row>
    <row r="1826" spans="1:4" x14ac:dyDescent="0.35">
      <c r="A1826" s="2">
        <f t="shared" si="56"/>
        <v>75</v>
      </c>
      <c r="B1826" s="2">
        <f t="shared" si="57"/>
        <v>34</v>
      </c>
      <c r="C1826" s="2" t="s">
        <v>1862</v>
      </c>
      <c r="D1826" s="6">
        <f>COUNTIF(Data!$I$2:$I$1048576, "=" &amp; C1826)</f>
        <v>0</v>
      </c>
    </row>
    <row r="1827" spans="1:4" x14ac:dyDescent="0.35">
      <c r="A1827" s="2">
        <f t="shared" si="56"/>
        <v>76</v>
      </c>
      <c r="B1827" s="2">
        <f t="shared" si="57"/>
        <v>34</v>
      </c>
      <c r="C1827" s="2" t="s">
        <v>1863</v>
      </c>
      <c r="D1827" s="6">
        <f>COUNTIF(Data!$I$2:$I$1048576, "=" &amp; C1827)</f>
        <v>0</v>
      </c>
    </row>
    <row r="1828" spans="1:4" x14ac:dyDescent="0.35">
      <c r="A1828" s="2">
        <f t="shared" si="56"/>
        <v>77</v>
      </c>
      <c r="B1828" s="2">
        <f t="shared" si="57"/>
        <v>34</v>
      </c>
      <c r="C1828" s="2" t="s">
        <v>1864</v>
      </c>
      <c r="D1828" s="6">
        <f>COUNTIF(Data!$I$2:$I$1048576, "=" &amp; C1828)</f>
        <v>0</v>
      </c>
    </row>
    <row r="1829" spans="1:4" x14ac:dyDescent="0.35">
      <c r="A1829" s="2">
        <f t="shared" si="56"/>
        <v>78</v>
      </c>
      <c r="B1829" s="2">
        <f t="shared" si="57"/>
        <v>34</v>
      </c>
      <c r="C1829" s="2" t="s">
        <v>1865</v>
      </c>
      <c r="D1829" s="6">
        <f>COUNTIF(Data!$I$2:$I$1048576, "=" &amp; C1829)</f>
        <v>0</v>
      </c>
    </row>
    <row r="1830" spans="1:4" x14ac:dyDescent="0.35">
      <c r="A1830" s="2">
        <f t="shared" si="56"/>
        <v>79</v>
      </c>
      <c r="B1830" s="2">
        <f t="shared" si="57"/>
        <v>34</v>
      </c>
      <c r="C1830" s="2" t="s">
        <v>1866</v>
      </c>
      <c r="D1830" s="6">
        <f>COUNTIF(Data!$I$2:$I$1048576, "=" &amp; C1830)</f>
        <v>0</v>
      </c>
    </row>
    <row r="1831" spans="1:4" x14ac:dyDescent="0.35">
      <c r="A1831" s="2">
        <f t="shared" si="56"/>
        <v>80</v>
      </c>
      <c r="B1831" s="2">
        <f t="shared" si="57"/>
        <v>34</v>
      </c>
      <c r="C1831" s="2" t="s">
        <v>1867</v>
      </c>
      <c r="D1831" s="6">
        <f>COUNTIF(Data!$I$2:$I$1048576, "=" &amp; C1831)</f>
        <v>0</v>
      </c>
    </row>
    <row r="1832" spans="1:4" x14ac:dyDescent="0.35">
      <c r="A1832" s="2">
        <f t="shared" si="56"/>
        <v>81</v>
      </c>
      <c r="B1832" s="2">
        <f t="shared" si="57"/>
        <v>34</v>
      </c>
      <c r="C1832" s="2" t="s">
        <v>1868</v>
      </c>
      <c r="D1832" s="6">
        <f>COUNTIF(Data!$I$2:$I$1048576, "=" &amp; C1832)</f>
        <v>0</v>
      </c>
    </row>
    <row r="1833" spans="1:4" x14ac:dyDescent="0.35">
      <c r="A1833" s="2">
        <f t="shared" si="56"/>
        <v>82</v>
      </c>
      <c r="B1833" s="2">
        <f t="shared" si="57"/>
        <v>34</v>
      </c>
      <c r="C1833" s="2" t="s">
        <v>1869</v>
      </c>
      <c r="D1833" s="6">
        <f>COUNTIF(Data!$I$2:$I$1048576, "=" &amp; C1833)</f>
        <v>0</v>
      </c>
    </row>
    <row r="1834" spans="1:4" x14ac:dyDescent="0.35">
      <c r="A1834" s="2">
        <f t="shared" si="56"/>
        <v>83</v>
      </c>
      <c r="B1834" s="2">
        <f t="shared" si="57"/>
        <v>34</v>
      </c>
      <c r="C1834" s="2" t="s">
        <v>1870</v>
      </c>
      <c r="D1834" s="6">
        <f>COUNTIF(Data!$I$2:$I$1048576, "=" &amp; C1834)</f>
        <v>0</v>
      </c>
    </row>
    <row r="1835" spans="1:4" x14ac:dyDescent="0.35">
      <c r="A1835" s="2">
        <f t="shared" si="56"/>
        <v>84</v>
      </c>
      <c r="B1835" s="2">
        <f t="shared" si="57"/>
        <v>34</v>
      </c>
      <c r="C1835" s="2" t="s">
        <v>1871</v>
      </c>
      <c r="D1835" s="6">
        <f>COUNTIF(Data!$I$2:$I$1048576, "=" &amp; C1835)</f>
        <v>0</v>
      </c>
    </row>
    <row r="1836" spans="1:4" x14ac:dyDescent="0.35">
      <c r="A1836" s="2">
        <f t="shared" si="56"/>
        <v>85</v>
      </c>
      <c r="B1836" s="2">
        <f t="shared" si="57"/>
        <v>34</v>
      </c>
      <c r="C1836" s="2" t="s">
        <v>1872</v>
      </c>
      <c r="D1836" s="6">
        <f>COUNTIF(Data!$I$2:$I$1048576, "=" &amp; C1836)</f>
        <v>0</v>
      </c>
    </row>
    <row r="1837" spans="1:4" x14ac:dyDescent="0.35">
      <c r="A1837" s="2">
        <f t="shared" si="56"/>
        <v>86</v>
      </c>
      <c r="B1837" s="2">
        <f t="shared" si="57"/>
        <v>34</v>
      </c>
      <c r="C1837" s="2" t="s">
        <v>1873</v>
      </c>
      <c r="D1837" s="6">
        <f>COUNTIF(Data!$I$2:$I$1048576, "=" &amp; C1837)</f>
        <v>0</v>
      </c>
    </row>
    <row r="1838" spans="1:4" x14ac:dyDescent="0.35">
      <c r="A1838" s="2">
        <f t="shared" si="56"/>
        <v>87</v>
      </c>
      <c r="B1838" s="2">
        <f t="shared" si="57"/>
        <v>34</v>
      </c>
      <c r="C1838" s="2" t="s">
        <v>1874</v>
      </c>
      <c r="D1838" s="6">
        <f>COUNTIF(Data!$I$2:$I$1048576, "=" &amp; C1838)</f>
        <v>0</v>
      </c>
    </row>
    <row r="1839" spans="1:4" x14ac:dyDescent="0.35">
      <c r="A1839" s="2">
        <f t="shared" si="56"/>
        <v>88</v>
      </c>
      <c r="B1839" s="2">
        <f t="shared" si="57"/>
        <v>34</v>
      </c>
      <c r="C1839" s="2" t="s">
        <v>1875</v>
      </c>
      <c r="D1839" s="6">
        <f>COUNTIF(Data!$I$2:$I$1048576, "=" &amp; C1839)</f>
        <v>0</v>
      </c>
    </row>
    <row r="1840" spans="1:4" x14ac:dyDescent="0.35">
      <c r="A1840" s="2">
        <f t="shared" si="56"/>
        <v>89</v>
      </c>
      <c r="B1840" s="2">
        <f t="shared" si="57"/>
        <v>34</v>
      </c>
      <c r="C1840" s="2" t="s">
        <v>1876</v>
      </c>
      <c r="D1840" s="6">
        <f>COUNTIF(Data!$I$2:$I$1048576, "=" &amp; C1840)</f>
        <v>0</v>
      </c>
    </row>
    <row r="1841" spans="1:4" x14ac:dyDescent="0.35">
      <c r="A1841" s="2">
        <f t="shared" si="56"/>
        <v>90</v>
      </c>
      <c r="B1841" s="2">
        <f t="shared" si="57"/>
        <v>34</v>
      </c>
      <c r="C1841" s="2" t="s">
        <v>1877</v>
      </c>
      <c r="D1841" s="6">
        <f>COUNTIF(Data!$I$2:$I$1048576, "=" &amp; C1841)</f>
        <v>0</v>
      </c>
    </row>
    <row r="1842" spans="1:4" x14ac:dyDescent="0.35">
      <c r="A1842" s="2">
        <f t="shared" si="56"/>
        <v>91</v>
      </c>
      <c r="B1842" s="2">
        <f t="shared" si="57"/>
        <v>34</v>
      </c>
      <c r="C1842" s="2" t="s">
        <v>1878</v>
      </c>
      <c r="D1842" s="6">
        <f>COUNTIF(Data!$I$2:$I$1048576, "=" &amp; C1842)</f>
        <v>0</v>
      </c>
    </row>
    <row r="1843" spans="1:4" x14ac:dyDescent="0.35">
      <c r="A1843" s="2">
        <f t="shared" si="56"/>
        <v>92</v>
      </c>
      <c r="B1843" s="2">
        <f t="shared" si="57"/>
        <v>34</v>
      </c>
      <c r="C1843" s="2" t="s">
        <v>1879</v>
      </c>
      <c r="D1843" s="6">
        <f>COUNTIF(Data!$I$2:$I$1048576, "=" &amp; C1843)</f>
        <v>0</v>
      </c>
    </row>
    <row r="1844" spans="1:4" x14ac:dyDescent="0.35">
      <c r="A1844" s="2">
        <f t="shared" si="56"/>
        <v>93</v>
      </c>
      <c r="B1844" s="2">
        <f t="shared" si="57"/>
        <v>34</v>
      </c>
      <c r="C1844" s="2" t="s">
        <v>1880</v>
      </c>
      <c r="D1844" s="6">
        <f>COUNTIF(Data!$I$2:$I$1048576, "=" &amp; C1844)</f>
        <v>0</v>
      </c>
    </row>
    <row r="1845" spans="1:4" x14ac:dyDescent="0.35">
      <c r="A1845" s="2">
        <f t="shared" si="56"/>
        <v>94</v>
      </c>
      <c r="B1845" s="2">
        <f t="shared" si="57"/>
        <v>34</v>
      </c>
      <c r="C1845" s="2" t="s">
        <v>1881</v>
      </c>
      <c r="D1845" s="6">
        <f>COUNTIF(Data!$I$2:$I$1048576, "=" &amp; C1845)</f>
        <v>0</v>
      </c>
    </row>
    <row r="1846" spans="1:4" x14ac:dyDescent="0.35">
      <c r="A1846" s="2">
        <f t="shared" si="56"/>
        <v>95</v>
      </c>
      <c r="B1846" s="2">
        <f t="shared" si="57"/>
        <v>34</v>
      </c>
      <c r="C1846" s="2" t="s">
        <v>1882</v>
      </c>
      <c r="D1846" s="6">
        <f>COUNTIF(Data!$I$2:$I$1048576, "=" &amp; C1846)</f>
        <v>0</v>
      </c>
    </row>
    <row r="1847" spans="1:4" x14ac:dyDescent="0.35">
      <c r="A1847" s="2">
        <f t="shared" si="56"/>
        <v>96</v>
      </c>
      <c r="B1847" s="2">
        <f t="shared" si="57"/>
        <v>34</v>
      </c>
      <c r="C1847" s="2" t="s">
        <v>1883</v>
      </c>
      <c r="D1847" s="6">
        <f>COUNTIF(Data!$I$2:$I$1048576, "=" &amp; C1847)</f>
        <v>0</v>
      </c>
    </row>
    <row r="1848" spans="1:4" x14ac:dyDescent="0.35">
      <c r="A1848" s="2">
        <f t="shared" si="56"/>
        <v>97</v>
      </c>
      <c r="B1848" s="2">
        <f t="shared" si="57"/>
        <v>34</v>
      </c>
      <c r="C1848" s="2" t="s">
        <v>1884</v>
      </c>
      <c r="D1848" s="6">
        <f>COUNTIF(Data!$I$2:$I$1048576, "=" &amp; C1848)</f>
        <v>0</v>
      </c>
    </row>
    <row r="1849" spans="1:4" x14ac:dyDescent="0.35">
      <c r="A1849" s="2">
        <f t="shared" si="56"/>
        <v>98</v>
      </c>
      <c r="B1849" s="2">
        <f t="shared" si="57"/>
        <v>34</v>
      </c>
      <c r="C1849" s="2" t="s">
        <v>1885</v>
      </c>
      <c r="D1849" s="6">
        <f>COUNTIF(Data!$I$2:$I$1048576, "=" &amp; C1849)</f>
        <v>0</v>
      </c>
    </row>
    <row r="1850" spans="1:4" x14ac:dyDescent="0.35">
      <c r="A1850" s="2">
        <f t="shared" si="56"/>
        <v>99</v>
      </c>
      <c r="B1850" s="2">
        <f t="shared" si="57"/>
        <v>34</v>
      </c>
      <c r="C1850" s="2" t="s">
        <v>1886</v>
      </c>
      <c r="D1850" s="6">
        <f>COUNTIF(Data!$I$2:$I$1048576, "=" &amp; C1850)</f>
        <v>0</v>
      </c>
    </row>
    <row r="1851" spans="1:4" x14ac:dyDescent="0.35">
      <c r="A1851" s="2">
        <f t="shared" si="56"/>
        <v>100</v>
      </c>
      <c r="B1851" s="2">
        <f t="shared" si="57"/>
        <v>34</v>
      </c>
      <c r="C1851" s="2" t="s">
        <v>1887</v>
      </c>
      <c r="D1851" s="6">
        <f>COUNTIF(Data!$I$2:$I$1048576, "=" &amp; C1851)</f>
        <v>0</v>
      </c>
    </row>
    <row r="1852" spans="1:4" x14ac:dyDescent="0.35">
      <c r="A1852" s="2">
        <f t="shared" si="56"/>
        <v>101</v>
      </c>
      <c r="B1852" s="2">
        <f t="shared" si="57"/>
        <v>34</v>
      </c>
      <c r="C1852" s="2" t="s">
        <v>1888</v>
      </c>
      <c r="D1852" s="6">
        <f>COUNTIF(Data!$I$2:$I$1048576, "=" &amp; C1852)</f>
        <v>0</v>
      </c>
    </row>
    <row r="1853" spans="1:4" x14ac:dyDescent="0.35">
      <c r="A1853" s="2">
        <f t="shared" si="56"/>
        <v>102</v>
      </c>
      <c r="B1853" s="2">
        <f t="shared" si="57"/>
        <v>34</v>
      </c>
      <c r="C1853" s="2" t="s">
        <v>1889</v>
      </c>
      <c r="D1853" s="6">
        <f>COUNTIF(Data!$I$2:$I$1048576, "=" &amp; C1853)</f>
        <v>0</v>
      </c>
    </row>
    <row r="1854" spans="1:4" x14ac:dyDescent="0.35">
      <c r="A1854" s="2">
        <f t="shared" si="56"/>
        <v>103</v>
      </c>
      <c r="B1854" s="2">
        <f t="shared" si="57"/>
        <v>34</v>
      </c>
      <c r="C1854" s="2" t="s">
        <v>1890</v>
      </c>
      <c r="D1854" s="6">
        <f>COUNTIF(Data!$I$2:$I$1048576, "=" &amp; C1854)</f>
        <v>0</v>
      </c>
    </row>
    <row r="1855" spans="1:4" x14ac:dyDescent="0.35">
      <c r="A1855" s="2">
        <f t="shared" si="56"/>
        <v>104</v>
      </c>
      <c r="B1855" s="2">
        <f t="shared" si="57"/>
        <v>34</v>
      </c>
      <c r="C1855" s="2" t="s">
        <v>1891</v>
      </c>
      <c r="D1855" s="6">
        <f>COUNTIF(Data!$I$2:$I$1048576, "=" &amp; C1855)</f>
        <v>0</v>
      </c>
    </row>
    <row r="1856" spans="1:4" x14ac:dyDescent="0.35">
      <c r="A1856" s="2">
        <f t="shared" si="56"/>
        <v>105</v>
      </c>
      <c r="B1856" s="2">
        <f t="shared" si="57"/>
        <v>34</v>
      </c>
      <c r="C1856" s="2" t="s">
        <v>1892</v>
      </c>
      <c r="D1856" s="6">
        <f>COUNTIF(Data!$I$2:$I$1048576, "=" &amp; C1856)</f>
        <v>0</v>
      </c>
    </row>
    <row r="1857" spans="1:4" x14ac:dyDescent="0.35">
      <c r="A1857" s="2">
        <f t="shared" si="56"/>
        <v>106</v>
      </c>
      <c r="B1857" s="2">
        <f t="shared" si="57"/>
        <v>34</v>
      </c>
      <c r="C1857" s="2" t="s">
        <v>1893</v>
      </c>
      <c r="D1857" s="6">
        <f>COUNTIF(Data!$I$2:$I$1048576, "=" &amp; C1857)</f>
        <v>0</v>
      </c>
    </row>
    <row r="1858" spans="1:4" x14ac:dyDescent="0.35">
      <c r="A1858" s="2">
        <f t="shared" si="56"/>
        <v>107</v>
      </c>
      <c r="B1858" s="2">
        <f t="shared" si="57"/>
        <v>34</v>
      </c>
      <c r="C1858" s="2" t="s">
        <v>1894</v>
      </c>
      <c r="D1858" s="6">
        <f>COUNTIF(Data!$I$2:$I$1048576, "=" &amp; C1858)</f>
        <v>0</v>
      </c>
    </row>
    <row r="1859" spans="1:4" x14ac:dyDescent="0.35">
      <c r="A1859" s="2">
        <f t="shared" ref="A1859:A1922" si="58">VALUE(LEFT(C1859, FIND(" ",C1859)-1))</f>
        <v>108</v>
      </c>
      <c r="B1859" s="2">
        <f t="shared" ref="B1859:B1922" si="59">VALUE(RIGHT(C1859,LEN(C1859)- FIND(" ",C1859)+1))</f>
        <v>34</v>
      </c>
      <c r="C1859" s="2" t="s">
        <v>1895</v>
      </c>
      <c r="D1859" s="6">
        <f>COUNTIF(Data!$I$2:$I$1048576, "=" &amp; C1859)</f>
        <v>0</v>
      </c>
    </row>
    <row r="1860" spans="1:4" x14ac:dyDescent="0.35">
      <c r="A1860" s="2">
        <f t="shared" si="58"/>
        <v>109</v>
      </c>
      <c r="B1860" s="2">
        <f t="shared" si="59"/>
        <v>34</v>
      </c>
      <c r="C1860" s="2" t="s">
        <v>1896</v>
      </c>
      <c r="D1860" s="6">
        <f>COUNTIF(Data!$I$2:$I$1048576, "=" &amp; C1860)</f>
        <v>0</v>
      </c>
    </row>
    <row r="1861" spans="1:4" x14ac:dyDescent="0.35">
      <c r="A1861" s="2">
        <f t="shared" si="58"/>
        <v>110</v>
      </c>
      <c r="B1861" s="2">
        <f t="shared" si="59"/>
        <v>34</v>
      </c>
      <c r="C1861" s="2" t="s">
        <v>1897</v>
      </c>
      <c r="D1861" s="6">
        <f>COUNTIF(Data!$I$2:$I$1048576, "=" &amp; C1861)</f>
        <v>0</v>
      </c>
    </row>
    <row r="1862" spans="1:4" x14ac:dyDescent="0.35">
      <c r="A1862" s="2">
        <f t="shared" si="58"/>
        <v>111</v>
      </c>
      <c r="B1862" s="2">
        <f t="shared" si="59"/>
        <v>34</v>
      </c>
      <c r="C1862" s="2" t="s">
        <v>1898</v>
      </c>
      <c r="D1862" s="6">
        <f>COUNTIF(Data!$I$2:$I$1048576, "=" &amp; C1862)</f>
        <v>0</v>
      </c>
    </row>
    <row r="1863" spans="1:4" x14ac:dyDescent="0.35">
      <c r="A1863" s="2">
        <f t="shared" si="58"/>
        <v>112</v>
      </c>
      <c r="B1863" s="2">
        <f t="shared" si="59"/>
        <v>34</v>
      </c>
      <c r="C1863" s="2" t="s">
        <v>1899</v>
      </c>
      <c r="D1863" s="6">
        <f>COUNTIF(Data!$I$2:$I$1048576, "=" &amp; C1863)</f>
        <v>0</v>
      </c>
    </row>
    <row r="1864" spans="1:4" x14ac:dyDescent="0.35">
      <c r="A1864" s="2">
        <f t="shared" si="58"/>
        <v>113</v>
      </c>
      <c r="B1864" s="2">
        <f t="shared" si="59"/>
        <v>34</v>
      </c>
      <c r="C1864" s="2" t="s">
        <v>1900</v>
      </c>
      <c r="D1864" s="6">
        <f>COUNTIF(Data!$I$2:$I$1048576, "=" &amp; C1864)</f>
        <v>0</v>
      </c>
    </row>
    <row r="1865" spans="1:4" x14ac:dyDescent="0.35">
      <c r="A1865" s="2">
        <f t="shared" si="58"/>
        <v>114</v>
      </c>
      <c r="B1865" s="2">
        <f t="shared" si="59"/>
        <v>34</v>
      </c>
      <c r="C1865" s="2" t="s">
        <v>1901</v>
      </c>
      <c r="D1865" s="6">
        <f>COUNTIF(Data!$I$2:$I$1048576, "=" &amp; C1865)</f>
        <v>0</v>
      </c>
    </row>
    <row r="1866" spans="1:4" x14ac:dyDescent="0.35">
      <c r="A1866" s="2">
        <f t="shared" si="58"/>
        <v>115</v>
      </c>
      <c r="B1866" s="2">
        <f t="shared" si="59"/>
        <v>34</v>
      </c>
      <c r="C1866" s="2" t="s">
        <v>1902</v>
      </c>
      <c r="D1866" s="6">
        <f>COUNTIF(Data!$I$2:$I$1048576, "=" &amp; C1866)</f>
        <v>0</v>
      </c>
    </row>
    <row r="1867" spans="1:4" x14ac:dyDescent="0.35">
      <c r="A1867" s="2">
        <f t="shared" si="58"/>
        <v>116</v>
      </c>
      <c r="B1867" s="2">
        <f t="shared" si="59"/>
        <v>34</v>
      </c>
      <c r="C1867" s="2" t="s">
        <v>1903</v>
      </c>
      <c r="D1867" s="6">
        <f>COUNTIF(Data!$I$2:$I$1048576, "=" &amp; C1867)</f>
        <v>0</v>
      </c>
    </row>
    <row r="1868" spans="1:4" x14ac:dyDescent="0.35">
      <c r="A1868" s="2">
        <f t="shared" si="58"/>
        <v>117</v>
      </c>
      <c r="B1868" s="2">
        <f t="shared" si="59"/>
        <v>34</v>
      </c>
      <c r="C1868" s="2" t="s">
        <v>1904</v>
      </c>
      <c r="D1868" s="6">
        <f>COUNTIF(Data!$I$2:$I$1048576, "=" &amp; C1868)</f>
        <v>0</v>
      </c>
    </row>
    <row r="1869" spans="1:4" x14ac:dyDescent="0.35">
      <c r="A1869" s="2">
        <f t="shared" si="58"/>
        <v>118</v>
      </c>
      <c r="B1869" s="2">
        <f t="shared" si="59"/>
        <v>34</v>
      </c>
      <c r="C1869" s="2" t="s">
        <v>1905</v>
      </c>
      <c r="D1869" s="6">
        <f>COUNTIF(Data!$I$2:$I$1048576, "=" &amp; C1869)</f>
        <v>0</v>
      </c>
    </row>
    <row r="1870" spans="1:4" x14ac:dyDescent="0.35">
      <c r="A1870" s="2">
        <f t="shared" si="58"/>
        <v>119</v>
      </c>
      <c r="B1870" s="2">
        <f t="shared" si="59"/>
        <v>34</v>
      </c>
      <c r="C1870" s="2" t="s">
        <v>1906</v>
      </c>
      <c r="D1870" s="6">
        <f>COUNTIF(Data!$I$2:$I$1048576, "=" &amp; C1870)</f>
        <v>0</v>
      </c>
    </row>
    <row r="1871" spans="1:4" x14ac:dyDescent="0.35">
      <c r="A1871" s="2">
        <f t="shared" si="58"/>
        <v>120</v>
      </c>
      <c r="B1871" s="2">
        <f t="shared" si="59"/>
        <v>34</v>
      </c>
      <c r="C1871" s="2" t="s">
        <v>1907</v>
      </c>
      <c r="D1871" s="6">
        <f>COUNTIF(Data!$I$2:$I$1048576, "=" &amp; C1871)</f>
        <v>0</v>
      </c>
    </row>
    <row r="1872" spans="1:4" x14ac:dyDescent="0.35">
      <c r="A1872" s="2">
        <f t="shared" si="58"/>
        <v>121</v>
      </c>
      <c r="B1872" s="2">
        <f t="shared" si="59"/>
        <v>34</v>
      </c>
      <c r="C1872" s="2" t="s">
        <v>1908</v>
      </c>
      <c r="D1872" s="6">
        <f>COUNTIF(Data!$I$2:$I$1048576, "=" &amp; C1872)</f>
        <v>0</v>
      </c>
    </row>
    <row r="1873" spans="1:4" x14ac:dyDescent="0.35">
      <c r="A1873" s="2">
        <f t="shared" si="58"/>
        <v>122</v>
      </c>
      <c r="B1873" s="2">
        <f t="shared" si="59"/>
        <v>34</v>
      </c>
      <c r="C1873" s="2" t="s">
        <v>1909</v>
      </c>
      <c r="D1873" s="6">
        <f>COUNTIF(Data!$I$2:$I$1048576, "=" &amp; C1873)</f>
        <v>0</v>
      </c>
    </row>
    <row r="1874" spans="1:4" x14ac:dyDescent="0.35">
      <c r="A1874" s="2">
        <f t="shared" si="58"/>
        <v>123</v>
      </c>
      <c r="B1874" s="2">
        <f t="shared" si="59"/>
        <v>34</v>
      </c>
      <c r="C1874" s="2" t="s">
        <v>1910</v>
      </c>
      <c r="D1874" s="6">
        <f>COUNTIF(Data!$I$2:$I$1048576, "=" &amp; C1874)</f>
        <v>0</v>
      </c>
    </row>
    <row r="1875" spans="1:4" x14ac:dyDescent="0.35">
      <c r="A1875" s="2">
        <f t="shared" si="58"/>
        <v>124</v>
      </c>
      <c r="B1875" s="2">
        <f t="shared" si="59"/>
        <v>34</v>
      </c>
      <c r="C1875" s="2" t="s">
        <v>1911</v>
      </c>
      <c r="D1875" s="6">
        <f>COUNTIF(Data!$I$2:$I$1048576, "=" &amp; C1875)</f>
        <v>0</v>
      </c>
    </row>
    <row r="1876" spans="1:4" x14ac:dyDescent="0.35">
      <c r="A1876" s="2">
        <f t="shared" si="58"/>
        <v>125</v>
      </c>
      <c r="B1876" s="2">
        <f t="shared" si="59"/>
        <v>34</v>
      </c>
      <c r="C1876" s="2" t="s">
        <v>67</v>
      </c>
      <c r="D1876" s="6">
        <f>COUNTIF(Data!$I$2:$I$1048576, "=" &amp; C1876)</f>
        <v>0</v>
      </c>
    </row>
    <row r="1877" spans="1:4" x14ac:dyDescent="0.35">
      <c r="A1877" s="2">
        <f t="shared" si="58"/>
        <v>126</v>
      </c>
      <c r="B1877" s="2">
        <f t="shared" si="59"/>
        <v>34</v>
      </c>
      <c r="C1877" s="2" t="s">
        <v>69</v>
      </c>
      <c r="D1877" s="6">
        <f>COUNTIF(Data!$I$2:$I$1048576, "=" &amp; C1877)</f>
        <v>1</v>
      </c>
    </row>
    <row r="1878" spans="1:4" x14ac:dyDescent="0.35">
      <c r="A1878" s="2">
        <f t="shared" si="58"/>
        <v>127</v>
      </c>
      <c r="B1878" s="2">
        <f t="shared" si="59"/>
        <v>34</v>
      </c>
      <c r="C1878" s="2" t="s">
        <v>70</v>
      </c>
      <c r="D1878" s="6">
        <f>COUNTIF(Data!$I$2:$I$1048576, "=" &amp; C1878)</f>
        <v>0</v>
      </c>
    </row>
    <row r="1879" spans="1:4" x14ac:dyDescent="0.35">
      <c r="A1879" s="2">
        <f t="shared" si="58"/>
        <v>128</v>
      </c>
      <c r="B1879" s="2">
        <f t="shared" si="59"/>
        <v>34</v>
      </c>
      <c r="C1879" s="2" t="s">
        <v>71</v>
      </c>
      <c r="D1879" s="6">
        <f>COUNTIF(Data!$I$2:$I$1048576, "=" &amp; C1879)</f>
        <v>0</v>
      </c>
    </row>
    <row r="1880" spans="1:4" x14ac:dyDescent="0.35">
      <c r="A1880" s="2">
        <f t="shared" si="58"/>
        <v>129</v>
      </c>
      <c r="B1880" s="2">
        <f t="shared" si="59"/>
        <v>34</v>
      </c>
      <c r="C1880" s="2" t="s">
        <v>72</v>
      </c>
      <c r="D1880" s="6">
        <f>COUNTIF(Data!$I$2:$I$1048576, "=" &amp; C1880)</f>
        <v>0</v>
      </c>
    </row>
    <row r="1881" spans="1:4" x14ac:dyDescent="0.35">
      <c r="A1881" s="2">
        <f t="shared" si="58"/>
        <v>130</v>
      </c>
      <c r="B1881" s="2">
        <f t="shared" si="59"/>
        <v>34</v>
      </c>
      <c r="C1881" s="2" t="s">
        <v>1912</v>
      </c>
      <c r="D1881" s="6">
        <f>COUNTIF(Data!$I$2:$I$1048576, "=" &amp; C1881)</f>
        <v>0</v>
      </c>
    </row>
    <row r="1882" spans="1:4" x14ac:dyDescent="0.35">
      <c r="A1882" s="2">
        <f t="shared" si="58"/>
        <v>131</v>
      </c>
      <c r="B1882" s="2">
        <f t="shared" si="59"/>
        <v>34</v>
      </c>
      <c r="C1882" s="2" t="s">
        <v>1913</v>
      </c>
      <c r="D1882" s="6">
        <f>COUNTIF(Data!$I$2:$I$1048576, "=" &amp; C1882)</f>
        <v>0</v>
      </c>
    </row>
    <row r="1883" spans="1:4" x14ac:dyDescent="0.35">
      <c r="A1883" s="2">
        <f t="shared" si="58"/>
        <v>132</v>
      </c>
      <c r="B1883" s="2">
        <f t="shared" si="59"/>
        <v>34</v>
      </c>
      <c r="C1883" s="2" t="s">
        <v>1914</v>
      </c>
      <c r="D1883" s="6">
        <f>COUNTIF(Data!$I$2:$I$1048576, "=" &amp; C1883)</f>
        <v>0</v>
      </c>
    </row>
    <row r="1884" spans="1:4" x14ac:dyDescent="0.35">
      <c r="A1884" s="2">
        <f t="shared" si="58"/>
        <v>133</v>
      </c>
      <c r="B1884" s="2">
        <f t="shared" si="59"/>
        <v>34</v>
      </c>
      <c r="C1884" s="2" t="s">
        <v>1915</v>
      </c>
      <c r="D1884" s="6">
        <f>COUNTIF(Data!$I$2:$I$1048576, "=" &amp; C1884)</f>
        <v>0</v>
      </c>
    </row>
    <row r="1885" spans="1:4" x14ac:dyDescent="0.35">
      <c r="A1885" s="2">
        <f t="shared" si="58"/>
        <v>134</v>
      </c>
      <c r="B1885" s="2">
        <f t="shared" si="59"/>
        <v>34</v>
      </c>
      <c r="C1885" s="2" t="s">
        <v>1916</v>
      </c>
      <c r="D1885" s="6">
        <f>COUNTIF(Data!$I$2:$I$1048576, "=" &amp; C1885)</f>
        <v>0</v>
      </c>
    </row>
    <row r="1886" spans="1:4" x14ac:dyDescent="0.35">
      <c r="A1886" s="2">
        <f t="shared" si="58"/>
        <v>135</v>
      </c>
      <c r="B1886" s="2">
        <f t="shared" si="59"/>
        <v>34</v>
      </c>
      <c r="C1886" s="2" t="s">
        <v>1917</v>
      </c>
      <c r="D1886" s="6">
        <f>COUNTIF(Data!$I$2:$I$1048576, "=" &amp; C1886)</f>
        <v>0</v>
      </c>
    </row>
    <row r="1887" spans="1:4" x14ac:dyDescent="0.35">
      <c r="A1887" s="2">
        <f t="shared" si="58"/>
        <v>136</v>
      </c>
      <c r="B1887" s="2">
        <f t="shared" si="59"/>
        <v>34</v>
      </c>
      <c r="C1887" s="2" t="s">
        <v>1918</v>
      </c>
      <c r="D1887" s="6">
        <f>COUNTIF(Data!$I$2:$I$1048576, "=" &amp; C1887)</f>
        <v>0</v>
      </c>
    </row>
    <row r="1888" spans="1:4" x14ac:dyDescent="0.35">
      <c r="A1888" s="2">
        <f t="shared" si="58"/>
        <v>137</v>
      </c>
      <c r="B1888" s="2">
        <f t="shared" si="59"/>
        <v>34</v>
      </c>
      <c r="C1888" s="2" t="s">
        <v>1919</v>
      </c>
      <c r="D1888" s="6">
        <f>COUNTIF(Data!$I$2:$I$1048576, "=" &amp; C1888)</f>
        <v>0</v>
      </c>
    </row>
    <row r="1889" spans="1:4" x14ac:dyDescent="0.35">
      <c r="A1889" s="2">
        <f t="shared" si="58"/>
        <v>138</v>
      </c>
      <c r="B1889" s="2">
        <f t="shared" si="59"/>
        <v>34</v>
      </c>
      <c r="C1889" s="2" t="s">
        <v>1920</v>
      </c>
      <c r="D1889" s="6">
        <f>COUNTIF(Data!$I$2:$I$1048576, "=" &amp; C1889)</f>
        <v>0</v>
      </c>
    </row>
    <row r="1890" spans="1:4" x14ac:dyDescent="0.35">
      <c r="A1890" s="2">
        <f t="shared" si="58"/>
        <v>139</v>
      </c>
      <c r="B1890" s="2">
        <f t="shared" si="59"/>
        <v>34</v>
      </c>
      <c r="C1890" s="2" t="s">
        <v>1921</v>
      </c>
      <c r="D1890" s="6">
        <f>COUNTIF(Data!$I$2:$I$1048576, "=" &amp; C1890)</f>
        <v>0</v>
      </c>
    </row>
    <row r="1891" spans="1:4" x14ac:dyDescent="0.35">
      <c r="A1891" s="2">
        <f t="shared" si="58"/>
        <v>140</v>
      </c>
      <c r="B1891" s="2">
        <f t="shared" si="59"/>
        <v>34</v>
      </c>
      <c r="C1891" s="2" t="s">
        <v>1922</v>
      </c>
      <c r="D1891" s="6">
        <f>COUNTIF(Data!$I$2:$I$1048576, "=" &amp; C1891)</f>
        <v>0</v>
      </c>
    </row>
    <row r="1892" spans="1:4" x14ac:dyDescent="0.35">
      <c r="A1892" s="2">
        <f t="shared" si="58"/>
        <v>141</v>
      </c>
      <c r="B1892" s="2">
        <f t="shared" si="59"/>
        <v>34</v>
      </c>
      <c r="C1892" s="2" t="s">
        <v>1923</v>
      </c>
      <c r="D1892" s="6">
        <f>COUNTIF(Data!$I$2:$I$1048576, "=" &amp; C1892)</f>
        <v>0</v>
      </c>
    </row>
    <row r="1893" spans="1:4" x14ac:dyDescent="0.35">
      <c r="A1893" s="2">
        <f t="shared" si="58"/>
        <v>142</v>
      </c>
      <c r="B1893" s="2">
        <f t="shared" si="59"/>
        <v>34</v>
      </c>
      <c r="C1893" s="2" t="s">
        <v>1924</v>
      </c>
      <c r="D1893" s="6">
        <f>COUNTIF(Data!$I$2:$I$1048576, "=" &amp; C1893)</f>
        <v>0</v>
      </c>
    </row>
    <row r="1894" spans="1:4" x14ac:dyDescent="0.35">
      <c r="A1894" s="2">
        <f t="shared" si="58"/>
        <v>143</v>
      </c>
      <c r="B1894" s="2">
        <f t="shared" si="59"/>
        <v>34</v>
      </c>
      <c r="C1894" s="2" t="s">
        <v>1925</v>
      </c>
      <c r="D1894" s="6">
        <f>COUNTIF(Data!$I$2:$I$1048576, "=" &amp; C1894)</f>
        <v>0</v>
      </c>
    </row>
    <row r="1895" spans="1:4" x14ac:dyDescent="0.35">
      <c r="A1895" s="2">
        <f t="shared" si="58"/>
        <v>144</v>
      </c>
      <c r="B1895" s="2">
        <f t="shared" si="59"/>
        <v>34</v>
      </c>
      <c r="C1895" s="2" t="s">
        <v>1926</v>
      </c>
      <c r="D1895" s="6">
        <f>COUNTIF(Data!$I$2:$I$1048576, "=" &amp; C1895)</f>
        <v>0</v>
      </c>
    </row>
    <row r="1896" spans="1:4" x14ac:dyDescent="0.35">
      <c r="A1896" s="2">
        <f t="shared" si="58"/>
        <v>145</v>
      </c>
      <c r="B1896" s="2">
        <f t="shared" si="59"/>
        <v>34</v>
      </c>
      <c r="C1896" s="2" t="s">
        <v>1927</v>
      </c>
      <c r="D1896" s="6">
        <f>COUNTIF(Data!$I$2:$I$1048576, "=" &amp; C1896)</f>
        <v>0</v>
      </c>
    </row>
    <row r="1897" spans="1:4" x14ac:dyDescent="0.35">
      <c r="A1897" s="2">
        <f t="shared" si="58"/>
        <v>146</v>
      </c>
      <c r="B1897" s="2">
        <f t="shared" si="59"/>
        <v>34</v>
      </c>
      <c r="C1897" s="2" t="s">
        <v>1928</v>
      </c>
      <c r="D1897" s="6">
        <f>COUNTIF(Data!$I$2:$I$1048576, "=" &amp; C1897)</f>
        <v>0</v>
      </c>
    </row>
    <row r="1898" spans="1:4" x14ac:dyDescent="0.35">
      <c r="A1898" s="2">
        <f t="shared" si="58"/>
        <v>147</v>
      </c>
      <c r="B1898" s="2">
        <f t="shared" si="59"/>
        <v>34</v>
      </c>
      <c r="C1898" s="2" t="s">
        <v>1929</v>
      </c>
      <c r="D1898" s="6">
        <f>COUNTIF(Data!$I$2:$I$1048576, "=" &amp; C1898)</f>
        <v>0</v>
      </c>
    </row>
    <row r="1899" spans="1:4" x14ac:dyDescent="0.35">
      <c r="A1899" s="2">
        <f t="shared" si="58"/>
        <v>148</v>
      </c>
      <c r="B1899" s="2">
        <f t="shared" si="59"/>
        <v>34</v>
      </c>
      <c r="C1899" s="2" t="s">
        <v>1930</v>
      </c>
      <c r="D1899" s="6">
        <f>COUNTIF(Data!$I$2:$I$1048576, "=" &amp; C1899)</f>
        <v>0</v>
      </c>
    </row>
    <row r="1900" spans="1:4" x14ac:dyDescent="0.35">
      <c r="A1900" s="2">
        <f t="shared" si="58"/>
        <v>149</v>
      </c>
      <c r="B1900" s="2">
        <f t="shared" si="59"/>
        <v>34</v>
      </c>
      <c r="C1900" s="2" t="s">
        <v>1931</v>
      </c>
      <c r="D1900" s="6">
        <f>COUNTIF(Data!$I$2:$I$1048576, "=" &amp; C1900)</f>
        <v>0</v>
      </c>
    </row>
    <row r="1901" spans="1:4" x14ac:dyDescent="0.35">
      <c r="A1901" s="2">
        <f t="shared" si="58"/>
        <v>150</v>
      </c>
      <c r="B1901" s="2">
        <f t="shared" si="59"/>
        <v>34</v>
      </c>
      <c r="C1901" s="2" t="s">
        <v>1932</v>
      </c>
      <c r="D1901" s="6">
        <f>COUNTIF(Data!$I$2:$I$1048576, "=" &amp; C1901)</f>
        <v>0</v>
      </c>
    </row>
    <row r="1902" spans="1:4" x14ac:dyDescent="0.35">
      <c r="A1902" s="2">
        <f t="shared" si="58"/>
        <v>75</v>
      </c>
      <c r="B1902" s="2">
        <f t="shared" si="59"/>
        <v>35</v>
      </c>
      <c r="C1902" s="2" t="s">
        <v>1933</v>
      </c>
      <c r="D1902" s="6">
        <f>COUNTIF(Data!$I$2:$I$1048576, "=" &amp; C1902)</f>
        <v>0</v>
      </c>
    </row>
    <row r="1903" spans="1:4" x14ac:dyDescent="0.35">
      <c r="A1903" s="2">
        <f t="shared" si="58"/>
        <v>76</v>
      </c>
      <c r="B1903" s="2">
        <f t="shared" si="59"/>
        <v>35</v>
      </c>
      <c r="C1903" s="2" t="s">
        <v>1934</v>
      </c>
      <c r="D1903" s="6">
        <f>COUNTIF(Data!$I$2:$I$1048576, "=" &amp; C1903)</f>
        <v>0</v>
      </c>
    </row>
    <row r="1904" spans="1:4" x14ac:dyDescent="0.35">
      <c r="A1904" s="2">
        <f t="shared" si="58"/>
        <v>77</v>
      </c>
      <c r="B1904" s="2">
        <f t="shared" si="59"/>
        <v>35</v>
      </c>
      <c r="C1904" s="2" t="s">
        <v>1935</v>
      </c>
      <c r="D1904" s="6">
        <f>COUNTIF(Data!$I$2:$I$1048576, "=" &amp; C1904)</f>
        <v>0</v>
      </c>
    </row>
    <row r="1905" spans="1:4" x14ac:dyDescent="0.35">
      <c r="A1905" s="2">
        <f t="shared" si="58"/>
        <v>78</v>
      </c>
      <c r="B1905" s="2">
        <f t="shared" si="59"/>
        <v>35</v>
      </c>
      <c r="C1905" s="2" t="s">
        <v>1936</v>
      </c>
      <c r="D1905" s="6">
        <f>COUNTIF(Data!$I$2:$I$1048576, "=" &amp; C1905)</f>
        <v>0</v>
      </c>
    </row>
    <row r="1906" spans="1:4" x14ac:dyDescent="0.35">
      <c r="A1906" s="2">
        <f t="shared" si="58"/>
        <v>79</v>
      </c>
      <c r="B1906" s="2">
        <f t="shared" si="59"/>
        <v>35</v>
      </c>
      <c r="C1906" s="2" t="s">
        <v>1937</v>
      </c>
      <c r="D1906" s="6">
        <f>COUNTIF(Data!$I$2:$I$1048576, "=" &amp; C1906)</f>
        <v>0</v>
      </c>
    </row>
    <row r="1907" spans="1:4" x14ac:dyDescent="0.35">
      <c r="A1907" s="2">
        <f t="shared" si="58"/>
        <v>80</v>
      </c>
      <c r="B1907" s="2">
        <f t="shared" si="59"/>
        <v>35</v>
      </c>
      <c r="C1907" s="2" t="s">
        <v>1938</v>
      </c>
      <c r="D1907" s="6">
        <f>COUNTIF(Data!$I$2:$I$1048576, "=" &amp; C1907)</f>
        <v>0</v>
      </c>
    </row>
    <row r="1908" spans="1:4" x14ac:dyDescent="0.35">
      <c r="A1908" s="2">
        <f t="shared" si="58"/>
        <v>81</v>
      </c>
      <c r="B1908" s="2">
        <f t="shared" si="59"/>
        <v>35</v>
      </c>
      <c r="C1908" s="2" t="s">
        <v>1939</v>
      </c>
      <c r="D1908" s="6">
        <f>COUNTIF(Data!$I$2:$I$1048576, "=" &amp; C1908)</f>
        <v>0</v>
      </c>
    </row>
    <row r="1909" spans="1:4" x14ac:dyDescent="0.35">
      <c r="A1909" s="2">
        <f t="shared" si="58"/>
        <v>82</v>
      </c>
      <c r="B1909" s="2">
        <f t="shared" si="59"/>
        <v>35</v>
      </c>
      <c r="C1909" s="2" t="s">
        <v>1940</v>
      </c>
      <c r="D1909" s="6">
        <f>COUNTIF(Data!$I$2:$I$1048576, "=" &amp; C1909)</f>
        <v>0</v>
      </c>
    </row>
    <row r="1910" spans="1:4" x14ac:dyDescent="0.35">
      <c r="A1910" s="2">
        <f t="shared" si="58"/>
        <v>83</v>
      </c>
      <c r="B1910" s="2">
        <f t="shared" si="59"/>
        <v>35</v>
      </c>
      <c r="C1910" s="2" t="s">
        <v>1941</v>
      </c>
      <c r="D1910" s="6">
        <f>COUNTIF(Data!$I$2:$I$1048576, "=" &amp; C1910)</f>
        <v>0</v>
      </c>
    </row>
    <row r="1911" spans="1:4" x14ac:dyDescent="0.35">
      <c r="A1911" s="2">
        <f t="shared" si="58"/>
        <v>84</v>
      </c>
      <c r="B1911" s="2">
        <f t="shared" si="59"/>
        <v>35</v>
      </c>
      <c r="C1911" s="2" t="s">
        <v>1942</v>
      </c>
      <c r="D1911" s="6">
        <f>COUNTIF(Data!$I$2:$I$1048576, "=" &amp; C1911)</f>
        <v>0</v>
      </c>
    </row>
    <row r="1912" spans="1:4" x14ac:dyDescent="0.35">
      <c r="A1912" s="2">
        <f t="shared" si="58"/>
        <v>85</v>
      </c>
      <c r="B1912" s="2">
        <f t="shared" si="59"/>
        <v>35</v>
      </c>
      <c r="C1912" s="2" t="s">
        <v>1943</v>
      </c>
      <c r="D1912" s="6">
        <f>COUNTIF(Data!$I$2:$I$1048576, "=" &amp; C1912)</f>
        <v>0</v>
      </c>
    </row>
    <row r="1913" spans="1:4" x14ac:dyDescent="0.35">
      <c r="A1913" s="2">
        <f t="shared" si="58"/>
        <v>86</v>
      </c>
      <c r="B1913" s="2">
        <f t="shared" si="59"/>
        <v>35</v>
      </c>
      <c r="C1913" s="2" t="s">
        <v>1944</v>
      </c>
      <c r="D1913" s="6">
        <f>COUNTIF(Data!$I$2:$I$1048576, "=" &amp; C1913)</f>
        <v>0</v>
      </c>
    </row>
    <row r="1914" spans="1:4" x14ac:dyDescent="0.35">
      <c r="A1914" s="2">
        <f t="shared" si="58"/>
        <v>87</v>
      </c>
      <c r="B1914" s="2">
        <f t="shared" si="59"/>
        <v>35</v>
      </c>
      <c r="C1914" s="2" t="s">
        <v>1945</v>
      </c>
      <c r="D1914" s="6">
        <f>COUNTIF(Data!$I$2:$I$1048576, "=" &amp; C1914)</f>
        <v>0</v>
      </c>
    </row>
    <row r="1915" spans="1:4" x14ac:dyDescent="0.35">
      <c r="A1915" s="2">
        <f t="shared" si="58"/>
        <v>88</v>
      </c>
      <c r="B1915" s="2">
        <f t="shared" si="59"/>
        <v>35</v>
      </c>
      <c r="C1915" s="2" t="s">
        <v>1946</v>
      </c>
      <c r="D1915" s="6">
        <f>COUNTIF(Data!$I$2:$I$1048576, "=" &amp; C1915)</f>
        <v>0</v>
      </c>
    </row>
    <row r="1916" spans="1:4" x14ac:dyDescent="0.35">
      <c r="A1916" s="2">
        <f t="shared" si="58"/>
        <v>89</v>
      </c>
      <c r="B1916" s="2">
        <f t="shared" si="59"/>
        <v>35</v>
      </c>
      <c r="C1916" s="2" t="s">
        <v>1947</v>
      </c>
      <c r="D1916" s="6">
        <f>COUNTIF(Data!$I$2:$I$1048576, "=" &amp; C1916)</f>
        <v>0</v>
      </c>
    </row>
    <row r="1917" spans="1:4" x14ac:dyDescent="0.35">
      <c r="A1917" s="2">
        <f t="shared" si="58"/>
        <v>90</v>
      </c>
      <c r="B1917" s="2">
        <f t="shared" si="59"/>
        <v>35</v>
      </c>
      <c r="C1917" s="2" t="s">
        <v>1948</v>
      </c>
      <c r="D1917" s="6">
        <f>COUNTIF(Data!$I$2:$I$1048576, "=" &amp; C1917)</f>
        <v>0</v>
      </c>
    </row>
    <row r="1918" spans="1:4" x14ac:dyDescent="0.35">
      <c r="A1918" s="2">
        <f t="shared" si="58"/>
        <v>91</v>
      </c>
      <c r="B1918" s="2">
        <f t="shared" si="59"/>
        <v>35</v>
      </c>
      <c r="C1918" s="2" t="s">
        <v>1949</v>
      </c>
      <c r="D1918" s="6">
        <f>COUNTIF(Data!$I$2:$I$1048576, "=" &amp; C1918)</f>
        <v>0</v>
      </c>
    </row>
    <row r="1919" spans="1:4" x14ac:dyDescent="0.35">
      <c r="A1919" s="2">
        <f t="shared" si="58"/>
        <v>92</v>
      </c>
      <c r="B1919" s="2">
        <f t="shared" si="59"/>
        <v>35</v>
      </c>
      <c r="C1919" s="2" t="s">
        <v>1950</v>
      </c>
      <c r="D1919" s="6">
        <f>COUNTIF(Data!$I$2:$I$1048576, "=" &amp; C1919)</f>
        <v>0</v>
      </c>
    </row>
    <row r="1920" spans="1:4" x14ac:dyDescent="0.35">
      <c r="A1920" s="2">
        <f t="shared" si="58"/>
        <v>93</v>
      </c>
      <c r="B1920" s="2">
        <f t="shared" si="59"/>
        <v>35</v>
      </c>
      <c r="C1920" s="2" t="s">
        <v>1951</v>
      </c>
      <c r="D1920" s="6">
        <f>COUNTIF(Data!$I$2:$I$1048576, "=" &amp; C1920)</f>
        <v>0</v>
      </c>
    </row>
    <row r="1921" spans="1:4" x14ac:dyDescent="0.35">
      <c r="A1921" s="2">
        <f t="shared" si="58"/>
        <v>94</v>
      </c>
      <c r="B1921" s="2">
        <f t="shared" si="59"/>
        <v>35</v>
      </c>
      <c r="C1921" s="2" t="s">
        <v>1952</v>
      </c>
      <c r="D1921" s="6">
        <f>COUNTIF(Data!$I$2:$I$1048576, "=" &amp; C1921)</f>
        <v>0</v>
      </c>
    </row>
    <row r="1922" spans="1:4" x14ac:dyDescent="0.35">
      <c r="A1922" s="2">
        <f t="shared" si="58"/>
        <v>95</v>
      </c>
      <c r="B1922" s="2">
        <f t="shared" si="59"/>
        <v>35</v>
      </c>
      <c r="C1922" s="2" t="s">
        <v>1953</v>
      </c>
      <c r="D1922" s="6">
        <f>COUNTIF(Data!$I$2:$I$1048576, "=" &amp; C1922)</f>
        <v>0</v>
      </c>
    </row>
    <row r="1923" spans="1:4" x14ac:dyDescent="0.35">
      <c r="A1923" s="2">
        <f t="shared" ref="A1923:A1986" si="60">VALUE(LEFT(C1923, FIND(" ",C1923)-1))</f>
        <v>96</v>
      </c>
      <c r="B1923" s="2">
        <f t="shared" ref="B1923:B1986" si="61">VALUE(RIGHT(C1923,LEN(C1923)- FIND(" ",C1923)+1))</f>
        <v>35</v>
      </c>
      <c r="C1923" s="2" t="s">
        <v>1954</v>
      </c>
      <c r="D1923" s="6">
        <f>COUNTIF(Data!$I$2:$I$1048576, "=" &amp; C1923)</f>
        <v>0</v>
      </c>
    </row>
    <row r="1924" spans="1:4" x14ac:dyDescent="0.35">
      <c r="A1924" s="2">
        <f t="shared" si="60"/>
        <v>97</v>
      </c>
      <c r="B1924" s="2">
        <f t="shared" si="61"/>
        <v>35</v>
      </c>
      <c r="C1924" s="2" t="s">
        <v>1955</v>
      </c>
      <c r="D1924" s="6">
        <f>COUNTIF(Data!$I$2:$I$1048576, "=" &amp; C1924)</f>
        <v>0</v>
      </c>
    </row>
    <row r="1925" spans="1:4" x14ac:dyDescent="0.35">
      <c r="A1925" s="2">
        <f t="shared" si="60"/>
        <v>98</v>
      </c>
      <c r="B1925" s="2">
        <f t="shared" si="61"/>
        <v>35</v>
      </c>
      <c r="C1925" s="2" t="s">
        <v>1956</v>
      </c>
      <c r="D1925" s="6">
        <f>COUNTIF(Data!$I$2:$I$1048576, "=" &amp; C1925)</f>
        <v>0</v>
      </c>
    </row>
    <row r="1926" spans="1:4" x14ac:dyDescent="0.35">
      <c r="A1926" s="2">
        <f t="shared" si="60"/>
        <v>99</v>
      </c>
      <c r="B1926" s="2">
        <f t="shared" si="61"/>
        <v>35</v>
      </c>
      <c r="C1926" s="2" t="s">
        <v>1957</v>
      </c>
      <c r="D1926" s="6">
        <f>COUNTIF(Data!$I$2:$I$1048576, "=" &amp; C1926)</f>
        <v>0</v>
      </c>
    </row>
    <row r="1927" spans="1:4" x14ac:dyDescent="0.35">
      <c r="A1927" s="2">
        <f t="shared" si="60"/>
        <v>100</v>
      </c>
      <c r="B1927" s="2">
        <f t="shared" si="61"/>
        <v>35</v>
      </c>
      <c r="C1927" s="2" t="s">
        <v>1958</v>
      </c>
      <c r="D1927" s="6">
        <f>COUNTIF(Data!$I$2:$I$1048576, "=" &amp; C1927)</f>
        <v>0</v>
      </c>
    </row>
    <row r="1928" spans="1:4" x14ac:dyDescent="0.35">
      <c r="A1928" s="2">
        <f t="shared" si="60"/>
        <v>101</v>
      </c>
      <c r="B1928" s="2">
        <f t="shared" si="61"/>
        <v>35</v>
      </c>
      <c r="C1928" s="2" t="s">
        <v>1959</v>
      </c>
      <c r="D1928" s="6">
        <f>COUNTIF(Data!$I$2:$I$1048576, "=" &amp; C1928)</f>
        <v>0</v>
      </c>
    </row>
    <row r="1929" spans="1:4" x14ac:dyDescent="0.35">
      <c r="A1929" s="2">
        <f t="shared" si="60"/>
        <v>102</v>
      </c>
      <c r="B1929" s="2">
        <f t="shared" si="61"/>
        <v>35</v>
      </c>
      <c r="C1929" s="2" t="s">
        <v>1960</v>
      </c>
      <c r="D1929" s="6">
        <f>COUNTIF(Data!$I$2:$I$1048576, "=" &amp; C1929)</f>
        <v>0</v>
      </c>
    </row>
    <row r="1930" spans="1:4" x14ac:dyDescent="0.35">
      <c r="A1930" s="2">
        <f t="shared" si="60"/>
        <v>103</v>
      </c>
      <c r="B1930" s="2">
        <f t="shared" si="61"/>
        <v>35</v>
      </c>
      <c r="C1930" s="2" t="s">
        <v>1961</v>
      </c>
      <c r="D1930" s="6">
        <f>COUNTIF(Data!$I$2:$I$1048576, "=" &amp; C1930)</f>
        <v>0</v>
      </c>
    </row>
    <row r="1931" spans="1:4" x14ac:dyDescent="0.35">
      <c r="A1931" s="2">
        <f t="shared" si="60"/>
        <v>104</v>
      </c>
      <c r="B1931" s="2">
        <f t="shared" si="61"/>
        <v>35</v>
      </c>
      <c r="C1931" s="2" t="s">
        <v>1962</v>
      </c>
      <c r="D1931" s="6">
        <f>COUNTIF(Data!$I$2:$I$1048576, "=" &amp; C1931)</f>
        <v>0</v>
      </c>
    </row>
    <row r="1932" spans="1:4" x14ac:dyDescent="0.35">
      <c r="A1932" s="2">
        <f t="shared" si="60"/>
        <v>105</v>
      </c>
      <c r="B1932" s="2">
        <f t="shared" si="61"/>
        <v>35</v>
      </c>
      <c r="C1932" s="2" t="s">
        <v>1963</v>
      </c>
      <c r="D1932" s="6">
        <f>COUNTIF(Data!$I$2:$I$1048576, "=" &amp; C1932)</f>
        <v>0</v>
      </c>
    </row>
    <row r="1933" spans="1:4" x14ac:dyDescent="0.35">
      <c r="A1933" s="2">
        <f t="shared" si="60"/>
        <v>106</v>
      </c>
      <c r="B1933" s="2">
        <f t="shared" si="61"/>
        <v>35</v>
      </c>
      <c r="C1933" s="2" t="s">
        <v>1964</v>
      </c>
      <c r="D1933" s="6">
        <f>COUNTIF(Data!$I$2:$I$1048576, "=" &amp; C1933)</f>
        <v>0</v>
      </c>
    </row>
    <row r="1934" spans="1:4" x14ac:dyDescent="0.35">
      <c r="A1934" s="2">
        <f t="shared" si="60"/>
        <v>107</v>
      </c>
      <c r="B1934" s="2">
        <f t="shared" si="61"/>
        <v>35</v>
      </c>
      <c r="C1934" s="2" t="s">
        <v>1965</v>
      </c>
      <c r="D1934" s="6">
        <f>COUNTIF(Data!$I$2:$I$1048576, "=" &amp; C1934)</f>
        <v>0</v>
      </c>
    </row>
    <row r="1935" spans="1:4" x14ac:dyDescent="0.35">
      <c r="A1935" s="2">
        <f t="shared" si="60"/>
        <v>108</v>
      </c>
      <c r="B1935" s="2">
        <f t="shared" si="61"/>
        <v>35</v>
      </c>
      <c r="C1935" s="2" t="s">
        <v>1966</v>
      </c>
      <c r="D1935" s="6">
        <f>COUNTIF(Data!$I$2:$I$1048576, "=" &amp; C1935)</f>
        <v>0</v>
      </c>
    </row>
    <row r="1936" spans="1:4" x14ac:dyDescent="0.35">
      <c r="A1936" s="2">
        <f t="shared" si="60"/>
        <v>109</v>
      </c>
      <c r="B1936" s="2">
        <f t="shared" si="61"/>
        <v>35</v>
      </c>
      <c r="C1936" s="2" t="s">
        <v>1967</v>
      </c>
      <c r="D1936" s="6">
        <f>COUNTIF(Data!$I$2:$I$1048576, "=" &amp; C1936)</f>
        <v>0</v>
      </c>
    </row>
    <row r="1937" spans="1:4" x14ac:dyDescent="0.35">
      <c r="A1937" s="2">
        <f t="shared" si="60"/>
        <v>110</v>
      </c>
      <c r="B1937" s="2">
        <f t="shared" si="61"/>
        <v>35</v>
      </c>
      <c r="C1937" s="2" t="s">
        <v>1968</v>
      </c>
      <c r="D1937" s="6">
        <f>COUNTIF(Data!$I$2:$I$1048576, "=" &amp; C1937)</f>
        <v>0</v>
      </c>
    </row>
    <row r="1938" spans="1:4" x14ac:dyDescent="0.35">
      <c r="A1938" s="2">
        <f t="shared" si="60"/>
        <v>111</v>
      </c>
      <c r="B1938" s="2">
        <f t="shared" si="61"/>
        <v>35</v>
      </c>
      <c r="C1938" s="2" t="s">
        <v>1969</v>
      </c>
      <c r="D1938" s="6">
        <f>COUNTIF(Data!$I$2:$I$1048576, "=" &amp; C1938)</f>
        <v>0</v>
      </c>
    </row>
    <row r="1939" spans="1:4" x14ac:dyDescent="0.35">
      <c r="A1939" s="2">
        <f t="shared" si="60"/>
        <v>112</v>
      </c>
      <c r="B1939" s="2">
        <f t="shared" si="61"/>
        <v>35</v>
      </c>
      <c r="C1939" s="2" t="s">
        <v>1970</v>
      </c>
      <c r="D1939" s="6">
        <f>COUNTIF(Data!$I$2:$I$1048576, "=" &amp; C1939)</f>
        <v>0</v>
      </c>
    </row>
    <row r="1940" spans="1:4" x14ac:dyDescent="0.35">
      <c r="A1940" s="2">
        <f t="shared" si="60"/>
        <v>113</v>
      </c>
      <c r="B1940" s="2">
        <f t="shared" si="61"/>
        <v>35</v>
      </c>
      <c r="C1940" s="2" t="s">
        <v>1971</v>
      </c>
      <c r="D1940" s="6">
        <f>COUNTIF(Data!$I$2:$I$1048576, "=" &amp; C1940)</f>
        <v>0</v>
      </c>
    </row>
    <row r="1941" spans="1:4" x14ac:dyDescent="0.35">
      <c r="A1941" s="2">
        <f t="shared" si="60"/>
        <v>114</v>
      </c>
      <c r="B1941" s="2">
        <f t="shared" si="61"/>
        <v>35</v>
      </c>
      <c r="C1941" s="2" t="s">
        <v>1972</v>
      </c>
      <c r="D1941" s="6">
        <f>COUNTIF(Data!$I$2:$I$1048576, "=" &amp; C1941)</f>
        <v>0</v>
      </c>
    </row>
    <row r="1942" spans="1:4" x14ac:dyDescent="0.35">
      <c r="A1942" s="2">
        <f t="shared" si="60"/>
        <v>115</v>
      </c>
      <c r="B1942" s="2">
        <f t="shared" si="61"/>
        <v>35</v>
      </c>
      <c r="C1942" s="2" t="s">
        <v>1973</v>
      </c>
      <c r="D1942" s="6">
        <f>COUNTIF(Data!$I$2:$I$1048576, "=" &amp; C1942)</f>
        <v>0</v>
      </c>
    </row>
    <row r="1943" spans="1:4" x14ac:dyDescent="0.35">
      <c r="A1943" s="2">
        <f t="shared" si="60"/>
        <v>116</v>
      </c>
      <c r="B1943" s="2">
        <f t="shared" si="61"/>
        <v>35</v>
      </c>
      <c r="C1943" s="2" t="s">
        <v>1974</v>
      </c>
      <c r="D1943" s="6">
        <f>COUNTIF(Data!$I$2:$I$1048576, "=" &amp; C1943)</f>
        <v>0</v>
      </c>
    </row>
    <row r="1944" spans="1:4" x14ac:dyDescent="0.35">
      <c r="A1944" s="2">
        <f t="shared" si="60"/>
        <v>117</v>
      </c>
      <c r="B1944" s="2">
        <f t="shared" si="61"/>
        <v>35</v>
      </c>
      <c r="C1944" s="2" t="s">
        <v>1975</v>
      </c>
      <c r="D1944" s="6">
        <f>COUNTIF(Data!$I$2:$I$1048576, "=" &amp; C1944)</f>
        <v>0</v>
      </c>
    </row>
    <row r="1945" spans="1:4" x14ac:dyDescent="0.35">
      <c r="A1945" s="2">
        <f t="shared" si="60"/>
        <v>118</v>
      </c>
      <c r="B1945" s="2">
        <f t="shared" si="61"/>
        <v>35</v>
      </c>
      <c r="C1945" s="2" t="s">
        <v>1976</v>
      </c>
      <c r="D1945" s="6">
        <f>COUNTIF(Data!$I$2:$I$1048576, "=" &amp; C1945)</f>
        <v>0</v>
      </c>
    </row>
    <row r="1946" spans="1:4" x14ac:dyDescent="0.35">
      <c r="A1946" s="2">
        <f t="shared" si="60"/>
        <v>119</v>
      </c>
      <c r="B1946" s="2">
        <f t="shared" si="61"/>
        <v>35</v>
      </c>
      <c r="C1946" s="2" t="s">
        <v>1977</v>
      </c>
      <c r="D1946" s="6">
        <f>COUNTIF(Data!$I$2:$I$1048576, "=" &amp; C1946)</f>
        <v>0</v>
      </c>
    </row>
    <row r="1947" spans="1:4" x14ac:dyDescent="0.35">
      <c r="A1947" s="2">
        <f t="shared" si="60"/>
        <v>120</v>
      </c>
      <c r="B1947" s="2">
        <f t="shared" si="61"/>
        <v>35</v>
      </c>
      <c r="C1947" s="2" t="s">
        <v>1978</v>
      </c>
      <c r="D1947" s="6">
        <f>COUNTIF(Data!$I$2:$I$1048576, "=" &amp; C1947)</f>
        <v>0</v>
      </c>
    </row>
    <row r="1948" spans="1:4" x14ac:dyDescent="0.35">
      <c r="A1948" s="2">
        <f t="shared" si="60"/>
        <v>121</v>
      </c>
      <c r="B1948" s="2">
        <f t="shared" si="61"/>
        <v>35</v>
      </c>
      <c r="C1948" s="2" t="s">
        <v>1979</v>
      </c>
      <c r="D1948" s="6">
        <f>COUNTIF(Data!$I$2:$I$1048576, "=" &amp; C1948)</f>
        <v>0</v>
      </c>
    </row>
    <row r="1949" spans="1:4" x14ac:dyDescent="0.35">
      <c r="A1949" s="2">
        <f t="shared" si="60"/>
        <v>122</v>
      </c>
      <c r="B1949" s="2">
        <f t="shared" si="61"/>
        <v>35</v>
      </c>
      <c r="C1949" s="2" t="s">
        <v>1980</v>
      </c>
      <c r="D1949" s="6">
        <f>COUNTIF(Data!$I$2:$I$1048576, "=" &amp; C1949)</f>
        <v>0</v>
      </c>
    </row>
    <row r="1950" spans="1:4" x14ac:dyDescent="0.35">
      <c r="A1950" s="2">
        <f t="shared" si="60"/>
        <v>123</v>
      </c>
      <c r="B1950" s="2">
        <f t="shared" si="61"/>
        <v>35</v>
      </c>
      <c r="C1950" s="2" t="s">
        <v>1981</v>
      </c>
      <c r="D1950" s="6">
        <f>COUNTIF(Data!$I$2:$I$1048576, "=" &amp; C1950)</f>
        <v>0</v>
      </c>
    </row>
    <row r="1951" spans="1:4" x14ac:dyDescent="0.35">
      <c r="A1951" s="2">
        <f t="shared" si="60"/>
        <v>124</v>
      </c>
      <c r="B1951" s="2">
        <f t="shared" si="61"/>
        <v>35</v>
      </c>
      <c r="C1951" s="2" t="s">
        <v>1982</v>
      </c>
      <c r="D1951" s="6">
        <f>COUNTIF(Data!$I$2:$I$1048576, "=" &amp; C1951)</f>
        <v>0</v>
      </c>
    </row>
    <row r="1952" spans="1:4" x14ac:dyDescent="0.35">
      <c r="A1952" s="2">
        <f t="shared" si="60"/>
        <v>125</v>
      </c>
      <c r="B1952" s="2">
        <f t="shared" si="61"/>
        <v>35</v>
      </c>
      <c r="C1952" s="2" t="s">
        <v>1983</v>
      </c>
      <c r="D1952" s="6">
        <f>COUNTIF(Data!$I$2:$I$1048576, "=" &amp; C1952)</f>
        <v>0</v>
      </c>
    </row>
    <row r="1953" spans="1:4" x14ac:dyDescent="0.35">
      <c r="A1953" s="2">
        <f t="shared" si="60"/>
        <v>126</v>
      </c>
      <c r="B1953" s="2">
        <f t="shared" si="61"/>
        <v>35</v>
      </c>
      <c r="C1953" s="2" t="s">
        <v>1984</v>
      </c>
      <c r="D1953" s="6">
        <f>COUNTIF(Data!$I$2:$I$1048576, "=" &amp; C1953)</f>
        <v>0</v>
      </c>
    </row>
    <row r="1954" spans="1:4" x14ac:dyDescent="0.35">
      <c r="A1954" s="2">
        <f t="shared" si="60"/>
        <v>127</v>
      </c>
      <c r="B1954" s="2">
        <f t="shared" si="61"/>
        <v>35</v>
      </c>
      <c r="C1954" s="2" t="s">
        <v>1985</v>
      </c>
      <c r="D1954" s="6">
        <f>COUNTIF(Data!$I$2:$I$1048576, "=" &amp; C1954)</f>
        <v>0</v>
      </c>
    </row>
    <row r="1955" spans="1:4" x14ac:dyDescent="0.35">
      <c r="A1955" s="2">
        <f t="shared" si="60"/>
        <v>128</v>
      </c>
      <c r="B1955" s="2">
        <f t="shared" si="61"/>
        <v>35</v>
      </c>
      <c r="C1955" s="2" t="s">
        <v>1986</v>
      </c>
      <c r="D1955" s="6">
        <f>COUNTIF(Data!$I$2:$I$1048576, "=" &amp; C1955)</f>
        <v>0</v>
      </c>
    </row>
    <row r="1956" spans="1:4" x14ac:dyDescent="0.35">
      <c r="A1956" s="2">
        <f t="shared" si="60"/>
        <v>129</v>
      </c>
      <c r="B1956" s="2">
        <f t="shared" si="61"/>
        <v>35</v>
      </c>
      <c r="C1956" s="2" t="s">
        <v>1987</v>
      </c>
      <c r="D1956" s="6">
        <f>COUNTIF(Data!$I$2:$I$1048576, "=" &amp; C1956)</f>
        <v>0</v>
      </c>
    </row>
    <row r="1957" spans="1:4" x14ac:dyDescent="0.35">
      <c r="A1957" s="2">
        <f t="shared" si="60"/>
        <v>130</v>
      </c>
      <c r="B1957" s="2">
        <f t="shared" si="61"/>
        <v>35</v>
      </c>
      <c r="C1957" s="2" t="s">
        <v>73</v>
      </c>
      <c r="D1957" s="6">
        <f>COUNTIF(Data!$I$2:$I$1048576, "=" &amp; C1957)</f>
        <v>0</v>
      </c>
    </row>
    <row r="1958" spans="1:4" x14ac:dyDescent="0.35">
      <c r="A1958" s="2">
        <f t="shared" si="60"/>
        <v>131</v>
      </c>
      <c r="B1958" s="2">
        <f t="shared" si="61"/>
        <v>35</v>
      </c>
      <c r="C1958" s="2" t="s">
        <v>1988</v>
      </c>
      <c r="D1958" s="6">
        <f>COUNTIF(Data!$I$2:$I$1048576, "=" &amp; C1958)</f>
        <v>0</v>
      </c>
    </row>
    <row r="1959" spans="1:4" x14ac:dyDescent="0.35">
      <c r="A1959" s="2">
        <f t="shared" si="60"/>
        <v>132</v>
      </c>
      <c r="B1959" s="2">
        <f t="shared" si="61"/>
        <v>35</v>
      </c>
      <c r="C1959" s="2" t="s">
        <v>74</v>
      </c>
      <c r="D1959" s="6">
        <f>COUNTIF(Data!$I$2:$I$1048576, "=" &amp; C1959)</f>
        <v>0</v>
      </c>
    </row>
    <row r="1960" spans="1:4" x14ac:dyDescent="0.35">
      <c r="A1960" s="2">
        <f t="shared" si="60"/>
        <v>133</v>
      </c>
      <c r="B1960" s="2">
        <f t="shared" si="61"/>
        <v>35</v>
      </c>
      <c r="C1960" s="2" t="s">
        <v>1989</v>
      </c>
      <c r="D1960" s="6">
        <f>COUNTIF(Data!$I$2:$I$1048576, "=" &amp; C1960)</f>
        <v>0</v>
      </c>
    </row>
    <row r="1961" spans="1:4" x14ac:dyDescent="0.35">
      <c r="A1961" s="2">
        <f t="shared" si="60"/>
        <v>134</v>
      </c>
      <c r="B1961" s="2">
        <f t="shared" si="61"/>
        <v>35</v>
      </c>
      <c r="C1961" s="2" t="s">
        <v>1990</v>
      </c>
      <c r="D1961" s="6">
        <f>COUNTIF(Data!$I$2:$I$1048576, "=" &amp; C1961)</f>
        <v>0</v>
      </c>
    </row>
    <row r="1962" spans="1:4" x14ac:dyDescent="0.35">
      <c r="A1962" s="2">
        <f t="shared" si="60"/>
        <v>135</v>
      </c>
      <c r="B1962" s="2">
        <f t="shared" si="61"/>
        <v>35</v>
      </c>
      <c r="C1962" s="2" t="s">
        <v>1991</v>
      </c>
      <c r="D1962" s="6">
        <f>COUNTIF(Data!$I$2:$I$1048576, "=" &amp; C1962)</f>
        <v>0</v>
      </c>
    </row>
    <row r="1963" spans="1:4" x14ac:dyDescent="0.35">
      <c r="A1963" s="2">
        <f t="shared" si="60"/>
        <v>136</v>
      </c>
      <c r="B1963" s="2">
        <f t="shared" si="61"/>
        <v>35</v>
      </c>
      <c r="C1963" s="2" t="s">
        <v>1992</v>
      </c>
      <c r="D1963" s="6">
        <f>COUNTIF(Data!$I$2:$I$1048576, "=" &amp; C1963)</f>
        <v>0</v>
      </c>
    </row>
    <row r="1964" spans="1:4" x14ac:dyDescent="0.35">
      <c r="A1964" s="2">
        <f t="shared" si="60"/>
        <v>137</v>
      </c>
      <c r="B1964" s="2">
        <f t="shared" si="61"/>
        <v>35</v>
      </c>
      <c r="C1964" s="2" t="s">
        <v>1993</v>
      </c>
      <c r="D1964" s="6">
        <f>COUNTIF(Data!$I$2:$I$1048576, "=" &amp; C1964)</f>
        <v>0</v>
      </c>
    </row>
    <row r="1965" spans="1:4" x14ac:dyDescent="0.35">
      <c r="A1965" s="2">
        <f t="shared" si="60"/>
        <v>138</v>
      </c>
      <c r="B1965" s="2">
        <f t="shared" si="61"/>
        <v>35</v>
      </c>
      <c r="C1965" s="2" t="s">
        <v>1994</v>
      </c>
      <c r="D1965" s="6">
        <f>COUNTIF(Data!$I$2:$I$1048576, "=" &amp; C1965)</f>
        <v>0</v>
      </c>
    </row>
    <row r="1966" spans="1:4" x14ac:dyDescent="0.35">
      <c r="A1966" s="2">
        <f t="shared" si="60"/>
        <v>139</v>
      </c>
      <c r="B1966" s="2">
        <f t="shared" si="61"/>
        <v>35</v>
      </c>
      <c r="C1966" s="2" t="s">
        <v>1995</v>
      </c>
      <c r="D1966" s="6">
        <f>COUNTIF(Data!$I$2:$I$1048576, "=" &amp; C1966)</f>
        <v>0</v>
      </c>
    </row>
    <row r="1967" spans="1:4" x14ac:dyDescent="0.35">
      <c r="A1967" s="2">
        <f t="shared" si="60"/>
        <v>140</v>
      </c>
      <c r="B1967" s="2">
        <f t="shared" si="61"/>
        <v>35</v>
      </c>
      <c r="C1967" s="2" t="s">
        <v>1996</v>
      </c>
      <c r="D1967" s="6">
        <f>COUNTIF(Data!$I$2:$I$1048576, "=" &amp; C1967)</f>
        <v>0</v>
      </c>
    </row>
    <row r="1968" spans="1:4" x14ac:dyDescent="0.35">
      <c r="A1968" s="2">
        <f t="shared" si="60"/>
        <v>141</v>
      </c>
      <c r="B1968" s="2">
        <f t="shared" si="61"/>
        <v>35</v>
      </c>
      <c r="C1968" s="2" t="s">
        <v>1997</v>
      </c>
      <c r="D1968" s="6">
        <f>COUNTIF(Data!$I$2:$I$1048576, "=" &amp; C1968)</f>
        <v>0</v>
      </c>
    </row>
    <row r="1969" spans="1:4" x14ac:dyDescent="0.35">
      <c r="A1969" s="2">
        <f t="shared" si="60"/>
        <v>142</v>
      </c>
      <c r="B1969" s="2">
        <f t="shared" si="61"/>
        <v>35</v>
      </c>
      <c r="C1969" s="2" t="s">
        <v>1998</v>
      </c>
      <c r="D1969" s="6">
        <f>COUNTIF(Data!$I$2:$I$1048576, "=" &amp; C1969)</f>
        <v>0</v>
      </c>
    </row>
    <row r="1970" spans="1:4" x14ac:dyDescent="0.35">
      <c r="A1970" s="2">
        <f t="shared" si="60"/>
        <v>143</v>
      </c>
      <c r="B1970" s="2">
        <f t="shared" si="61"/>
        <v>35</v>
      </c>
      <c r="C1970" s="2" t="s">
        <v>1999</v>
      </c>
      <c r="D1970" s="6">
        <f>COUNTIF(Data!$I$2:$I$1048576, "=" &amp; C1970)</f>
        <v>0</v>
      </c>
    </row>
    <row r="1971" spans="1:4" x14ac:dyDescent="0.35">
      <c r="A1971" s="2">
        <f t="shared" si="60"/>
        <v>144</v>
      </c>
      <c r="B1971" s="2">
        <f t="shared" si="61"/>
        <v>35</v>
      </c>
      <c r="C1971" s="2" t="s">
        <v>2000</v>
      </c>
      <c r="D1971" s="6">
        <f>COUNTIF(Data!$I$2:$I$1048576, "=" &amp; C1971)</f>
        <v>0</v>
      </c>
    </row>
    <row r="1972" spans="1:4" x14ac:dyDescent="0.35">
      <c r="A1972" s="2">
        <f t="shared" si="60"/>
        <v>145</v>
      </c>
      <c r="B1972" s="2">
        <f t="shared" si="61"/>
        <v>35</v>
      </c>
      <c r="C1972" s="2" t="s">
        <v>2001</v>
      </c>
      <c r="D1972" s="6">
        <f>COUNTIF(Data!$I$2:$I$1048576, "=" &amp; C1972)</f>
        <v>0</v>
      </c>
    </row>
    <row r="1973" spans="1:4" x14ac:dyDescent="0.35">
      <c r="A1973" s="2">
        <f t="shared" si="60"/>
        <v>146</v>
      </c>
      <c r="B1973" s="2">
        <f t="shared" si="61"/>
        <v>35</v>
      </c>
      <c r="C1973" s="2" t="s">
        <v>2002</v>
      </c>
      <c r="D1973" s="6">
        <f>COUNTIF(Data!$I$2:$I$1048576, "=" &amp; C1973)</f>
        <v>0</v>
      </c>
    </row>
    <row r="1974" spans="1:4" x14ac:dyDescent="0.35">
      <c r="A1974" s="2">
        <f t="shared" si="60"/>
        <v>147</v>
      </c>
      <c r="B1974" s="2">
        <f t="shared" si="61"/>
        <v>35</v>
      </c>
      <c r="C1974" s="2" t="s">
        <v>2003</v>
      </c>
      <c r="D1974" s="6">
        <f>COUNTIF(Data!$I$2:$I$1048576, "=" &amp; C1974)</f>
        <v>0</v>
      </c>
    </row>
    <row r="1975" spans="1:4" x14ac:dyDescent="0.35">
      <c r="A1975" s="2">
        <f t="shared" si="60"/>
        <v>148</v>
      </c>
      <c r="B1975" s="2">
        <f t="shared" si="61"/>
        <v>35</v>
      </c>
      <c r="C1975" s="2" t="s">
        <v>2004</v>
      </c>
      <c r="D1975" s="6">
        <f>COUNTIF(Data!$I$2:$I$1048576, "=" &amp; C1975)</f>
        <v>0</v>
      </c>
    </row>
    <row r="1976" spans="1:4" x14ac:dyDescent="0.35">
      <c r="A1976" s="2">
        <f t="shared" si="60"/>
        <v>149</v>
      </c>
      <c r="B1976" s="2">
        <f t="shared" si="61"/>
        <v>35</v>
      </c>
      <c r="C1976" s="2" t="s">
        <v>2005</v>
      </c>
      <c r="D1976" s="6">
        <f>COUNTIF(Data!$I$2:$I$1048576, "=" &amp; C1976)</f>
        <v>0</v>
      </c>
    </row>
    <row r="1977" spans="1:4" x14ac:dyDescent="0.35">
      <c r="A1977" s="2">
        <f t="shared" si="60"/>
        <v>150</v>
      </c>
      <c r="B1977" s="2">
        <f t="shared" si="61"/>
        <v>35</v>
      </c>
      <c r="C1977" s="2" t="s">
        <v>2006</v>
      </c>
      <c r="D1977" s="6">
        <f>COUNTIF(Data!$I$2:$I$1048576, "=" &amp; C1977)</f>
        <v>0</v>
      </c>
    </row>
    <row r="1978" spans="1:4" x14ac:dyDescent="0.35">
      <c r="A1978" s="2">
        <f t="shared" si="60"/>
        <v>75</v>
      </c>
      <c r="B1978" s="2">
        <f t="shared" si="61"/>
        <v>36</v>
      </c>
      <c r="C1978" s="2" t="s">
        <v>2007</v>
      </c>
      <c r="D1978" s="6">
        <f>COUNTIF(Data!$I$2:$I$1048576, "=" &amp; C1978)</f>
        <v>0</v>
      </c>
    </row>
    <row r="1979" spans="1:4" x14ac:dyDescent="0.35">
      <c r="A1979" s="2">
        <f t="shared" si="60"/>
        <v>76</v>
      </c>
      <c r="B1979" s="2">
        <f t="shared" si="61"/>
        <v>36</v>
      </c>
      <c r="C1979" s="2" t="s">
        <v>2008</v>
      </c>
      <c r="D1979" s="6">
        <f>COUNTIF(Data!$I$2:$I$1048576, "=" &amp; C1979)</f>
        <v>0</v>
      </c>
    </row>
    <row r="1980" spans="1:4" x14ac:dyDescent="0.35">
      <c r="A1980" s="2">
        <f t="shared" si="60"/>
        <v>77</v>
      </c>
      <c r="B1980" s="2">
        <f t="shared" si="61"/>
        <v>36</v>
      </c>
      <c r="C1980" s="2" t="s">
        <v>2009</v>
      </c>
      <c r="D1980" s="6">
        <f>COUNTIF(Data!$I$2:$I$1048576, "=" &amp; C1980)</f>
        <v>0</v>
      </c>
    </row>
    <row r="1981" spans="1:4" x14ac:dyDescent="0.35">
      <c r="A1981" s="2">
        <f t="shared" si="60"/>
        <v>78</v>
      </c>
      <c r="B1981" s="2">
        <f t="shared" si="61"/>
        <v>36</v>
      </c>
      <c r="C1981" s="2" t="s">
        <v>2010</v>
      </c>
      <c r="D1981" s="6">
        <f>COUNTIF(Data!$I$2:$I$1048576, "=" &amp; C1981)</f>
        <v>0</v>
      </c>
    </row>
    <row r="1982" spans="1:4" x14ac:dyDescent="0.35">
      <c r="A1982" s="2">
        <f t="shared" si="60"/>
        <v>79</v>
      </c>
      <c r="B1982" s="2">
        <f t="shared" si="61"/>
        <v>36</v>
      </c>
      <c r="C1982" s="2" t="s">
        <v>2011</v>
      </c>
      <c r="D1982" s="6">
        <f>COUNTIF(Data!$I$2:$I$1048576, "=" &amp; C1982)</f>
        <v>0</v>
      </c>
    </row>
    <row r="1983" spans="1:4" x14ac:dyDescent="0.35">
      <c r="A1983" s="2">
        <f t="shared" si="60"/>
        <v>80</v>
      </c>
      <c r="B1983" s="2">
        <f t="shared" si="61"/>
        <v>36</v>
      </c>
      <c r="C1983" s="2" t="s">
        <v>2012</v>
      </c>
      <c r="D1983" s="6">
        <f>COUNTIF(Data!$I$2:$I$1048576, "=" &amp; C1983)</f>
        <v>0</v>
      </c>
    </row>
    <row r="1984" spans="1:4" x14ac:dyDescent="0.35">
      <c r="A1984" s="2">
        <f t="shared" si="60"/>
        <v>81</v>
      </c>
      <c r="B1984" s="2">
        <f t="shared" si="61"/>
        <v>36</v>
      </c>
      <c r="C1984" s="2" t="s">
        <v>2013</v>
      </c>
      <c r="D1984" s="6">
        <f>COUNTIF(Data!$I$2:$I$1048576, "=" &amp; C1984)</f>
        <v>0</v>
      </c>
    </row>
    <row r="1985" spans="1:4" x14ac:dyDescent="0.35">
      <c r="A1985" s="2">
        <f t="shared" si="60"/>
        <v>82</v>
      </c>
      <c r="B1985" s="2">
        <f t="shared" si="61"/>
        <v>36</v>
      </c>
      <c r="C1985" s="2" t="s">
        <v>2014</v>
      </c>
      <c r="D1985" s="6">
        <f>COUNTIF(Data!$I$2:$I$1048576, "=" &amp; C1985)</f>
        <v>0</v>
      </c>
    </row>
    <row r="1986" spans="1:4" x14ac:dyDescent="0.35">
      <c r="A1986" s="2">
        <f t="shared" si="60"/>
        <v>83</v>
      </c>
      <c r="B1986" s="2">
        <f t="shared" si="61"/>
        <v>36</v>
      </c>
      <c r="C1986" s="2" t="s">
        <v>2015</v>
      </c>
      <c r="D1986" s="6">
        <f>COUNTIF(Data!$I$2:$I$1048576, "=" &amp; C1986)</f>
        <v>0</v>
      </c>
    </row>
    <row r="1987" spans="1:4" x14ac:dyDescent="0.35">
      <c r="A1987" s="2">
        <f t="shared" ref="A1987:A2050" si="62">VALUE(LEFT(C1987, FIND(" ",C1987)-1))</f>
        <v>84</v>
      </c>
      <c r="B1987" s="2">
        <f t="shared" ref="B1987:B2050" si="63">VALUE(RIGHT(C1987,LEN(C1987)- FIND(" ",C1987)+1))</f>
        <v>36</v>
      </c>
      <c r="C1987" s="2" t="s">
        <v>2016</v>
      </c>
      <c r="D1987" s="6">
        <f>COUNTIF(Data!$I$2:$I$1048576, "=" &amp; C1987)</f>
        <v>0</v>
      </c>
    </row>
    <row r="1988" spans="1:4" x14ac:dyDescent="0.35">
      <c r="A1988" s="2">
        <f t="shared" si="62"/>
        <v>85</v>
      </c>
      <c r="B1988" s="2">
        <f t="shared" si="63"/>
        <v>36</v>
      </c>
      <c r="C1988" s="2" t="s">
        <v>2017</v>
      </c>
      <c r="D1988" s="6">
        <f>COUNTIF(Data!$I$2:$I$1048576, "=" &amp; C1988)</f>
        <v>0</v>
      </c>
    </row>
    <row r="1989" spans="1:4" x14ac:dyDescent="0.35">
      <c r="A1989" s="2">
        <f t="shared" si="62"/>
        <v>86</v>
      </c>
      <c r="B1989" s="2">
        <f t="shared" si="63"/>
        <v>36</v>
      </c>
      <c r="C1989" s="2" t="s">
        <v>2018</v>
      </c>
      <c r="D1989" s="6">
        <f>COUNTIF(Data!$I$2:$I$1048576, "=" &amp; C1989)</f>
        <v>0</v>
      </c>
    </row>
    <row r="1990" spans="1:4" x14ac:dyDescent="0.35">
      <c r="A1990" s="2">
        <f t="shared" si="62"/>
        <v>87</v>
      </c>
      <c r="B1990" s="2">
        <f t="shared" si="63"/>
        <v>36</v>
      </c>
      <c r="C1990" s="2" t="s">
        <v>2019</v>
      </c>
      <c r="D1990" s="6">
        <f>COUNTIF(Data!$I$2:$I$1048576, "=" &amp; C1990)</f>
        <v>0</v>
      </c>
    </row>
    <row r="1991" spans="1:4" x14ac:dyDescent="0.35">
      <c r="A1991" s="2">
        <f t="shared" si="62"/>
        <v>88</v>
      </c>
      <c r="B1991" s="2">
        <f t="shared" si="63"/>
        <v>36</v>
      </c>
      <c r="C1991" s="2" t="s">
        <v>2020</v>
      </c>
      <c r="D1991" s="6">
        <f>COUNTIF(Data!$I$2:$I$1048576, "=" &amp; C1991)</f>
        <v>0</v>
      </c>
    </row>
    <row r="1992" spans="1:4" x14ac:dyDescent="0.35">
      <c r="A1992" s="2">
        <f t="shared" si="62"/>
        <v>89</v>
      </c>
      <c r="B1992" s="2">
        <f t="shared" si="63"/>
        <v>36</v>
      </c>
      <c r="C1992" s="2" t="s">
        <v>2021</v>
      </c>
      <c r="D1992" s="6">
        <f>COUNTIF(Data!$I$2:$I$1048576, "=" &amp; C1992)</f>
        <v>0</v>
      </c>
    </row>
    <row r="1993" spans="1:4" x14ac:dyDescent="0.35">
      <c r="A1993" s="2">
        <f t="shared" si="62"/>
        <v>90</v>
      </c>
      <c r="B1993" s="2">
        <f t="shared" si="63"/>
        <v>36</v>
      </c>
      <c r="C1993" s="2" t="s">
        <v>2022</v>
      </c>
      <c r="D1993" s="6">
        <f>COUNTIF(Data!$I$2:$I$1048576, "=" &amp; C1993)</f>
        <v>0</v>
      </c>
    </row>
    <row r="1994" spans="1:4" x14ac:dyDescent="0.35">
      <c r="A1994" s="2">
        <f t="shared" si="62"/>
        <v>91</v>
      </c>
      <c r="B1994" s="2">
        <f t="shared" si="63"/>
        <v>36</v>
      </c>
      <c r="C1994" s="2" t="s">
        <v>2023</v>
      </c>
      <c r="D1994" s="6">
        <f>COUNTIF(Data!$I$2:$I$1048576, "=" &amp; C1994)</f>
        <v>0</v>
      </c>
    </row>
    <row r="1995" spans="1:4" x14ac:dyDescent="0.35">
      <c r="A1995" s="2">
        <f t="shared" si="62"/>
        <v>92</v>
      </c>
      <c r="B1995" s="2">
        <f t="shared" si="63"/>
        <v>36</v>
      </c>
      <c r="C1995" s="2" t="s">
        <v>2024</v>
      </c>
      <c r="D1995" s="6">
        <f>COUNTIF(Data!$I$2:$I$1048576, "=" &amp; C1995)</f>
        <v>0</v>
      </c>
    </row>
    <row r="1996" spans="1:4" x14ac:dyDescent="0.35">
      <c r="A1996" s="2">
        <f t="shared" si="62"/>
        <v>93</v>
      </c>
      <c r="B1996" s="2">
        <f t="shared" si="63"/>
        <v>36</v>
      </c>
      <c r="C1996" s="2" t="s">
        <v>2025</v>
      </c>
      <c r="D1996" s="6">
        <f>COUNTIF(Data!$I$2:$I$1048576, "=" &amp; C1996)</f>
        <v>0</v>
      </c>
    </row>
    <row r="1997" spans="1:4" x14ac:dyDescent="0.35">
      <c r="A1997" s="2">
        <f t="shared" si="62"/>
        <v>94</v>
      </c>
      <c r="B1997" s="2">
        <f t="shared" si="63"/>
        <v>36</v>
      </c>
      <c r="C1997" s="2" t="s">
        <v>2026</v>
      </c>
      <c r="D1997" s="6">
        <f>COUNTIF(Data!$I$2:$I$1048576, "=" &amp; C1997)</f>
        <v>0</v>
      </c>
    </row>
    <row r="1998" spans="1:4" x14ac:dyDescent="0.35">
      <c r="A1998" s="2">
        <f t="shared" si="62"/>
        <v>95</v>
      </c>
      <c r="B1998" s="2">
        <f t="shared" si="63"/>
        <v>36</v>
      </c>
      <c r="C1998" s="2" t="s">
        <v>2027</v>
      </c>
      <c r="D1998" s="6">
        <f>COUNTIF(Data!$I$2:$I$1048576, "=" &amp; C1998)</f>
        <v>0</v>
      </c>
    </row>
    <row r="1999" spans="1:4" x14ac:dyDescent="0.35">
      <c r="A1999" s="2">
        <f t="shared" si="62"/>
        <v>96</v>
      </c>
      <c r="B1999" s="2">
        <f t="shared" si="63"/>
        <v>36</v>
      </c>
      <c r="C1999" s="2" t="s">
        <v>2028</v>
      </c>
      <c r="D1999" s="6">
        <f>COUNTIF(Data!$I$2:$I$1048576, "=" &amp; C1999)</f>
        <v>0</v>
      </c>
    </row>
    <row r="2000" spans="1:4" x14ac:dyDescent="0.35">
      <c r="A2000" s="2">
        <f t="shared" si="62"/>
        <v>97</v>
      </c>
      <c r="B2000" s="2">
        <f t="shared" si="63"/>
        <v>36</v>
      </c>
      <c r="C2000" s="2" t="s">
        <v>2029</v>
      </c>
      <c r="D2000" s="6">
        <f>COUNTIF(Data!$I$2:$I$1048576, "=" &amp; C2000)</f>
        <v>0</v>
      </c>
    </row>
    <row r="2001" spans="1:4" x14ac:dyDescent="0.35">
      <c r="A2001" s="2">
        <f t="shared" si="62"/>
        <v>98</v>
      </c>
      <c r="B2001" s="2">
        <f t="shared" si="63"/>
        <v>36</v>
      </c>
      <c r="C2001" s="2" t="s">
        <v>2030</v>
      </c>
      <c r="D2001" s="6">
        <f>COUNTIF(Data!$I$2:$I$1048576, "=" &amp; C2001)</f>
        <v>0</v>
      </c>
    </row>
    <row r="2002" spans="1:4" x14ac:dyDescent="0.35">
      <c r="A2002" s="2">
        <f t="shared" si="62"/>
        <v>99</v>
      </c>
      <c r="B2002" s="2">
        <f t="shared" si="63"/>
        <v>36</v>
      </c>
      <c r="C2002" s="2" t="s">
        <v>2031</v>
      </c>
      <c r="D2002" s="6">
        <f>COUNTIF(Data!$I$2:$I$1048576, "=" &amp; C2002)</f>
        <v>0</v>
      </c>
    </row>
    <row r="2003" spans="1:4" x14ac:dyDescent="0.35">
      <c r="A2003" s="2">
        <f t="shared" si="62"/>
        <v>100</v>
      </c>
      <c r="B2003" s="2">
        <f t="shared" si="63"/>
        <v>36</v>
      </c>
      <c r="C2003" s="2" t="s">
        <v>2032</v>
      </c>
      <c r="D2003" s="6">
        <f>COUNTIF(Data!$I$2:$I$1048576, "=" &amp; C2003)</f>
        <v>0</v>
      </c>
    </row>
    <row r="2004" spans="1:4" x14ac:dyDescent="0.35">
      <c r="A2004" s="2">
        <f t="shared" si="62"/>
        <v>101</v>
      </c>
      <c r="B2004" s="2">
        <f t="shared" si="63"/>
        <v>36</v>
      </c>
      <c r="C2004" s="2" t="s">
        <v>2033</v>
      </c>
      <c r="D2004" s="6">
        <f>COUNTIF(Data!$I$2:$I$1048576, "=" &amp; C2004)</f>
        <v>0</v>
      </c>
    </row>
    <row r="2005" spans="1:4" x14ac:dyDescent="0.35">
      <c r="A2005" s="2">
        <f t="shared" si="62"/>
        <v>102</v>
      </c>
      <c r="B2005" s="2">
        <f t="shared" si="63"/>
        <v>36</v>
      </c>
      <c r="C2005" s="2" t="s">
        <v>2034</v>
      </c>
      <c r="D2005" s="6">
        <f>COUNTIF(Data!$I$2:$I$1048576, "=" &amp; C2005)</f>
        <v>0</v>
      </c>
    </row>
    <row r="2006" spans="1:4" x14ac:dyDescent="0.35">
      <c r="A2006" s="2">
        <f t="shared" si="62"/>
        <v>103</v>
      </c>
      <c r="B2006" s="2">
        <f t="shared" si="63"/>
        <v>36</v>
      </c>
      <c r="C2006" s="2" t="s">
        <v>2035</v>
      </c>
      <c r="D2006" s="6">
        <f>COUNTIF(Data!$I$2:$I$1048576, "=" &amp; C2006)</f>
        <v>0</v>
      </c>
    </row>
    <row r="2007" spans="1:4" x14ac:dyDescent="0.35">
      <c r="A2007" s="2">
        <f t="shared" si="62"/>
        <v>104</v>
      </c>
      <c r="B2007" s="2">
        <f t="shared" si="63"/>
        <v>36</v>
      </c>
      <c r="C2007" s="2" t="s">
        <v>2036</v>
      </c>
      <c r="D2007" s="6">
        <f>COUNTIF(Data!$I$2:$I$1048576, "=" &amp; C2007)</f>
        <v>0</v>
      </c>
    </row>
    <row r="2008" spans="1:4" x14ac:dyDescent="0.35">
      <c r="A2008" s="2">
        <f t="shared" si="62"/>
        <v>105</v>
      </c>
      <c r="B2008" s="2">
        <f t="shared" si="63"/>
        <v>36</v>
      </c>
      <c r="C2008" s="2" t="s">
        <v>2037</v>
      </c>
      <c r="D2008" s="6">
        <f>COUNTIF(Data!$I$2:$I$1048576, "=" &amp; C2008)</f>
        <v>0</v>
      </c>
    </row>
    <row r="2009" spans="1:4" x14ac:dyDescent="0.35">
      <c r="A2009" s="2">
        <f t="shared" si="62"/>
        <v>106</v>
      </c>
      <c r="B2009" s="2">
        <f t="shared" si="63"/>
        <v>36</v>
      </c>
      <c r="C2009" s="2" t="s">
        <v>2038</v>
      </c>
      <c r="D2009" s="6">
        <f>COUNTIF(Data!$I$2:$I$1048576, "=" &amp; C2009)</f>
        <v>0</v>
      </c>
    </row>
    <row r="2010" spans="1:4" x14ac:dyDescent="0.35">
      <c r="A2010" s="2">
        <f t="shared" si="62"/>
        <v>107</v>
      </c>
      <c r="B2010" s="2">
        <f t="shared" si="63"/>
        <v>36</v>
      </c>
      <c r="C2010" s="2" t="s">
        <v>2039</v>
      </c>
      <c r="D2010" s="6">
        <f>COUNTIF(Data!$I$2:$I$1048576, "=" &amp; C2010)</f>
        <v>0</v>
      </c>
    </row>
    <row r="2011" spans="1:4" x14ac:dyDescent="0.35">
      <c r="A2011" s="2">
        <f t="shared" si="62"/>
        <v>108</v>
      </c>
      <c r="B2011" s="2">
        <f t="shared" si="63"/>
        <v>36</v>
      </c>
      <c r="C2011" s="2" t="s">
        <v>2040</v>
      </c>
      <c r="D2011" s="6">
        <f>COUNTIF(Data!$I$2:$I$1048576, "=" &amp; C2011)</f>
        <v>0</v>
      </c>
    </row>
    <row r="2012" spans="1:4" x14ac:dyDescent="0.35">
      <c r="A2012" s="2">
        <f t="shared" si="62"/>
        <v>109</v>
      </c>
      <c r="B2012" s="2">
        <f t="shared" si="63"/>
        <v>36</v>
      </c>
      <c r="C2012" s="2" t="s">
        <v>2041</v>
      </c>
      <c r="D2012" s="6">
        <f>COUNTIF(Data!$I$2:$I$1048576, "=" &amp; C2012)</f>
        <v>0</v>
      </c>
    </row>
    <row r="2013" spans="1:4" x14ac:dyDescent="0.35">
      <c r="A2013" s="2">
        <f t="shared" si="62"/>
        <v>110</v>
      </c>
      <c r="B2013" s="2">
        <f t="shared" si="63"/>
        <v>36</v>
      </c>
      <c r="C2013" s="2" t="s">
        <v>2042</v>
      </c>
      <c r="D2013" s="6">
        <f>COUNTIF(Data!$I$2:$I$1048576, "=" &amp; C2013)</f>
        <v>0</v>
      </c>
    </row>
    <row r="2014" spans="1:4" x14ac:dyDescent="0.35">
      <c r="A2014" s="2">
        <f t="shared" si="62"/>
        <v>111</v>
      </c>
      <c r="B2014" s="2">
        <f t="shared" si="63"/>
        <v>36</v>
      </c>
      <c r="C2014" s="2" t="s">
        <v>2043</v>
      </c>
      <c r="D2014" s="6">
        <f>COUNTIF(Data!$I$2:$I$1048576, "=" &amp; C2014)</f>
        <v>0</v>
      </c>
    </row>
    <row r="2015" spans="1:4" x14ac:dyDescent="0.35">
      <c r="A2015" s="2">
        <f t="shared" si="62"/>
        <v>112</v>
      </c>
      <c r="B2015" s="2">
        <f t="shared" si="63"/>
        <v>36</v>
      </c>
      <c r="C2015" s="2" t="s">
        <v>2044</v>
      </c>
      <c r="D2015" s="6">
        <f>COUNTIF(Data!$I$2:$I$1048576, "=" &amp; C2015)</f>
        <v>0</v>
      </c>
    </row>
    <row r="2016" spans="1:4" x14ac:dyDescent="0.35">
      <c r="A2016" s="2">
        <f t="shared" si="62"/>
        <v>113</v>
      </c>
      <c r="B2016" s="2">
        <f t="shared" si="63"/>
        <v>36</v>
      </c>
      <c r="C2016" s="2" t="s">
        <v>2045</v>
      </c>
      <c r="D2016" s="6">
        <f>COUNTIF(Data!$I$2:$I$1048576, "=" &amp; C2016)</f>
        <v>0</v>
      </c>
    </row>
    <row r="2017" spans="1:4" x14ac:dyDescent="0.35">
      <c r="A2017" s="2">
        <f t="shared" si="62"/>
        <v>114</v>
      </c>
      <c r="B2017" s="2">
        <f t="shared" si="63"/>
        <v>36</v>
      </c>
      <c r="C2017" s="2" t="s">
        <v>2046</v>
      </c>
      <c r="D2017" s="6">
        <f>COUNTIF(Data!$I$2:$I$1048576, "=" &amp; C2017)</f>
        <v>0</v>
      </c>
    </row>
    <row r="2018" spans="1:4" x14ac:dyDescent="0.35">
      <c r="A2018" s="2">
        <f t="shared" si="62"/>
        <v>115</v>
      </c>
      <c r="B2018" s="2">
        <f t="shared" si="63"/>
        <v>36</v>
      </c>
      <c r="C2018" s="2" t="s">
        <v>2047</v>
      </c>
      <c r="D2018" s="6">
        <f>COUNTIF(Data!$I$2:$I$1048576, "=" &amp; C2018)</f>
        <v>0</v>
      </c>
    </row>
    <row r="2019" spans="1:4" x14ac:dyDescent="0.35">
      <c r="A2019" s="2">
        <f t="shared" si="62"/>
        <v>116</v>
      </c>
      <c r="B2019" s="2">
        <f t="shared" si="63"/>
        <v>36</v>
      </c>
      <c r="C2019" s="2" t="s">
        <v>2048</v>
      </c>
      <c r="D2019" s="6">
        <f>COUNTIF(Data!$I$2:$I$1048576, "=" &amp; C2019)</f>
        <v>0</v>
      </c>
    </row>
    <row r="2020" spans="1:4" x14ac:dyDescent="0.35">
      <c r="A2020" s="2">
        <f t="shared" si="62"/>
        <v>117</v>
      </c>
      <c r="B2020" s="2">
        <f t="shared" si="63"/>
        <v>36</v>
      </c>
      <c r="C2020" s="2" t="s">
        <v>2049</v>
      </c>
      <c r="D2020" s="6">
        <f>COUNTIF(Data!$I$2:$I$1048576, "=" &amp; C2020)</f>
        <v>0</v>
      </c>
    </row>
    <row r="2021" spans="1:4" x14ac:dyDescent="0.35">
      <c r="A2021" s="2">
        <f t="shared" si="62"/>
        <v>118</v>
      </c>
      <c r="B2021" s="2">
        <f t="shared" si="63"/>
        <v>36</v>
      </c>
      <c r="C2021" s="2" t="s">
        <v>2050</v>
      </c>
      <c r="D2021" s="6">
        <f>COUNTIF(Data!$I$2:$I$1048576, "=" &amp; C2021)</f>
        <v>0</v>
      </c>
    </row>
    <row r="2022" spans="1:4" x14ac:dyDescent="0.35">
      <c r="A2022" s="2">
        <f t="shared" si="62"/>
        <v>119</v>
      </c>
      <c r="B2022" s="2">
        <f t="shared" si="63"/>
        <v>36</v>
      </c>
      <c r="C2022" s="2" t="s">
        <v>2051</v>
      </c>
      <c r="D2022" s="6">
        <f>COUNTIF(Data!$I$2:$I$1048576, "=" &amp; C2022)</f>
        <v>0</v>
      </c>
    </row>
    <row r="2023" spans="1:4" x14ac:dyDescent="0.35">
      <c r="A2023" s="2">
        <f t="shared" si="62"/>
        <v>120</v>
      </c>
      <c r="B2023" s="2">
        <f t="shared" si="63"/>
        <v>36</v>
      </c>
      <c r="C2023" s="2" t="s">
        <v>2052</v>
      </c>
      <c r="D2023" s="6">
        <f>COUNTIF(Data!$I$2:$I$1048576, "=" &amp; C2023)</f>
        <v>0</v>
      </c>
    </row>
    <row r="2024" spans="1:4" x14ac:dyDescent="0.35">
      <c r="A2024" s="2">
        <f t="shared" si="62"/>
        <v>121</v>
      </c>
      <c r="B2024" s="2">
        <f t="shared" si="63"/>
        <v>36</v>
      </c>
      <c r="C2024" s="2" t="s">
        <v>2053</v>
      </c>
      <c r="D2024" s="6">
        <f>COUNTIF(Data!$I$2:$I$1048576, "=" &amp; C2024)</f>
        <v>0</v>
      </c>
    </row>
    <row r="2025" spans="1:4" x14ac:dyDescent="0.35">
      <c r="A2025" s="2">
        <f t="shared" si="62"/>
        <v>122</v>
      </c>
      <c r="B2025" s="2">
        <f t="shared" si="63"/>
        <v>36</v>
      </c>
      <c r="C2025" s="2" t="s">
        <v>2054</v>
      </c>
      <c r="D2025" s="6">
        <f>COUNTIF(Data!$I$2:$I$1048576, "=" &amp; C2025)</f>
        <v>0</v>
      </c>
    </row>
    <row r="2026" spans="1:4" x14ac:dyDescent="0.35">
      <c r="A2026" s="2">
        <f t="shared" si="62"/>
        <v>123</v>
      </c>
      <c r="B2026" s="2">
        <f t="shared" si="63"/>
        <v>36</v>
      </c>
      <c r="C2026" s="2" t="s">
        <v>2055</v>
      </c>
      <c r="D2026" s="6">
        <f>COUNTIF(Data!$I$2:$I$1048576, "=" &amp; C2026)</f>
        <v>0</v>
      </c>
    </row>
    <row r="2027" spans="1:4" x14ac:dyDescent="0.35">
      <c r="A2027" s="2">
        <f t="shared" si="62"/>
        <v>124</v>
      </c>
      <c r="B2027" s="2">
        <f t="shared" si="63"/>
        <v>36</v>
      </c>
      <c r="C2027" s="2" t="s">
        <v>2056</v>
      </c>
      <c r="D2027" s="6">
        <f>COUNTIF(Data!$I$2:$I$1048576, "=" &amp; C2027)</f>
        <v>0</v>
      </c>
    </row>
    <row r="2028" spans="1:4" x14ac:dyDescent="0.35">
      <c r="A2028" s="2">
        <f t="shared" si="62"/>
        <v>125</v>
      </c>
      <c r="B2028" s="2">
        <f t="shared" si="63"/>
        <v>36</v>
      </c>
      <c r="C2028" s="2" t="s">
        <v>2057</v>
      </c>
      <c r="D2028" s="6">
        <f>COUNTIF(Data!$I$2:$I$1048576, "=" &amp; C2028)</f>
        <v>0</v>
      </c>
    </row>
    <row r="2029" spans="1:4" x14ac:dyDescent="0.35">
      <c r="A2029" s="2">
        <f t="shared" si="62"/>
        <v>126</v>
      </c>
      <c r="B2029" s="2">
        <f t="shared" si="63"/>
        <v>36</v>
      </c>
      <c r="C2029" s="2" t="s">
        <v>2058</v>
      </c>
      <c r="D2029" s="6">
        <f>COUNTIF(Data!$I$2:$I$1048576, "=" &amp; C2029)</f>
        <v>0</v>
      </c>
    </row>
    <row r="2030" spans="1:4" x14ac:dyDescent="0.35">
      <c r="A2030" s="2">
        <f t="shared" si="62"/>
        <v>127</v>
      </c>
      <c r="B2030" s="2">
        <f t="shared" si="63"/>
        <v>36</v>
      </c>
      <c r="C2030" s="2" t="s">
        <v>2059</v>
      </c>
      <c r="D2030" s="6">
        <f>COUNTIF(Data!$I$2:$I$1048576, "=" &amp; C2030)</f>
        <v>0</v>
      </c>
    </row>
    <row r="2031" spans="1:4" x14ac:dyDescent="0.35">
      <c r="A2031" s="2">
        <f t="shared" si="62"/>
        <v>128</v>
      </c>
      <c r="B2031" s="2">
        <f t="shared" si="63"/>
        <v>36</v>
      </c>
      <c r="C2031" s="2" t="s">
        <v>2060</v>
      </c>
      <c r="D2031" s="6">
        <f>COUNTIF(Data!$I$2:$I$1048576, "=" &amp; C2031)</f>
        <v>0</v>
      </c>
    </row>
    <row r="2032" spans="1:4" x14ac:dyDescent="0.35">
      <c r="A2032" s="2">
        <f t="shared" si="62"/>
        <v>129</v>
      </c>
      <c r="B2032" s="2">
        <f t="shared" si="63"/>
        <v>36</v>
      </c>
      <c r="C2032" s="2" t="s">
        <v>2061</v>
      </c>
      <c r="D2032" s="6">
        <f>COUNTIF(Data!$I$2:$I$1048576, "=" &amp; C2032)</f>
        <v>0</v>
      </c>
    </row>
    <row r="2033" spans="1:4" x14ac:dyDescent="0.35">
      <c r="A2033" s="2">
        <f t="shared" si="62"/>
        <v>130</v>
      </c>
      <c r="B2033" s="2">
        <f t="shared" si="63"/>
        <v>36</v>
      </c>
      <c r="C2033" s="2" t="s">
        <v>2062</v>
      </c>
      <c r="D2033" s="6">
        <f>COUNTIF(Data!$I$2:$I$1048576, "=" &amp; C2033)</f>
        <v>0</v>
      </c>
    </row>
    <row r="2034" spans="1:4" x14ac:dyDescent="0.35">
      <c r="A2034" s="2">
        <f t="shared" si="62"/>
        <v>131</v>
      </c>
      <c r="B2034" s="2">
        <f t="shared" si="63"/>
        <v>36</v>
      </c>
      <c r="C2034" s="2" t="s">
        <v>2063</v>
      </c>
      <c r="D2034" s="6">
        <f>COUNTIF(Data!$I$2:$I$1048576, "=" &amp; C2034)</f>
        <v>0</v>
      </c>
    </row>
    <row r="2035" spans="1:4" x14ac:dyDescent="0.35">
      <c r="A2035" s="2">
        <f t="shared" si="62"/>
        <v>132</v>
      </c>
      <c r="B2035" s="2">
        <f t="shared" si="63"/>
        <v>36</v>
      </c>
      <c r="C2035" s="2" t="s">
        <v>2064</v>
      </c>
      <c r="D2035" s="6">
        <f>COUNTIF(Data!$I$2:$I$1048576, "=" &amp; C2035)</f>
        <v>0</v>
      </c>
    </row>
    <row r="2036" spans="1:4" x14ac:dyDescent="0.35">
      <c r="A2036" s="2">
        <f t="shared" si="62"/>
        <v>133</v>
      </c>
      <c r="B2036" s="2">
        <f t="shared" si="63"/>
        <v>36</v>
      </c>
      <c r="C2036" s="2" t="s">
        <v>2065</v>
      </c>
      <c r="D2036" s="6">
        <f>COUNTIF(Data!$I$2:$I$1048576, "=" &amp; C2036)</f>
        <v>0</v>
      </c>
    </row>
    <row r="2037" spans="1:4" x14ac:dyDescent="0.35">
      <c r="A2037" s="2">
        <f t="shared" si="62"/>
        <v>134</v>
      </c>
      <c r="B2037" s="2">
        <f t="shared" si="63"/>
        <v>36</v>
      </c>
      <c r="C2037" s="2" t="s">
        <v>77</v>
      </c>
      <c r="D2037" s="6">
        <f>COUNTIF(Data!$I$2:$I$1048576, "=" &amp; C2037)</f>
        <v>0</v>
      </c>
    </row>
    <row r="2038" spans="1:4" x14ac:dyDescent="0.35">
      <c r="A2038" s="2">
        <f t="shared" si="62"/>
        <v>135</v>
      </c>
      <c r="B2038" s="2">
        <f t="shared" si="63"/>
        <v>36</v>
      </c>
      <c r="C2038" s="2" t="s">
        <v>2066</v>
      </c>
      <c r="D2038" s="6">
        <f>COUNTIF(Data!$I$2:$I$1048576, "=" &amp; C2038)</f>
        <v>0</v>
      </c>
    </row>
    <row r="2039" spans="1:4" x14ac:dyDescent="0.35">
      <c r="A2039" s="2">
        <f t="shared" si="62"/>
        <v>136</v>
      </c>
      <c r="B2039" s="2">
        <f t="shared" si="63"/>
        <v>36</v>
      </c>
      <c r="C2039" s="2" t="s">
        <v>2067</v>
      </c>
      <c r="D2039" s="6">
        <f>COUNTIF(Data!$I$2:$I$1048576, "=" &amp; C2039)</f>
        <v>0</v>
      </c>
    </row>
    <row r="2040" spans="1:4" x14ac:dyDescent="0.35">
      <c r="A2040" s="2">
        <f t="shared" si="62"/>
        <v>137</v>
      </c>
      <c r="B2040" s="2">
        <f t="shared" si="63"/>
        <v>36</v>
      </c>
      <c r="C2040" s="2" t="s">
        <v>2068</v>
      </c>
      <c r="D2040" s="6">
        <f>COUNTIF(Data!$I$2:$I$1048576, "=" &amp; C2040)</f>
        <v>0</v>
      </c>
    </row>
    <row r="2041" spans="1:4" x14ac:dyDescent="0.35">
      <c r="A2041" s="2">
        <f t="shared" si="62"/>
        <v>138</v>
      </c>
      <c r="B2041" s="2">
        <f t="shared" si="63"/>
        <v>36</v>
      </c>
      <c r="C2041" s="2" t="s">
        <v>2069</v>
      </c>
      <c r="D2041" s="6">
        <f>COUNTIF(Data!$I$2:$I$1048576, "=" &amp; C2041)</f>
        <v>0</v>
      </c>
    </row>
    <row r="2042" spans="1:4" x14ac:dyDescent="0.35">
      <c r="A2042" s="2">
        <f t="shared" si="62"/>
        <v>139</v>
      </c>
      <c r="B2042" s="2">
        <f t="shared" si="63"/>
        <v>36</v>
      </c>
      <c r="C2042" s="2" t="s">
        <v>2070</v>
      </c>
      <c r="D2042" s="6">
        <f>COUNTIF(Data!$I$2:$I$1048576, "=" &amp; C2042)</f>
        <v>0</v>
      </c>
    </row>
    <row r="2043" spans="1:4" x14ac:dyDescent="0.35">
      <c r="A2043" s="2">
        <f t="shared" si="62"/>
        <v>140</v>
      </c>
      <c r="B2043" s="2">
        <f t="shared" si="63"/>
        <v>36</v>
      </c>
      <c r="C2043" s="2" t="s">
        <v>2071</v>
      </c>
      <c r="D2043" s="6">
        <f>COUNTIF(Data!$I$2:$I$1048576, "=" &amp; C2043)</f>
        <v>0</v>
      </c>
    </row>
    <row r="2044" spans="1:4" x14ac:dyDescent="0.35">
      <c r="A2044" s="2">
        <f t="shared" si="62"/>
        <v>141</v>
      </c>
      <c r="B2044" s="2">
        <f t="shared" si="63"/>
        <v>36</v>
      </c>
      <c r="C2044" s="2" t="s">
        <v>2072</v>
      </c>
      <c r="D2044" s="6">
        <f>COUNTIF(Data!$I$2:$I$1048576, "=" &amp; C2044)</f>
        <v>0</v>
      </c>
    </row>
    <row r="2045" spans="1:4" x14ac:dyDescent="0.35">
      <c r="A2045" s="2">
        <f t="shared" si="62"/>
        <v>142</v>
      </c>
      <c r="B2045" s="2">
        <f t="shared" si="63"/>
        <v>36</v>
      </c>
      <c r="C2045" s="2" t="s">
        <v>2073</v>
      </c>
      <c r="D2045" s="6">
        <f>COUNTIF(Data!$I$2:$I$1048576, "=" &amp; C2045)</f>
        <v>0</v>
      </c>
    </row>
    <row r="2046" spans="1:4" x14ac:dyDescent="0.35">
      <c r="A2046" s="2">
        <f t="shared" si="62"/>
        <v>143</v>
      </c>
      <c r="B2046" s="2">
        <f t="shared" si="63"/>
        <v>36</v>
      </c>
      <c r="C2046" s="2" t="s">
        <v>2074</v>
      </c>
      <c r="D2046" s="6">
        <f>COUNTIF(Data!$I$2:$I$1048576, "=" &amp; C2046)</f>
        <v>0</v>
      </c>
    </row>
    <row r="2047" spans="1:4" x14ac:dyDescent="0.35">
      <c r="A2047" s="2">
        <f t="shared" si="62"/>
        <v>144</v>
      </c>
      <c r="B2047" s="2">
        <f t="shared" si="63"/>
        <v>36</v>
      </c>
      <c r="C2047" s="2" t="s">
        <v>2075</v>
      </c>
      <c r="D2047" s="6">
        <f>COUNTIF(Data!$I$2:$I$1048576, "=" &amp; C2047)</f>
        <v>0</v>
      </c>
    </row>
    <row r="2048" spans="1:4" x14ac:dyDescent="0.35">
      <c r="A2048" s="2">
        <f t="shared" si="62"/>
        <v>145</v>
      </c>
      <c r="B2048" s="2">
        <f t="shared" si="63"/>
        <v>36</v>
      </c>
      <c r="C2048" s="2" t="s">
        <v>2076</v>
      </c>
      <c r="D2048" s="6">
        <f>COUNTIF(Data!$I$2:$I$1048576, "=" &amp; C2048)</f>
        <v>0</v>
      </c>
    </row>
    <row r="2049" spans="1:4" x14ac:dyDescent="0.35">
      <c r="A2049" s="2">
        <f t="shared" si="62"/>
        <v>146</v>
      </c>
      <c r="B2049" s="2">
        <f t="shared" si="63"/>
        <v>36</v>
      </c>
      <c r="C2049" s="2" t="s">
        <v>2077</v>
      </c>
      <c r="D2049" s="6">
        <f>COUNTIF(Data!$I$2:$I$1048576, "=" &amp; C2049)</f>
        <v>0</v>
      </c>
    </row>
    <row r="2050" spans="1:4" x14ac:dyDescent="0.35">
      <c r="A2050" s="2">
        <f t="shared" si="62"/>
        <v>147</v>
      </c>
      <c r="B2050" s="2">
        <f t="shared" si="63"/>
        <v>36</v>
      </c>
      <c r="C2050" s="2" t="s">
        <v>2078</v>
      </c>
      <c r="D2050" s="6">
        <f>COUNTIF(Data!$I$2:$I$1048576, "=" &amp; C2050)</f>
        <v>0</v>
      </c>
    </row>
    <row r="2051" spans="1:4" x14ac:dyDescent="0.35">
      <c r="A2051" s="2">
        <f t="shared" ref="A2051:A2114" si="64">VALUE(LEFT(C2051, FIND(" ",C2051)-1))</f>
        <v>148</v>
      </c>
      <c r="B2051" s="2">
        <f t="shared" ref="B2051:B2114" si="65">VALUE(RIGHT(C2051,LEN(C2051)- FIND(" ",C2051)+1))</f>
        <v>36</v>
      </c>
      <c r="C2051" s="2" t="s">
        <v>2079</v>
      </c>
      <c r="D2051" s="6">
        <f>COUNTIF(Data!$I$2:$I$1048576, "=" &amp; C2051)</f>
        <v>0</v>
      </c>
    </row>
    <row r="2052" spans="1:4" x14ac:dyDescent="0.35">
      <c r="A2052" s="2">
        <f t="shared" si="64"/>
        <v>149</v>
      </c>
      <c r="B2052" s="2">
        <f t="shared" si="65"/>
        <v>36</v>
      </c>
      <c r="C2052" s="2" t="s">
        <v>2080</v>
      </c>
      <c r="D2052" s="6">
        <f>COUNTIF(Data!$I$2:$I$1048576, "=" &amp; C2052)</f>
        <v>0</v>
      </c>
    </row>
    <row r="2053" spans="1:4" x14ac:dyDescent="0.35">
      <c r="A2053" s="2">
        <f t="shared" si="64"/>
        <v>150</v>
      </c>
      <c r="B2053" s="2">
        <f t="shared" si="65"/>
        <v>36</v>
      </c>
      <c r="C2053" s="2" t="s">
        <v>2081</v>
      </c>
      <c r="D2053" s="6">
        <f>COUNTIF(Data!$I$2:$I$1048576, "=" &amp; C2053)</f>
        <v>0</v>
      </c>
    </row>
    <row r="2054" spans="1:4" x14ac:dyDescent="0.35">
      <c r="A2054" s="2">
        <f t="shared" si="64"/>
        <v>75</v>
      </c>
      <c r="B2054" s="2">
        <f t="shared" si="65"/>
        <v>37</v>
      </c>
      <c r="C2054" s="2" t="s">
        <v>2082</v>
      </c>
      <c r="D2054" s="6">
        <f>COUNTIF(Data!$I$2:$I$1048576, "=" &amp; C2054)</f>
        <v>0</v>
      </c>
    </row>
    <row r="2055" spans="1:4" x14ac:dyDescent="0.35">
      <c r="A2055" s="2">
        <f t="shared" si="64"/>
        <v>76</v>
      </c>
      <c r="B2055" s="2">
        <f t="shared" si="65"/>
        <v>37</v>
      </c>
      <c r="C2055" s="2" t="s">
        <v>2083</v>
      </c>
      <c r="D2055" s="6">
        <f>COUNTIF(Data!$I$2:$I$1048576, "=" &amp; C2055)</f>
        <v>0</v>
      </c>
    </row>
    <row r="2056" spans="1:4" x14ac:dyDescent="0.35">
      <c r="A2056" s="2">
        <f t="shared" si="64"/>
        <v>77</v>
      </c>
      <c r="B2056" s="2">
        <f t="shared" si="65"/>
        <v>37</v>
      </c>
      <c r="C2056" s="2" t="s">
        <v>2084</v>
      </c>
      <c r="D2056" s="6">
        <f>COUNTIF(Data!$I$2:$I$1048576, "=" &amp; C2056)</f>
        <v>0</v>
      </c>
    </row>
    <row r="2057" spans="1:4" x14ac:dyDescent="0.35">
      <c r="A2057" s="2">
        <f t="shared" si="64"/>
        <v>78</v>
      </c>
      <c r="B2057" s="2">
        <f t="shared" si="65"/>
        <v>37</v>
      </c>
      <c r="C2057" s="2" t="s">
        <v>2085</v>
      </c>
      <c r="D2057" s="6">
        <f>COUNTIF(Data!$I$2:$I$1048576, "=" &amp; C2057)</f>
        <v>0</v>
      </c>
    </row>
    <row r="2058" spans="1:4" x14ac:dyDescent="0.35">
      <c r="A2058" s="2">
        <f t="shared" si="64"/>
        <v>79</v>
      </c>
      <c r="B2058" s="2">
        <f t="shared" si="65"/>
        <v>37</v>
      </c>
      <c r="C2058" s="2" t="s">
        <v>2086</v>
      </c>
      <c r="D2058" s="6">
        <f>COUNTIF(Data!$I$2:$I$1048576, "=" &amp; C2058)</f>
        <v>0</v>
      </c>
    </row>
    <row r="2059" spans="1:4" x14ac:dyDescent="0.35">
      <c r="A2059" s="2">
        <f t="shared" si="64"/>
        <v>80</v>
      </c>
      <c r="B2059" s="2">
        <f t="shared" si="65"/>
        <v>37</v>
      </c>
      <c r="C2059" s="2" t="s">
        <v>2087</v>
      </c>
      <c r="D2059" s="6">
        <f>COUNTIF(Data!$I$2:$I$1048576, "=" &amp; C2059)</f>
        <v>0</v>
      </c>
    </row>
    <row r="2060" spans="1:4" x14ac:dyDescent="0.35">
      <c r="A2060" s="2">
        <f t="shared" si="64"/>
        <v>81</v>
      </c>
      <c r="B2060" s="2">
        <f t="shared" si="65"/>
        <v>37</v>
      </c>
      <c r="C2060" s="2" t="s">
        <v>2088</v>
      </c>
      <c r="D2060" s="6">
        <f>COUNTIF(Data!$I$2:$I$1048576, "=" &amp; C2060)</f>
        <v>0</v>
      </c>
    </row>
    <row r="2061" spans="1:4" x14ac:dyDescent="0.35">
      <c r="A2061" s="2">
        <f t="shared" si="64"/>
        <v>82</v>
      </c>
      <c r="B2061" s="2">
        <f t="shared" si="65"/>
        <v>37</v>
      </c>
      <c r="C2061" s="2" t="s">
        <v>2089</v>
      </c>
      <c r="D2061" s="6">
        <f>COUNTIF(Data!$I$2:$I$1048576, "=" &amp; C2061)</f>
        <v>0</v>
      </c>
    </row>
    <row r="2062" spans="1:4" x14ac:dyDescent="0.35">
      <c r="A2062" s="2">
        <f t="shared" si="64"/>
        <v>83</v>
      </c>
      <c r="B2062" s="2">
        <f t="shared" si="65"/>
        <v>37</v>
      </c>
      <c r="C2062" s="2" t="s">
        <v>2090</v>
      </c>
      <c r="D2062" s="6">
        <f>COUNTIF(Data!$I$2:$I$1048576, "=" &amp; C2062)</f>
        <v>0</v>
      </c>
    </row>
    <row r="2063" spans="1:4" x14ac:dyDescent="0.35">
      <c r="A2063" s="2">
        <f t="shared" si="64"/>
        <v>84</v>
      </c>
      <c r="B2063" s="2">
        <f t="shared" si="65"/>
        <v>37</v>
      </c>
      <c r="C2063" s="2" t="s">
        <v>2091</v>
      </c>
      <c r="D2063" s="6">
        <f>COUNTIF(Data!$I$2:$I$1048576, "=" &amp; C2063)</f>
        <v>0</v>
      </c>
    </row>
    <row r="2064" spans="1:4" x14ac:dyDescent="0.35">
      <c r="A2064" s="2">
        <f t="shared" si="64"/>
        <v>85</v>
      </c>
      <c r="B2064" s="2">
        <f t="shared" si="65"/>
        <v>37</v>
      </c>
      <c r="C2064" s="2" t="s">
        <v>2092</v>
      </c>
      <c r="D2064" s="6">
        <f>COUNTIF(Data!$I$2:$I$1048576, "=" &amp; C2064)</f>
        <v>0</v>
      </c>
    </row>
    <row r="2065" spans="1:4" x14ac:dyDescent="0.35">
      <c r="A2065" s="2">
        <f t="shared" si="64"/>
        <v>86</v>
      </c>
      <c r="B2065" s="2">
        <f t="shared" si="65"/>
        <v>37</v>
      </c>
      <c r="C2065" s="2" t="s">
        <v>2093</v>
      </c>
      <c r="D2065" s="6">
        <f>COUNTIF(Data!$I$2:$I$1048576, "=" &amp; C2065)</f>
        <v>0</v>
      </c>
    </row>
    <row r="2066" spans="1:4" x14ac:dyDescent="0.35">
      <c r="A2066" s="2">
        <f t="shared" si="64"/>
        <v>87</v>
      </c>
      <c r="B2066" s="2">
        <f t="shared" si="65"/>
        <v>37</v>
      </c>
      <c r="C2066" s="2" t="s">
        <v>2094</v>
      </c>
      <c r="D2066" s="6">
        <f>COUNTIF(Data!$I$2:$I$1048576, "=" &amp; C2066)</f>
        <v>0</v>
      </c>
    </row>
    <row r="2067" spans="1:4" x14ac:dyDescent="0.35">
      <c r="A2067" s="2">
        <f t="shared" si="64"/>
        <v>88</v>
      </c>
      <c r="B2067" s="2">
        <f t="shared" si="65"/>
        <v>37</v>
      </c>
      <c r="C2067" s="2" t="s">
        <v>2095</v>
      </c>
      <c r="D2067" s="6">
        <f>COUNTIF(Data!$I$2:$I$1048576, "=" &amp; C2067)</f>
        <v>0</v>
      </c>
    </row>
    <row r="2068" spans="1:4" x14ac:dyDescent="0.35">
      <c r="A2068" s="2">
        <f t="shared" si="64"/>
        <v>89</v>
      </c>
      <c r="B2068" s="2">
        <f t="shared" si="65"/>
        <v>37</v>
      </c>
      <c r="C2068" s="2" t="s">
        <v>2096</v>
      </c>
      <c r="D2068" s="6">
        <f>COUNTIF(Data!$I$2:$I$1048576, "=" &amp; C2068)</f>
        <v>0</v>
      </c>
    </row>
    <row r="2069" spans="1:4" x14ac:dyDescent="0.35">
      <c r="A2069" s="2">
        <f t="shared" si="64"/>
        <v>90</v>
      </c>
      <c r="B2069" s="2">
        <f t="shared" si="65"/>
        <v>37</v>
      </c>
      <c r="C2069" s="2" t="s">
        <v>2097</v>
      </c>
      <c r="D2069" s="6">
        <f>COUNTIF(Data!$I$2:$I$1048576, "=" &amp; C2069)</f>
        <v>0</v>
      </c>
    </row>
    <row r="2070" spans="1:4" x14ac:dyDescent="0.35">
      <c r="A2070" s="2">
        <f t="shared" si="64"/>
        <v>91</v>
      </c>
      <c r="B2070" s="2">
        <f t="shared" si="65"/>
        <v>37</v>
      </c>
      <c r="C2070" s="2" t="s">
        <v>2098</v>
      </c>
      <c r="D2070" s="6">
        <f>COUNTIF(Data!$I$2:$I$1048576, "=" &amp; C2070)</f>
        <v>0</v>
      </c>
    </row>
    <row r="2071" spans="1:4" x14ac:dyDescent="0.35">
      <c r="A2071" s="2">
        <f t="shared" si="64"/>
        <v>92</v>
      </c>
      <c r="B2071" s="2">
        <f t="shared" si="65"/>
        <v>37</v>
      </c>
      <c r="C2071" s="2" t="s">
        <v>2099</v>
      </c>
      <c r="D2071" s="6">
        <f>COUNTIF(Data!$I$2:$I$1048576, "=" &amp; C2071)</f>
        <v>0</v>
      </c>
    </row>
    <row r="2072" spans="1:4" x14ac:dyDescent="0.35">
      <c r="A2072" s="2">
        <f t="shared" si="64"/>
        <v>93</v>
      </c>
      <c r="B2072" s="2">
        <f t="shared" si="65"/>
        <v>37</v>
      </c>
      <c r="C2072" s="2" t="s">
        <v>2100</v>
      </c>
      <c r="D2072" s="6">
        <f>COUNTIF(Data!$I$2:$I$1048576, "=" &amp; C2072)</f>
        <v>0</v>
      </c>
    </row>
    <row r="2073" spans="1:4" x14ac:dyDescent="0.35">
      <c r="A2073" s="2">
        <f t="shared" si="64"/>
        <v>94</v>
      </c>
      <c r="B2073" s="2">
        <f t="shared" si="65"/>
        <v>37</v>
      </c>
      <c r="C2073" s="2" t="s">
        <v>2101</v>
      </c>
      <c r="D2073" s="6">
        <f>COUNTIF(Data!$I$2:$I$1048576, "=" &amp; C2073)</f>
        <v>0</v>
      </c>
    </row>
    <row r="2074" spans="1:4" x14ac:dyDescent="0.35">
      <c r="A2074" s="2">
        <f t="shared" si="64"/>
        <v>95</v>
      </c>
      <c r="B2074" s="2">
        <f t="shared" si="65"/>
        <v>37</v>
      </c>
      <c r="C2074" s="2" t="s">
        <v>2102</v>
      </c>
      <c r="D2074" s="6">
        <f>COUNTIF(Data!$I$2:$I$1048576, "=" &amp; C2074)</f>
        <v>0</v>
      </c>
    </row>
    <row r="2075" spans="1:4" x14ac:dyDescent="0.35">
      <c r="A2075" s="2">
        <f t="shared" si="64"/>
        <v>96</v>
      </c>
      <c r="B2075" s="2">
        <f t="shared" si="65"/>
        <v>37</v>
      </c>
      <c r="C2075" s="2" t="s">
        <v>2103</v>
      </c>
      <c r="D2075" s="6">
        <f>COUNTIF(Data!$I$2:$I$1048576, "=" &amp; C2075)</f>
        <v>0</v>
      </c>
    </row>
    <row r="2076" spans="1:4" x14ac:dyDescent="0.35">
      <c r="A2076" s="2">
        <f t="shared" si="64"/>
        <v>97</v>
      </c>
      <c r="B2076" s="2">
        <f t="shared" si="65"/>
        <v>37</v>
      </c>
      <c r="C2076" s="2" t="s">
        <v>2104</v>
      </c>
      <c r="D2076" s="6">
        <f>COUNTIF(Data!$I$2:$I$1048576, "=" &amp; C2076)</f>
        <v>0</v>
      </c>
    </row>
    <row r="2077" spans="1:4" x14ac:dyDescent="0.35">
      <c r="A2077" s="2">
        <f t="shared" si="64"/>
        <v>98</v>
      </c>
      <c r="B2077" s="2">
        <f t="shared" si="65"/>
        <v>37</v>
      </c>
      <c r="C2077" s="2" t="s">
        <v>2105</v>
      </c>
      <c r="D2077" s="6">
        <f>COUNTIF(Data!$I$2:$I$1048576, "=" &amp; C2077)</f>
        <v>0</v>
      </c>
    </row>
    <row r="2078" spans="1:4" x14ac:dyDescent="0.35">
      <c r="A2078" s="2">
        <f t="shared" si="64"/>
        <v>99</v>
      </c>
      <c r="B2078" s="2">
        <f t="shared" si="65"/>
        <v>37</v>
      </c>
      <c r="C2078" s="2" t="s">
        <v>2106</v>
      </c>
      <c r="D2078" s="6">
        <f>COUNTIF(Data!$I$2:$I$1048576, "=" &amp; C2078)</f>
        <v>0</v>
      </c>
    </row>
    <row r="2079" spans="1:4" x14ac:dyDescent="0.35">
      <c r="A2079" s="2">
        <f t="shared" si="64"/>
        <v>100</v>
      </c>
      <c r="B2079" s="2">
        <f t="shared" si="65"/>
        <v>37</v>
      </c>
      <c r="C2079" s="2" t="s">
        <v>2107</v>
      </c>
      <c r="D2079" s="6">
        <f>COUNTIF(Data!$I$2:$I$1048576, "=" &amp; C2079)</f>
        <v>0</v>
      </c>
    </row>
    <row r="2080" spans="1:4" x14ac:dyDescent="0.35">
      <c r="A2080" s="2">
        <f t="shared" si="64"/>
        <v>101</v>
      </c>
      <c r="B2080" s="2">
        <f t="shared" si="65"/>
        <v>37</v>
      </c>
      <c r="C2080" s="2" t="s">
        <v>2108</v>
      </c>
      <c r="D2080" s="6">
        <f>COUNTIF(Data!$I$2:$I$1048576, "=" &amp; C2080)</f>
        <v>0</v>
      </c>
    </row>
    <row r="2081" spans="1:4" x14ac:dyDescent="0.35">
      <c r="A2081" s="2">
        <f t="shared" si="64"/>
        <v>102</v>
      </c>
      <c r="B2081" s="2">
        <f t="shared" si="65"/>
        <v>37</v>
      </c>
      <c r="C2081" s="2" t="s">
        <v>2109</v>
      </c>
      <c r="D2081" s="6">
        <f>COUNTIF(Data!$I$2:$I$1048576, "=" &amp; C2081)</f>
        <v>0</v>
      </c>
    </row>
    <row r="2082" spans="1:4" x14ac:dyDescent="0.35">
      <c r="A2082" s="2">
        <f t="shared" si="64"/>
        <v>103</v>
      </c>
      <c r="B2082" s="2">
        <f t="shared" si="65"/>
        <v>37</v>
      </c>
      <c r="C2082" s="2" t="s">
        <v>2110</v>
      </c>
      <c r="D2082" s="6">
        <f>COUNTIF(Data!$I$2:$I$1048576, "=" &amp; C2082)</f>
        <v>0</v>
      </c>
    </row>
    <row r="2083" spans="1:4" x14ac:dyDescent="0.35">
      <c r="A2083" s="2">
        <f t="shared" si="64"/>
        <v>104</v>
      </c>
      <c r="B2083" s="2">
        <f t="shared" si="65"/>
        <v>37</v>
      </c>
      <c r="C2083" s="2" t="s">
        <v>2111</v>
      </c>
      <c r="D2083" s="6">
        <f>COUNTIF(Data!$I$2:$I$1048576, "=" &amp; C2083)</f>
        <v>0</v>
      </c>
    </row>
    <row r="2084" spans="1:4" x14ac:dyDescent="0.35">
      <c r="A2084" s="2">
        <f t="shared" si="64"/>
        <v>105</v>
      </c>
      <c r="B2084" s="2">
        <f t="shared" si="65"/>
        <v>37</v>
      </c>
      <c r="C2084" s="2" t="s">
        <v>2112</v>
      </c>
      <c r="D2084" s="6">
        <f>COUNTIF(Data!$I$2:$I$1048576, "=" &amp; C2084)</f>
        <v>0</v>
      </c>
    </row>
    <row r="2085" spans="1:4" x14ac:dyDescent="0.35">
      <c r="A2085" s="2">
        <f t="shared" si="64"/>
        <v>106</v>
      </c>
      <c r="B2085" s="2">
        <f t="shared" si="65"/>
        <v>37</v>
      </c>
      <c r="C2085" s="2" t="s">
        <v>2113</v>
      </c>
      <c r="D2085" s="6">
        <f>COUNTIF(Data!$I$2:$I$1048576, "=" &amp; C2085)</f>
        <v>0</v>
      </c>
    </row>
    <row r="2086" spans="1:4" x14ac:dyDescent="0.35">
      <c r="A2086" s="2">
        <f t="shared" si="64"/>
        <v>107</v>
      </c>
      <c r="B2086" s="2">
        <f t="shared" si="65"/>
        <v>37</v>
      </c>
      <c r="C2086" s="2" t="s">
        <v>2114</v>
      </c>
      <c r="D2086" s="6">
        <f>COUNTIF(Data!$I$2:$I$1048576, "=" &amp; C2086)</f>
        <v>0</v>
      </c>
    </row>
    <row r="2087" spans="1:4" x14ac:dyDescent="0.35">
      <c r="A2087" s="2">
        <f t="shared" si="64"/>
        <v>108</v>
      </c>
      <c r="B2087" s="2">
        <f t="shared" si="65"/>
        <v>37</v>
      </c>
      <c r="C2087" s="2" t="s">
        <v>2115</v>
      </c>
      <c r="D2087" s="6">
        <f>COUNTIF(Data!$I$2:$I$1048576, "=" &amp; C2087)</f>
        <v>0</v>
      </c>
    </row>
    <row r="2088" spans="1:4" x14ac:dyDescent="0.35">
      <c r="A2088" s="2">
        <f t="shared" si="64"/>
        <v>109</v>
      </c>
      <c r="B2088" s="2">
        <f t="shared" si="65"/>
        <v>37</v>
      </c>
      <c r="C2088" s="2" t="s">
        <v>2116</v>
      </c>
      <c r="D2088" s="6">
        <f>COUNTIF(Data!$I$2:$I$1048576, "=" &amp; C2088)</f>
        <v>0</v>
      </c>
    </row>
    <row r="2089" spans="1:4" x14ac:dyDescent="0.35">
      <c r="A2089" s="2">
        <f t="shared" si="64"/>
        <v>110</v>
      </c>
      <c r="B2089" s="2">
        <f t="shared" si="65"/>
        <v>37</v>
      </c>
      <c r="C2089" s="2" t="s">
        <v>2117</v>
      </c>
      <c r="D2089" s="6">
        <f>COUNTIF(Data!$I$2:$I$1048576, "=" &amp; C2089)</f>
        <v>0</v>
      </c>
    </row>
    <row r="2090" spans="1:4" x14ac:dyDescent="0.35">
      <c r="A2090" s="2">
        <f t="shared" si="64"/>
        <v>111</v>
      </c>
      <c r="B2090" s="2">
        <f t="shared" si="65"/>
        <v>37</v>
      </c>
      <c r="C2090" s="2" t="s">
        <v>2118</v>
      </c>
      <c r="D2090" s="6">
        <f>COUNTIF(Data!$I$2:$I$1048576, "=" &amp; C2090)</f>
        <v>0</v>
      </c>
    </row>
    <row r="2091" spans="1:4" x14ac:dyDescent="0.35">
      <c r="A2091" s="2">
        <f t="shared" si="64"/>
        <v>112</v>
      </c>
      <c r="B2091" s="2">
        <f t="shared" si="65"/>
        <v>37</v>
      </c>
      <c r="C2091" s="2" t="s">
        <v>2119</v>
      </c>
      <c r="D2091" s="6">
        <f>COUNTIF(Data!$I$2:$I$1048576, "=" &amp; C2091)</f>
        <v>0</v>
      </c>
    </row>
    <row r="2092" spans="1:4" x14ac:dyDescent="0.35">
      <c r="A2092" s="2">
        <f t="shared" si="64"/>
        <v>113</v>
      </c>
      <c r="B2092" s="2">
        <f t="shared" si="65"/>
        <v>37</v>
      </c>
      <c r="C2092" s="2" t="s">
        <v>2120</v>
      </c>
      <c r="D2092" s="6">
        <f>COUNTIF(Data!$I$2:$I$1048576, "=" &amp; C2092)</f>
        <v>0</v>
      </c>
    </row>
    <row r="2093" spans="1:4" x14ac:dyDescent="0.35">
      <c r="A2093" s="2">
        <f t="shared" si="64"/>
        <v>114</v>
      </c>
      <c r="B2093" s="2">
        <f t="shared" si="65"/>
        <v>37</v>
      </c>
      <c r="C2093" s="2" t="s">
        <v>2121</v>
      </c>
      <c r="D2093" s="6">
        <f>COUNTIF(Data!$I$2:$I$1048576, "=" &amp; C2093)</f>
        <v>0</v>
      </c>
    </row>
    <row r="2094" spans="1:4" x14ac:dyDescent="0.35">
      <c r="A2094" s="2">
        <f t="shared" si="64"/>
        <v>115</v>
      </c>
      <c r="B2094" s="2">
        <f t="shared" si="65"/>
        <v>37</v>
      </c>
      <c r="C2094" s="2" t="s">
        <v>2122</v>
      </c>
      <c r="D2094" s="6">
        <f>COUNTIF(Data!$I$2:$I$1048576, "=" &amp; C2094)</f>
        <v>0</v>
      </c>
    </row>
    <row r="2095" spans="1:4" x14ac:dyDescent="0.35">
      <c r="A2095" s="2">
        <f t="shared" si="64"/>
        <v>116</v>
      </c>
      <c r="B2095" s="2">
        <f t="shared" si="65"/>
        <v>37</v>
      </c>
      <c r="C2095" s="2" t="s">
        <v>2123</v>
      </c>
      <c r="D2095" s="6">
        <f>COUNTIF(Data!$I$2:$I$1048576, "=" &amp; C2095)</f>
        <v>0</v>
      </c>
    </row>
    <row r="2096" spans="1:4" x14ac:dyDescent="0.35">
      <c r="A2096" s="2">
        <f t="shared" si="64"/>
        <v>117</v>
      </c>
      <c r="B2096" s="2">
        <f t="shared" si="65"/>
        <v>37</v>
      </c>
      <c r="C2096" s="2" t="s">
        <v>2124</v>
      </c>
      <c r="D2096" s="6">
        <f>COUNTIF(Data!$I$2:$I$1048576, "=" &amp; C2096)</f>
        <v>0</v>
      </c>
    </row>
    <row r="2097" spans="1:4" x14ac:dyDescent="0.35">
      <c r="A2097" s="2">
        <f t="shared" si="64"/>
        <v>118</v>
      </c>
      <c r="B2097" s="2">
        <f t="shared" si="65"/>
        <v>37</v>
      </c>
      <c r="C2097" s="2" t="s">
        <v>2125</v>
      </c>
      <c r="D2097" s="6">
        <f>COUNTIF(Data!$I$2:$I$1048576, "=" &amp; C2097)</f>
        <v>0</v>
      </c>
    </row>
    <row r="2098" spans="1:4" x14ac:dyDescent="0.35">
      <c r="A2098" s="2">
        <f t="shared" si="64"/>
        <v>119</v>
      </c>
      <c r="B2098" s="2">
        <f t="shared" si="65"/>
        <v>37</v>
      </c>
      <c r="C2098" s="2" t="s">
        <v>2126</v>
      </c>
      <c r="D2098" s="6">
        <f>COUNTIF(Data!$I$2:$I$1048576, "=" &amp; C2098)</f>
        <v>0</v>
      </c>
    </row>
    <row r="2099" spans="1:4" x14ac:dyDescent="0.35">
      <c r="A2099" s="2">
        <f t="shared" si="64"/>
        <v>120</v>
      </c>
      <c r="B2099" s="2">
        <f t="shared" si="65"/>
        <v>37</v>
      </c>
      <c r="C2099" s="2" t="s">
        <v>2127</v>
      </c>
      <c r="D2099" s="6">
        <f>COUNTIF(Data!$I$2:$I$1048576, "=" &amp; C2099)</f>
        <v>0</v>
      </c>
    </row>
    <row r="2100" spans="1:4" x14ac:dyDescent="0.35">
      <c r="A2100" s="2">
        <f t="shared" si="64"/>
        <v>121</v>
      </c>
      <c r="B2100" s="2">
        <f t="shared" si="65"/>
        <v>37</v>
      </c>
      <c r="C2100" s="2" t="s">
        <v>2128</v>
      </c>
      <c r="D2100" s="6">
        <f>COUNTIF(Data!$I$2:$I$1048576, "=" &amp; C2100)</f>
        <v>0</v>
      </c>
    </row>
    <row r="2101" spans="1:4" x14ac:dyDescent="0.35">
      <c r="A2101" s="2">
        <f t="shared" si="64"/>
        <v>122</v>
      </c>
      <c r="B2101" s="2">
        <f t="shared" si="65"/>
        <v>37</v>
      </c>
      <c r="C2101" s="2" t="s">
        <v>2129</v>
      </c>
      <c r="D2101" s="6">
        <f>COUNTIF(Data!$I$2:$I$1048576, "=" &amp; C2101)</f>
        <v>0</v>
      </c>
    </row>
    <row r="2102" spans="1:4" x14ac:dyDescent="0.35">
      <c r="A2102" s="2">
        <f t="shared" si="64"/>
        <v>123</v>
      </c>
      <c r="B2102" s="2">
        <f t="shared" si="65"/>
        <v>37</v>
      </c>
      <c r="C2102" s="2" t="s">
        <v>2130</v>
      </c>
      <c r="D2102" s="6">
        <f>COUNTIF(Data!$I$2:$I$1048576, "=" &amp; C2102)</f>
        <v>0</v>
      </c>
    </row>
    <row r="2103" spans="1:4" x14ac:dyDescent="0.35">
      <c r="A2103" s="2">
        <f t="shared" si="64"/>
        <v>124</v>
      </c>
      <c r="B2103" s="2">
        <f t="shared" si="65"/>
        <v>37</v>
      </c>
      <c r="C2103" s="2" t="s">
        <v>2131</v>
      </c>
      <c r="D2103" s="6">
        <f>COUNTIF(Data!$I$2:$I$1048576, "=" &amp; C2103)</f>
        <v>0</v>
      </c>
    </row>
    <row r="2104" spans="1:4" x14ac:dyDescent="0.35">
      <c r="A2104" s="2">
        <f t="shared" si="64"/>
        <v>125</v>
      </c>
      <c r="B2104" s="2">
        <f t="shared" si="65"/>
        <v>37</v>
      </c>
      <c r="C2104" s="2" t="s">
        <v>2132</v>
      </c>
      <c r="D2104" s="6">
        <f>COUNTIF(Data!$I$2:$I$1048576, "=" &amp; C2104)</f>
        <v>0</v>
      </c>
    </row>
    <row r="2105" spans="1:4" x14ac:dyDescent="0.35">
      <c r="A2105" s="2">
        <f t="shared" si="64"/>
        <v>126</v>
      </c>
      <c r="B2105" s="2">
        <f t="shared" si="65"/>
        <v>37</v>
      </c>
      <c r="C2105" s="2" t="s">
        <v>2133</v>
      </c>
      <c r="D2105" s="6">
        <f>COUNTIF(Data!$I$2:$I$1048576, "=" &amp; C2105)</f>
        <v>0</v>
      </c>
    </row>
    <row r="2106" spans="1:4" x14ac:dyDescent="0.35">
      <c r="A2106" s="2">
        <f t="shared" si="64"/>
        <v>127</v>
      </c>
      <c r="B2106" s="2">
        <f t="shared" si="65"/>
        <v>37</v>
      </c>
      <c r="C2106" s="2" t="s">
        <v>2134</v>
      </c>
      <c r="D2106" s="6">
        <f>COUNTIF(Data!$I$2:$I$1048576, "=" &amp; C2106)</f>
        <v>0</v>
      </c>
    </row>
    <row r="2107" spans="1:4" x14ac:dyDescent="0.35">
      <c r="A2107" s="2">
        <f t="shared" si="64"/>
        <v>128</v>
      </c>
      <c r="B2107" s="2">
        <f t="shared" si="65"/>
        <v>37</v>
      </c>
      <c r="C2107" s="2" t="s">
        <v>2135</v>
      </c>
      <c r="D2107" s="6">
        <f>COUNTIF(Data!$I$2:$I$1048576, "=" &amp; C2107)</f>
        <v>0</v>
      </c>
    </row>
    <row r="2108" spans="1:4" x14ac:dyDescent="0.35">
      <c r="A2108" s="2">
        <f t="shared" si="64"/>
        <v>129</v>
      </c>
      <c r="B2108" s="2">
        <f t="shared" si="65"/>
        <v>37</v>
      </c>
      <c r="C2108" s="2" t="s">
        <v>2136</v>
      </c>
      <c r="D2108" s="6">
        <f>COUNTIF(Data!$I$2:$I$1048576, "=" &amp; C2108)</f>
        <v>0</v>
      </c>
    </row>
    <row r="2109" spans="1:4" x14ac:dyDescent="0.35">
      <c r="A2109" s="2">
        <f t="shared" si="64"/>
        <v>130</v>
      </c>
      <c r="B2109" s="2">
        <f t="shared" si="65"/>
        <v>37</v>
      </c>
      <c r="C2109" s="2" t="s">
        <v>2137</v>
      </c>
      <c r="D2109" s="6">
        <f>COUNTIF(Data!$I$2:$I$1048576, "=" &amp; C2109)</f>
        <v>0</v>
      </c>
    </row>
    <row r="2110" spans="1:4" x14ac:dyDescent="0.35">
      <c r="A2110" s="2">
        <f t="shared" si="64"/>
        <v>131</v>
      </c>
      <c r="B2110" s="2">
        <f t="shared" si="65"/>
        <v>37</v>
      </c>
      <c r="C2110" s="2" t="s">
        <v>2138</v>
      </c>
      <c r="D2110" s="6">
        <f>COUNTIF(Data!$I$2:$I$1048576, "=" &amp; C2110)</f>
        <v>0</v>
      </c>
    </row>
    <row r="2111" spans="1:4" x14ac:dyDescent="0.35">
      <c r="A2111" s="2">
        <f t="shared" si="64"/>
        <v>132</v>
      </c>
      <c r="B2111" s="2">
        <f t="shared" si="65"/>
        <v>37</v>
      </c>
      <c r="C2111" s="2" t="s">
        <v>75</v>
      </c>
      <c r="D2111" s="6">
        <f>COUNTIF(Data!$I$2:$I$1048576, "=" &amp; C2111)</f>
        <v>0</v>
      </c>
    </row>
    <row r="2112" spans="1:4" x14ac:dyDescent="0.35">
      <c r="A2112" s="2">
        <f t="shared" si="64"/>
        <v>133</v>
      </c>
      <c r="B2112" s="2">
        <f t="shared" si="65"/>
        <v>37</v>
      </c>
      <c r="C2112" s="2" t="s">
        <v>76</v>
      </c>
      <c r="D2112" s="6">
        <f>COUNTIF(Data!$I$2:$I$1048576, "=" &amp; C2112)</f>
        <v>0</v>
      </c>
    </row>
    <row r="2113" spans="1:4" x14ac:dyDescent="0.35">
      <c r="A2113" s="2">
        <f t="shared" si="64"/>
        <v>134</v>
      </c>
      <c r="B2113" s="2">
        <f t="shared" si="65"/>
        <v>37</v>
      </c>
      <c r="C2113" s="2" t="s">
        <v>2139</v>
      </c>
      <c r="D2113" s="6">
        <f>COUNTIF(Data!$I$2:$I$1048576, "=" &amp; C2113)</f>
        <v>0</v>
      </c>
    </row>
    <row r="2114" spans="1:4" x14ac:dyDescent="0.35">
      <c r="A2114" s="2">
        <f t="shared" si="64"/>
        <v>135</v>
      </c>
      <c r="B2114" s="2">
        <f t="shared" si="65"/>
        <v>37</v>
      </c>
      <c r="C2114" s="2" t="s">
        <v>2140</v>
      </c>
      <c r="D2114" s="6">
        <f>COUNTIF(Data!$I$2:$I$1048576, "=" &amp; C2114)</f>
        <v>0</v>
      </c>
    </row>
    <row r="2115" spans="1:4" x14ac:dyDescent="0.35">
      <c r="A2115" s="2">
        <f t="shared" ref="A2115:A2178" si="66">VALUE(LEFT(C2115, FIND(" ",C2115)-1))</f>
        <v>136</v>
      </c>
      <c r="B2115" s="2">
        <f t="shared" ref="B2115:B2178" si="67">VALUE(RIGHT(C2115,LEN(C2115)- FIND(" ",C2115)+1))</f>
        <v>37</v>
      </c>
      <c r="C2115" s="2" t="s">
        <v>78</v>
      </c>
      <c r="D2115" s="6">
        <f>COUNTIF(Data!$I$2:$I$1048576, "=" &amp; C2115)</f>
        <v>0</v>
      </c>
    </row>
    <row r="2116" spans="1:4" x14ac:dyDescent="0.35">
      <c r="A2116" s="2">
        <f t="shared" si="66"/>
        <v>137</v>
      </c>
      <c r="B2116" s="2">
        <f t="shared" si="67"/>
        <v>37</v>
      </c>
      <c r="C2116" s="2" t="s">
        <v>2141</v>
      </c>
      <c r="D2116" s="6">
        <f>COUNTIF(Data!$I$2:$I$1048576, "=" &amp; C2116)</f>
        <v>0</v>
      </c>
    </row>
    <row r="2117" spans="1:4" x14ac:dyDescent="0.35">
      <c r="A2117" s="2">
        <f t="shared" si="66"/>
        <v>138</v>
      </c>
      <c r="B2117" s="2">
        <f t="shared" si="67"/>
        <v>37</v>
      </c>
      <c r="C2117" s="2" t="s">
        <v>2142</v>
      </c>
      <c r="D2117" s="6">
        <f>COUNTIF(Data!$I$2:$I$1048576, "=" &amp; C2117)</f>
        <v>0</v>
      </c>
    </row>
    <row r="2118" spans="1:4" x14ac:dyDescent="0.35">
      <c r="A2118" s="2">
        <f t="shared" si="66"/>
        <v>139</v>
      </c>
      <c r="B2118" s="2">
        <f t="shared" si="67"/>
        <v>37</v>
      </c>
      <c r="C2118" s="2" t="s">
        <v>2143</v>
      </c>
      <c r="D2118" s="6">
        <f>COUNTIF(Data!$I$2:$I$1048576, "=" &amp; C2118)</f>
        <v>0</v>
      </c>
    </row>
    <row r="2119" spans="1:4" x14ac:dyDescent="0.35">
      <c r="A2119" s="2">
        <f t="shared" si="66"/>
        <v>140</v>
      </c>
      <c r="B2119" s="2">
        <f t="shared" si="67"/>
        <v>37</v>
      </c>
      <c r="C2119" s="2" t="s">
        <v>2144</v>
      </c>
      <c r="D2119" s="6">
        <f>COUNTIF(Data!$I$2:$I$1048576, "=" &amp; C2119)</f>
        <v>0</v>
      </c>
    </row>
    <row r="2120" spans="1:4" x14ac:dyDescent="0.35">
      <c r="A2120" s="2">
        <f t="shared" si="66"/>
        <v>141</v>
      </c>
      <c r="B2120" s="2">
        <f t="shared" si="67"/>
        <v>37</v>
      </c>
      <c r="C2120" s="2" t="s">
        <v>2145</v>
      </c>
      <c r="D2120" s="6">
        <f>COUNTIF(Data!$I$2:$I$1048576, "=" &amp; C2120)</f>
        <v>0</v>
      </c>
    </row>
    <row r="2121" spans="1:4" x14ac:dyDescent="0.35">
      <c r="A2121" s="2">
        <f t="shared" si="66"/>
        <v>142</v>
      </c>
      <c r="B2121" s="2">
        <f t="shared" si="67"/>
        <v>37</v>
      </c>
      <c r="C2121" s="2" t="s">
        <v>2146</v>
      </c>
      <c r="D2121" s="6">
        <f>COUNTIF(Data!$I$2:$I$1048576, "=" &amp; C2121)</f>
        <v>0</v>
      </c>
    </row>
    <row r="2122" spans="1:4" x14ac:dyDescent="0.35">
      <c r="A2122" s="2">
        <f t="shared" si="66"/>
        <v>143</v>
      </c>
      <c r="B2122" s="2">
        <f t="shared" si="67"/>
        <v>37</v>
      </c>
      <c r="C2122" s="2" t="s">
        <v>2147</v>
      </c>
      <c r="D2122" s="6">
        <f>COUNTIF(Data!$I$2:$I$1048576, "=" &amp; C2122)</f>
        <v>0</v>
      </c>
    </row>
    <row r="2123" spans="1:4" x14ac:dyDescent="0.35">
      <c r="A2123" s="2">
        <f t="shared" si="66"/>
        <v>144</v>
      </c>
      <c r="B2123" s="2">
        <f t="shared" si="67"/>
        <v>37</v>
      </c>
      <c r="C2123" s="2" t="s">
        <v>2148</v>
      </c>
      <c r="D2123" s="6">
        <f>COUNTIF(Data!$I$2:$I$1048576, "=" &amp; C2123)</f>
        <v>0</v>
      </c>
    </row>
    <row r="2124" spans="1:4" x14ac:dyDescent="0.35">
      <c r="A2124" s="2">
        <f t="shared" si="66"/>
        <v>145</v>
      </c>
      <c r="B2124" s="2">
        <f t="shared" si="67"/>
        <v>37</v>
      </c>
      <c r="C2124" s="2" t="s">
        <v>2149</v>
      </c>
      <c r="D2124" s="6">
        <f>COUNTIF(Data!$I$2:$I$1048576, "=" &amp; C2124)</f>
        <v>0</v>
      </c>
    </row>
    <row r="2125" spans="1:4" x14ac:dyDescent="0.35">
      <c r="A2125" s="2">
        <f t="shared" si="66"/>
        <v>146</v>
      </c>
      <c r="B2125" s="2">
        <f t="shared" si="67"/>
        <v>37</v>
      </c>
      <c r="C2125" s="2" t="s">
        <v>2150</v>
      </c>
      <c r="D2125" s="6">
        <f>COUNTIF(Data!$I$2:$I$1048576, "=" &amp; C2125)</f>
        <v>0</v>
      </c>
    </row>
    <row r="2126" spans="1:4" x14ac:dyDescent="0.35">
      <c r="A2126" s="2">
        <f t="shared" si="66"/>
        <v>147</v>
      </c>
      <c r="B2126" s="2">
        <f t="shared" si="67"/>
        <v>37</v>
      </c>
      <c r="C2126" s="2" t="s">
        <v>2151</v>
      </c>
      <c r="D2126" s="6">
        <f>COUNTIF(Data!$I$2:$I$1048576, "=" &amp; C2126)</f>
        <v>0</v>
      </c>
    </row>
    <row r="2127" spans="1:4" x14ac:dyDescent="0.35">
      <c r="A2127" s="2">
        <f t="shared" si="66"/>
        <v>148</v>
      </c>
      <c r="B2127" s="2">
        <f t="shared" si="67"/>
        <v>37</v>
      </c>
      <c r="C2127" s="2" t="s">
        <v>2152</v>
      </c>
      <c r="D2127" s="6">
        <f>COUNTIF(Data!$I$2:$I$1048576, "=" &amp; C2127)</f>
        <v>0</v>
      </c>
    </row>
    <row r="2128" spans="1:4" x14ac:dyDescent="0.35">
      <c r="A2128" s="2">
        <f t="shared" si="66"/>
        <v>149</v>
      </c>
      <c r="B2128" s="2">
        <f t="shared" si="67"/>
        <v>37</v>
      </c>
      <c r="C2128" s="2" t="s">
        <v>2153</v>
      </c>
      <c r="D2128" s="6">
        <f>COUNTIF(Data!$I$2:$I$1048576, "=" &amp; C2128)</f>
        <v>0</v>
      </c>
    </row>
    <row r="2129" spans="1:4" x14ac:dyDescent="0.35">
      <c r="A2129" s="2">
        <f t="shared" si="66"/>
        <v>150</v>
      </c>
      <c r="B2129" s="2">
        <f t="shared" si="67"/>
        <v>37</v>
      </c>
      <c r="C2129" s="2" t="s">
        <v>2154</v>
      </c>
      <c r="D2129" s="6">
        <f>COUNTIF(Data!$I$2:$I$1048576, "=" &amp; C2129)</f>
        <v>0</v>
      </c>
    </row>
    <row r="2130" spans="1:4" x14ac:dyDescent="0.35">
      <c r="A2130" s="2">
        <f t="shared" si="66"/>
        <v>75</v>
      </c>
      <c r="B2130" s="2">
        <f t="shared" si="67"/>
        <v>38</v>
      </c>
      <c r="C2130" s="2" t="s">
        <v>2155</v>
      </c>
      <c r="D2130" s="6">
        <f>COUNTIF(Data!$I$2:$I$1048576, "=" &amp; C2130)</f>
        <v>0</v>
      </c>
    </row>
    <row r="2131" spans="1:4" x14ac:dyDescent="0.35">
      <c r="A2131" s="2">
        <f t="shared" si="66"/>
        <v>76</v>
      </c>
      <c r="B2131" s="2">
        <f t="shared" si="67"/>
        <v>38</v>
      </c>
      <c r="C2131" s="2" t="s">
        <v>2156</v>
      </c>
      <c r="D2131" s="6">
        <f>COUNTIF(Data!$I$2:$I$1048576, "=" &amp; C2131)</f>
        <v>0</v>
      </c>
    </row>
    <row r="2132" spans="1:4" x14ac:dyDescent="0.35">
      <c r="A2132" s="2">
        <f t="shared" si="66"/>
        <v>77</v>
      </c>
      <c r="B2132" s="2">
        <f t="shared" si="67"/>
        <v>38</v>
      </c>
      <c r="C2132" s="2" t="s">
        <v>2157</v>
      </c>
      <c r="D2132" s="6">
        <f>COUNTIF(Data!$I$2:$I$1048576, "=" &amp; C2132)</f>
        <v>0</v>
      </c>
    </row>
    <row r="2133" spans="1:4" x14ac:dyDescent="0.35">
      <c r="A2133" s="2">
        <f t="shared" si="66"/>
        <v>78</v>
      </c>
      <c r="B2133" s="2">
        <f t="shared" si="67"/>
        <v>38</v>
      </c>
      <c r="C2133" s="2" t="s">
        <v>2158</v>
      </c>
      <c r="D2133" s="6">
        <f>COUNTIF(Data!$I$2:$I$1048576, "=" &amp; C2133)</f>
        <v>0</v>
      </c>
    </row>
    <row r="2134" spans="1:4" x14ac:dyDescent="0.35">
      <c r="A2134" s="2">
        <f t="shared" si="66"/>
        <v>79</v>
      </c>
      <c r="B2134" s="2">
        <f t="shared" si="67"/>
        <v>38</v>
      </c>
      <c r="C2134" s="2" t="s">
        <v>2159</v>
      </c>
      <c r="D2134" s="6">
        <f>COUNTIF(Data!$I$2:$I$1048576, "=" &amp; C2134)</f>
        <v>0</v>
      </c>
    </row>
    <row r="2135" spans="1:4" x14ac:dyDescent="0.35">
      <c r="A2135" s="2">
        <f t="shared" si="66"/>
        <v>80</v>
      </c>
      <c r="B2135" s="2">
        <f t="shared" si="67"/>
        <v>38</v>
      </c>
      <c r="C2135" s="2" t="s">
        <v>2160</v>
      </c>
      <c r="D2135" s="6">
        <f>COUNTIF(Data!$I$2:$I$1048576, "=" &amp; C2135)</f>
        <v>0</v>
      </c>
    </row>
    <row r="2136" spans="1:4" x14ac:dyDescent="0.35">
      <c r="A2136" s="2">
        <f t="shared" si="66"/>
        <v>81</v>
      </c>
      <c r="B2136" s="2">
        <f t="shared" si="67"/>
        <v>38</v>
      </c>
      <c r="C2136" s="2" t="s">
        <v>2161</v>
      </c>
      <c r="D2136" s="6">
        <f>COUNTIF(Data!$I$2:$I$1048576, "=" &amp; C2136)</f>
        <v>0</v>
      </c>
    </row>
    <row r="2137" spans="1:4" x14ac:dyDescent="0.35">
      <c r="A2137" s="2">
        <f t="shared" si="66"/>
        <v>82</v>
      </c>
      <c r="B2137" s="2">
        <f t="shared" si="67"/>
        <v>38</v>
      </c>
      <c r="C2137" s="2" t="s">
        <v>2162</v>
      </c>
      <c r="D2137" s="6">
        <f>COUNTIF(Data!$I$2:$I$1048576, "=" &amp; C2137)</f>
        <v>0</v>
      </c>
    </row>
    <row r="2138" spans="1:4" x14ac:dyDescent="0.35">
      <c r="A2138" s="2">
        <f t="shared" si="66"/>
        <v>83</v>
      </c>
      <c r="B2138" s="2">
        <f t="shared" si="67"/>
        <v>38</v>
      </c>
      <c r="C2138" s="2" t="s">
        <v>2163</v>
      </c>
      <c r="D2138" s="6">
        <f>COUNTIF(Data!$I$2:$I$1048576, "=" &amp; C2138)</f>
        <v>0</v>
      </c>
    </row>
    <row r="2139" spans="1:4" x14ac:dyDescent="0.35">
      <c r="A2139" s="2">
        <f t="shared" si="66"/>
        <v>84</v>
      </c>
      <c r="B2139" s="2">
        <f t="shared" si="67"/>
        <v>38</v>
      </c>
      <c r="C2139" s="2" t="s">
        <v>2164</v>
      </c>
      <c r="D2139" s="6">
        <f>COUNTIF(Data!$I$2:$I$1048576, "=" &amp; C2139)</f>
        <v>0</v>
      </c>
    </row>
    <row r="2140" spans="1:4" x14ac:dyDescent="0.35">
      <c r="A2140" s="2">
        <f t="shared" si="66"/>
        <v>85</v>
      </c>
      <c r="B2140" s="2">
        <f t="shared" si="67"/>
        <v>38</v>
      </c>
      <c r="C2140" s="2" t="s">
        <v>2165</v>
      </c>
      <c r="D2140" s="6">
        <f>COUNTIF(Data!$I$2:$I$1048576, "=" &amp; C2140)</f>
        <v>0</v>
      </c>
    </row>
    <row r="2141" spans="1:4" x14ac:dyDescent="0.35">
      <c r="A2141" s="2">
        <f t="shared" si="66"/>
        <v>86</v>
      </c>
      <c r="B2141" s="2">
        <f t="shared" si="67"/>
        <v>38</v>
      </c>
      <c r="C2141" s="2" t="s">
        <v>2166</v>
      </c>
      <c r="D2141" s="6">
        <f>COUNTIF(Data!$I$2:$I$1048576, "=" &amp; C2141)</f>
        <v>0</v>
      </c>
    </row>
    <row r="2142" spans="1:4" x14ac:dyDescent="0.35">
      <c r="A2142" s="2">
        <f t="shared" si="66"/>
        <v>87</v>
      </c>
      <c r="B2142" s="2">
        <f t="shared" si="67"/>
        <v>38</v>
      </c>
      <c r="C2142" s="2" t="s">
        <v>2167</v>
      </c>
      <c r="D2142" s="6">
        <f>COUNTIF(Data!$I$2:$I$1048576, "=" &amp; C2142)</f>
        <v>0</v>
      </c>
    </row>
    <row r="2143" spans="1:4" x14ac:dyDescent="0.35">
      <c r="A2143" s="2">
        <f t="shared" si="66"/>
        <v>88</v>
      </c>
      <c r="B2143" s="2">
        <f t="shared" si="67"/>
        <v>38</v>
      </c>
      <c r="C2143" s="2" t="s">
        <v>2168</v>
      </c>
      <c r="D2143" s="6">
        <f>COUNTIF(Data!$I$2:$I$1048576, "=" &amp; C2143)</f>
        <v>0</v>
      </c>
    </row>
    <row r="2144" spans="1:4" x14ac:dyDescent="0.35">
      <c r="A2144" s="2">
        <f t="shared" si="66"/>
        <v>89</v>
      </c>
      <c r="B2144" s="2">
        <f t="shared" si="67"/>
        <v>38</v>
      </c>
      <c r="C2144" s="2" t="s">
        <v>2169</v>
      </c>
      <c r="D2144" s="6">
        <f>COUNTIF(Data!$I$2:$I$1048576, "=" &amp; C2144)</f>
        <v>0</v>
      </c>
    </row>
    <row r="2145" spans="1:4" x14ac:dyDescent="0.35">
      <c r="A2145" s="2">
        <f t="shared" si="66"/>
        <v>90</v>
      </c>
      <c r="B2145" s="2">
        <f t="shared" si="67"/>
        <v>38</v>
      </c>
      <c r="C2145" s="2" t="s">
        <v>2170</v>
      </c>
      <c r="D2145" s="6">
        <f>COUNTIF(Data!$I$2:$I$1048576, "=" &amp; C2145)</f>
        <v>0</v>
      </c>
    </row>
    <row r="2146" spans="1:4" x14ac:dyDescent="0.35">
      <c r="A2146" s="2">
        <f t="shared" si="66"/>
        <v>91</v>
      </c>
      <c r="B2146" s="2">
        <f t="shared" si="67"/>
        <v>38</v>
      </c>
      <c r="C2146" s="2" t="s">
        <v>2171</v>
      </c>
      <c r="D2146" s="6">
        <f>COUNTIF(Data!$I$2:$I$1048576, "=" &amp; C2146)</f>
        <v>0</v>
      </c>
    </row>
    <row r="2147" spans="1:4" x14ac:dyDescent="0.35">
      <c r="A2147" s="2">
        <f t="shared" si="66"/>
        <v>92</v>
      </c>
      <c r="B2147" s="2">
        <f t="shared" si="67"/>
        <v>38</v>
      </c>
      <c r="C2147" s="2" t="s">
        <v>2172</v>
      </c>
      <c r="D2147" s="6">
        <f>COUNTIF(Data!$I$2:$I$1048576, "=" &amp; C2147)</f>
        <v>0</v>
      </c>
    </row>
    <row r="2148" spans="1:4" x14ac:dyDescent="0.35">
      <c r="A2148" s="2">
        <f t="shared" si="66"/>
        <v>93</v>
      </c>
      <c r="B2148" s="2">
        <f t="shared" si="67"/>
        <v>38</v>
      </c>
      <c r="C2148" s="2" t="s">
        <v>2173</v>
      </c>
      <c r="D2148" s="6">
        <f>COUNTIF(Data!$I$2:$I$1048576, "=" &amp; C2148)</f>
        <v>0</v>
      </c>
    </row>
    <row r="2149" spans="1:4" x14ac:dyDescent="0.35">
      <c r="A2149" s="2">
        <f t="shared" si="66"/>
        <v>94</v>
      </c>
      <c r="B2149" s="2">
        <f t="shared" si="67"/>
        <v>38</v>
      </c>
      <c r="C2149" s="2" t="s">
        <v>2174</v>
      </c>
      <c r="D2149" s="6">
        <f>COUNTIF(Data!$I$2:$I$1048576, "=" &amp; C2149)</f>
        <v>0</v>
      </c>
    </row>
    <row r="2150" spans="1:4" x14ac:dyDescent="0.35">
      <c r="A2150" s="2">
        <f t="shared" si="66"/>
        <v>95</v>
      </c>
      <c r="B2150" s="2">
        <f t="shared" si="67"/>
        <v>38</v>
      </c>
      <c r="C2150" s="2" t="s">
        <v>2175</v>
      </c>
      <c r="D2150" s="6">
        <f>COUNTIF(Data!$I$2:$I$1048576, "=" &amp; C2150)</f>
        <v>0</v>
      </c>
    </row>
    <row r="2151" spans="1:4" x14ac:dyDescent="0.35">
      <c r="A2151" s="2">
        <f t="shared" si="66"/>
        <v>96</v>
      </c>
      <c r="B2151" s="2">
        <f t="shared" si="67"/>
        <v>38</v>
      </c>
      <c r="C2151" s="2" t="s">
        <v>2176</v>
      </c>
      <c r="D2151" s="6">
        <f>COUNTIF(Data!$I$2:$I$1048576, "=" &amp; C2151)</f>
        <v>0</v>
      </c>
    </row>
    <row r="2152" spans="1:4" x14ac:dyDescent="0.35">
      <c r="A2152" s="2">
        <f t="shared" si="66"/>
        <v>97</v>
      </c>
      <c r="B2152" s="2">
        <f t="shared" si="67"/>
        <v>38</v>
      </c>
      <c r="C2152" s="2" t="s">
        <v>2177</v>
      </c>
      <c r="D2152" s="6">
        <f>COUNTIF(Data!$I$2:$I$1048576, "=" &amp; C2152)</f>
        <v>0</v>
      </c>
    </row>
    <row r="2153" spans="1:4" x14ac:dyDescent="0.35">
      <c r="A2153" s="2">
        <f t="shared" si="66"/>
        <v>98</v>
      </c>
      <c r="B2153" s="2">
        <f t="shared" si="67"/>
        <v>38</v>
      </c>
      <c r="C2153" s="2" t="s">
        <v>2178</v>
      </c>
      <c r="D2153" s="6">
        <f>COUNTIF(Data!$I$2:$I$1048576, "=" &amp; C2153)</f>
        <v>0</v>
      </c>
    </row>
    <row r="2154" spans="1:4" x14ac:dyDescent="0.35">
      <c r="A2154" s="2">
        <f t="shared" si="66"/>
        <v>99</v>
      </c>
      <c r="B2154" s="2">
        <f t="shared" si="67"/>
        <v>38</v>
      </c>
      <c r="C2154" s="2" t="s">
        <v>2179</v>
      </c>
      <c r="D2154" s="6">
        <f>COUNTIF(Data!$I$2:$I$1048576, "=" &amp; C2154)</f>
        <v>0</v>
      </c>
    </row>
    <row r="2155" spans="1:4" x14ac:dyDescent="0.35">
      <c r="A2155" s="2">
        <f t="shared" si="66"/>
        <v>100</v>
      </c>
      <c r="B2155" s="2">
        <f t="shared" si="67"/>
        <v>38</v>
      </c>
      <c r="C2155" s="2" t="s">
        <v>2180</v>
      </c>
      <c r="D2155" s="6">
        <f>COUNTIF(Data!$I$2:$I$1048576, "=" &amp; C2155)</f>
        <v>0</v>
      </c>
    </row>
    <row r="2156" spans="1:4" x14ac:dyDescent="0.35">
      <c r="A2156" s="2">
        <f t="shared" si="66"/>
        <v>101</v>
      </c>
      <c r="B2156" s="2">
        <f t="shared" si="67"/>
        <v>38</v>
      </c>
      <c r="C2156" s="2" t="s">
        <v>2181</v>
      </c>
      <c r="D2156" s="6">
        <f>COUNTIF(Data!$I$2:$I$1048576, "=" &amp; C2156)</f>
        <v>0</v>
      </c>
    </row>
    <row r="2157" spans="1:4" x14ac:dyDescent="0.35">
      <c r="A2157" s="2">
        <f t="shared" si="66"/>
        <v>102</v>
      </c>
      <c r="B2157" s="2">
        <f t="shared" si="67"/>
        <v>38</v>
      </c>
      <c r="C2157" s="2" t="s">
        <v>2182</v>
      </c>
      <c r="D2157" s="6">
        <f>COUNTIF(Data!$I$2:$I$1048576, "=" &amp; C2157)</f>
        <v>0</v>
      </c>
    </row>
    <row r="2158" spans="1:4" x14ac:dyDescent="0.35">
      <c r="A2158" s="2">
        <f t="shared" si="66"/>
        <v>103</v>
      </c>
      <c r="B2158" s="2">
        <f t="shared" si="67"/>
        <v>38</v>
      </c>
      <c r="C2158" s="2" t="s">
        <v>2183</v>
      </c>
      <c r="D2158" s="6">
        <f>COUNTIF(Data!$I$2:$I$1048576, "=" &amp; C2158)</f>
        <v>0</v>
      </c>
    </row>
    <row r="2159" spans="1:4" x14ac:dyDescent="0.35">
      <c r="A2159" s="2">
        <f t="shared" si="66"/>
        <v>104</v>
      </c>
      <c r="B2159" s="2">
        <f t="shared" si="67"/>
        <v>38</v>
      </c>
      <c r="C2159" s="2" t="s">
        <v>2184</v>
      </c>
      <c r="D2159" s="6">
        <f>COUNTIF(Data!$I$2:$I$1048576, "=" &amp; C2159)</f>
        <v>0</v>
      </c>
    </row>
    <row r="2160" spans="1:4" x14ac:dyDescent="0.35">
      <c r="A2160" s="2">
        <f t="shared" si="66"/>
        <v>105</v>
      </c>
      <c r="B2160" s="2">
        <f t="shared" si="67"/>
        <v>38</v>
      </c>
      <c r="C2160" s="2" t="s">
        <v>2185</v>
      </c>
      <c r="D2160" s="6">
        <f>COUNTIF(Data!$I$2:$I$1048576, "=" &amp; C2160)</f>
        <v>0</v>
      </c>
    </row>
    <row r="2161" spans="1:4" x14ac:dyDescent="0.35">
      <c r="A2161" s="2">
        <f t="shared" si="66"/>
        <v>106</v>
      </c>
      <c r="B2161" s="2">
        <f t="shared" si="67"/>
        <v>38</v>
      </c>
      <c r="C2161" s="2" t="s">
        <v>2186</v>
      </c>
      <c r="D2161" s="6">
        <f>COUNTIF(Data!$I$2:$I$1048576, "=" &amp; C2161)</f>
        <v>0</v>
      </c>
    </row>
    <row r="2162" spans="1:4" x14ac:dyDescent="0.35">
      <c r="A2162" s="2">
        <f t="shared" si="66"/>
        <v>107</v>
      </c>
      <c r="B2162" s="2">
        <f t="shared" si="67"/>
        <v>38</v>
      </c>
      <c r="C2162" s="2" t="s">
        <v>2187</v>
      </c>
      <c r="D2162" s="6">
        <f>COUNTIF(Data!$I$2:$I$1048576, "=" &amp; C2162)</f>
        <v>0</v>
      </c>
    </row>
    <row r="2163" spans="1:4" x14ac:dyDescent="0.35">
      <c r="A2163" s="2">
        <f t="shared" si="66"/>
        <v>108</v>
      </c>
      <c r="B2163" s="2">
        <f t="shared" si="67"/>
        <v>38</v>
      </c>
      <c r="C2163" s="2" t="s">
        <v>2188</v>
      </c>
      <c r="D2163" s="6">
        <f>COUNTIF(Data!$I$2:$I$1048576, "=" &amp; C2163)</f>
        <v>0</v>
      </c>
    </row>
    <row r="2164" spans="1:4" x14ac:dyDescent="0.35">
      <c r="A2164" s="2">
        <f t="shared" si="66"/>
        <v>109</v>
      </c>
      <c r="B2164" s="2">
        <f t="shared" si="67"/>
        <v>38</v>
      </c>
      <c r="C2164" s="2" t="s">
        <v>2189</v>
      </c>
      <c r="D2164" s="6">
        <f>COUNTIF(Data!$I$2:$I$1048576, "=" &amp; C2164)</f>
        <v>0</v>
      </c>
    </row>
    <row r="2165" spans="1:4" x14ac:dyDescent="0.35">
      <c r="A2165" s="2">
        <f t="shared" si="66"/>
        <v>110</v>
      </c>
      <c r="B2165" s="2">
        <f t="shared" si="67"/>
        <v>38</v>
      </c>
      <c r="C2165" s="2" t="s">
        <v>2190</v>
      </c>
      <c r="D2165" s="6">
        <f>COUNTIF(Data!$I$2:$I$1048576, "=" &amp; C2165)</f>
        <v>0</v>
      </c>
    </row>
    <row r="2166" spans="1:4" x14ac:dyDescent="0.35">
      <c r="A2166" s="2">
        <f t="shared" si="66"/>
        <v>111</v>
      </c>
      <c r="B2166" s="2">
        <f t="shared" si="67"/>
        <v>38</v>
      </c>
      <c r="C2166" s="2" t="s">
        <v>2191</v>
      </c>
      <c r="D2166" s="6">
        <f>COUNTIF(Data!$I$2:$I$1048576, "=" &amp; C2166)</f>
        <v>0</v>
      </c>
    </row>
    <row r="2167" spans="1:4" x14ac:dyDescent="0.35">
      <c r="A2167" s="2">
        <f t="shared" si="66"/>
        <v>112</v>
      </c>
      <c r="B2167" s="2">
        <f t="shared" si="67"/>
        <v>38</v>
      </c>
      <c r="C2167" s="2" t="s">
        <v>2192</v>
      </c>
      <c r="D2167" s="6">
        <f>COUNTIF(Data!$I$2:$I$1048576, "=" &amp; C2167)</f>
        <v>0</v>
      </c>
    </row>
    <row r="2168" spans="1:4" x14ac:dyDescent="0.35">
      <c r="A2168" s="2">
        <f t="shared" si="66"/>
        <v>113</v>
      </c>
      <c r="B2168" s="2">
        <f t="shared" si="67"/>
        <v>38</v>
      </c>
      <c r="C2168" s="2" t="s">
        <v>2193</v>
      </c>
      <c r="D2168" s="6">
        <f>COUNTIF(Data!$I$2:$I$1048576, "=" &amp; C2168)</f>
        <v>0</v>
      </c>
    </row>
    <row r="2169" spans="1:4" x14ac:dyDescent="0.35">
      <c r="A2169" s="2">
        <f t="shared" si="66"/>
        <v>114</v>
      </c>
      <c r="B2169" s="2">
        <f t="shared" si="67"/>
        <v>38</v>
      </c>
      <c r="C2169" s="2" t="s">
        <v>2194</v>
      </c>
      <c r="D2169" s="6">
        <f>COUNTIF(Data!$I$2:$I$1048576, "=" &amp; C2169)</f>
        <v>0</v>
      </c>
    </row>
    <row r="2170" spans="1:4" x14ac:dyDescent="0.35">
      <c r="A2170" s="2">
        <f t="shared" si="66"/>
        <v>115</v>
      </c>
      <c r="B2170" s="2">
        <f t="shared" si="67"/>
        <v>38</v>
      </c>
      <c r="C2170" s="2" t="s">
        <v>2195</v>
      </c>
      <c r="D2170" s="6">
        <f>COUNTIF(Data!$I$2:$I$1048576, "=" &amp; C2170)</f>
        <v>0</v>
      </c>
    </row>
    <row r="2171" spans="1:4" x14ac:dyDescent="0.35">
      <c r="A2171" s="2">
        <f t="shared" si="66"/>
        <v>116</v>
      </c>
      <c r="B2171" s="2">
        <f t="shared" si="67"/>
        <v>38</v>
      </c>
      <c r="C2171" s="2" t="s">
        <v>2196</v>
      </c>
      <c r="D2171" s="6">
        <f>COUNTIF(Data!$I$2:$I$1048576, "=" &amp; C2171)</f>
        <v>0</v>
      </c>
    </row>
    <row r="2172" spans="1:4" x14ac:dyDescent="0.35">
      <c r="A2172" s="2">
        <f t="shared" si="66"/>
        <v>117</v>
      </c>
      <c r="B2172" s="2">
        <f t="shared" si="67"/>
        <v>38</v>
      </c>
      <c r="C2172" s="2" t="s">
        <v>2197</v>
      </c>
      <c r="D2172" s="6">
        <f>COUNTIF(Data!$I$2:$I$1048576, "=" &amp; C2172)</f>
        <v>0</v>
      </c>
    </row>
    <row r="2173" spans="1:4" x14ac:dyDescent="0.35">
      <c r="A2173" s="2">
        <f t="shared" si="66"/>
        <v>118</v>
      </c>
      <c r="B2173" s="2">
        <f t="shared" si="67"/>
        <v>38</v>
      </c>
      <c r="C2173" s="2" t="s">
        <v>2198</v>
      </c>
      <c r="D2173" s="6">
        <f>COUNTIF(Data!$I$2:$I$1048576, "=" &amp; C2173)</f>
        <v>0</v>
      </c>
    </row>
    <row r="2174" spans="1:4" x14ac:dyDescent="0.35">
      <c r="A2174" s="2">
        <f t="shared" si="66"/>
        <v>119</v>
      </c>
      <c r="B2174" s="2">
        <f t="shared" si="67"/>
        <v>38</v>
      </c>
      <c r="C2174" s="2" t="s">
        <v>2199</v>
      </c>
      <c r="D2174" s="6">
        <f>COUNTIF(Data!$I$2:$I$1048576, "=" &amp; C2174)</f>
        <v>0</v>
      </c>
    </row>
    <row r="2175" spans="1:4" x14ac:dyDescent="0.35">
      <c r="A2175" s="2">
        <f t="shared" si="66"/>
        <v>120</v>
      </c>
      <c r="B2175" s="2">
        <f t="shared" si="67"/>
        <v>38</v>
      </c>
      <c r="C2175" s="2" t="s">
        <v>2200</v>
      </c>
      <c r="D2175" s="6">
        <f>COUNTIF(Data!$I$2:$I$1048576, "=" &amp; C2175)</f>
        <v>0</v>
      </c>
    </row>
    <row r="2176" spans="1:4" x14ac:dyDescent="0.35">
      <c r="A2176" s="2">
        <f t="shared" si="66"/>
        <v>121</v>
      </c>
      <c r="B2176" s="2">
        <f t="shared" si="67"/>
        <v>38</v>
      </c>
      <c r="C2176" s="2" t="s">
        <v>2201</v>
      </c>
      <c r="D2176" s="6">
        <f>COUNTIF(Data!$I$2:$I$1048576, "=" &amp; C2176)</f>
        <v>0</v>
      </c>
    </row>
    <row r="2177" spans="1:4" x14ac:dyDescent="0.35">
      <c r="A2177" s="2">
        <f t="shared" si="66"/>
        <v>122</v>
      </c>
      <c r="B2177" s="2">
        <f t="shared" si="67"/>
        <v>38</v>
      </c>
      <c r="C2177" s="2" t="s">
        <v>2202</v>
      </c>
      <c r="D2177" s="6">
        <f>COUNTIF(Data!$I$2:$I$1048576, "=" &amp; C2177)</f>
        <v>0</v>
      </c>
    </row>
    <row r="2178" spans="1:4" x14ac:dyDescent="0.35">
      <c r="A2178" s="2">
        <f t="shared" si="66"/>
        <v>123</v>
      </c>
      <c r="B2178" s="2">
        <f t="shared" si="67"/>
        <v>38</v>
      </c>
      <c r="C2178" s="2" t="s">
        <v>2203</v>
      </c>
      <c r="D2178" s="6">
        <f>COUNTIF(Data!$I$2:$I$1048576, "=" &amp; C2178)</f>
        <v>0</v>
      </c>
    </row>
    <row r="2179" spans="1:4" x14ac:dyDescent="0.35">
      <c r="A2179" s="2">
        <f t="shared" ref="A2179:A2242" si="68">VALUE(LEFT(C2179, FIND(" ",C2179)-1))</f>
        <v>124</v>
      </c>
      <c r="B2179" s="2">
        <f t="shared" ref="B2179:B2242" si="69">VALUE(RIGHT(C2179,LEN(C2179)- FIND(" ",C2179)+1))</f>
        <v>38</v>
      </c>
      <c r="C2179" s="2" t="s">
        <v>2204</v>
      </c>
      <c r="D2179" s="6">
        <f>COUNTIF(Data!$I$2:$I$1048576, "=" &amp; C2179)</f>
        <v>0</v>
      </c>
    </row>
    <row r="2180" spans="1:4" x14ac:dyDescent="0.35">
      <c r="A2180" s="2">
        <f t="shared" si="68"/>
        <v>125</v>
      </c>
      <c r="B2180" s="2">
        <f t="shared" si="69"/>
        <v>38</v>
      </c>
      <c r="C2180" s="2" t="s">
        <v>2205</v>
      </c>
      <c r="D2180" s="6">
        <f>COUNTIF(Data!$I$2:$I$1048576, "=" &amp; C2180)</f>
        <v>0</v>
      </c>
    </row>
    <row r="2181" spans="1:4" x14ac:dyDescent="0.35">
      <c r="A2181" s="2">
        <f t="shared" si="68"/>
        <v>126</v>
      </c>
      <c r="B2181" s="2">
        <f t="shared" si="69"/>
        <v>38</v>
      </c>
      <c r="C2181" s="2" t="s">
        <v>2206</v>
      </c>
      <c r="D2181" s="6">
        <f>COUNTIF(Data!$I$2:$I$1048576, "=" &amp; C2181)</f>
        <v>0</v>
      </c>
    </row>
    <row r="2182" spans="1:4" x14ac:dyDescent="0.35">
      <c r="A2182" s="2">
        <f t="shared" si="68"/>
        <v>127</v>
      </c>
      <c r="B2182" s="2">
        <f t="shared" si="69"/>
        <v>38</v>
      </c>
      <c r="C2182" s="2" t="s">
        <v>2207</v>
      </c>
      <c r="D2182" s="6">
        <f>COUNTIF(Data!$I$2:$I$1048576, "=" &amp; C2182)</f>
        <v>0</v>
      </c>
    </row>
    <row r="2183" spans="1:4" x14ac:dyDescent="0.35">
      <c r="A2183" s="2">
        <f t="shared" si="68"/>
        <v>128</v>
      </c>
      <c r="B2183" s="2">
        <f t="shared" si="69"/>
        <v>38</v>
      </c>
      <c r="C2183" s="2" t="s">
        <v>2208</v>
      </c>
      <c r="D2183" s="6">
        <f>COUNTIF(Data!$I$2:$I$1048576, "=" &amp; C2183)</f>
        <v>0</v>
      </c>
    </row>
    <row r="2184" spans="1:4" x14ac:dyDescent="0.35">
      <c r="A2184" s="2">
        <f t="shared" si="68"/>
        <v>129</v>
      </c>
      <c r="B2184" s="2">
        <f t="shared" si="69"/>
        <v>38</v>
      </c>
      <c r="C2184" s="2" t="s">
        <v>2209</v>
      </c>
      <c r="D2184" s="6">
        <f>COUNTIF(Data!$I$2:$I$1048576, "=" &amp; C2184)</f>
        <v>0</v>
      </c>
    </row>
    <row r="2185" spans="1:4" x14ac:dyDescent="0.35">
      <c r="A2185" s="2">
        <f t="shared" si="68"/>
        <v>130</v>
      </c>
      <c r="B2185" s="2">
        <f t="shared" si="69"/>
        <v>38</v>
      </c>
      <c r="C2185" s="2" t="s">
        <v>2210</v>
      </c>
      <c r="D2185" s="6">
        <f>COUNTIF(Data!$I$2:$I$1048576, "=" &amp; C2185)</f>
        <v>0</v>
      </c>
    </row>
    <row r="2186" spans="1:4" x14ac:dyDescent="0.35">
      <c r="A2186" s="2">
        <f t="shared" si="68"/>
        <v>131</v>
      </c>
      <c r="B2186" s="2">
        <f t="shared" si="69"/>
        <v>38</v>
      </c>
      <c r="C2186" s="2" t="s">
        <v>2211</v>
      </c>
      <c r="D2186" s="6">
        <f>COUNTIF(Data!$I$2:$I$1048576, "=" &amp; C2186)</f>
        <v>0</v>
      </c>
    </row>
    <row r="2187" spans="1:4" x14ac:dyDescent="0.35">
      <c r="A2187" s="2">
        <f t="shared" si="68"/>
        <v>132</v>
      </c>
      <c r="B2187" s="2">
        <f t="shared" si="69"/>
        <v>38</v>
      </c>
      <c r="C2187" s="2" t="s">
        <v>2212</v>
      </c>
      <c r="D2187" s="6">
        <f>COUNTIF(Data!$I$2:$I$1048576, "=" &amp; C2187)</f>
        <v>0</v>
      </c>
    </row>
    <row r="2188" spans="1:4" x14ac:dyDescent="0.35">
      <c r="A2188" s="2">
        <f t="shared" si="68"/>
        <v>133</v>
      </c>
      <c r="B2188" s="2">
        <f t="shared" si="69"/>
        <v>38</v>
      </c>
      <c r="C2188" s="2" t="s">
        <v>2213</v>
      </c>
      <c r="D2188" s="6">
        <f>COUNTIF(Data!$I$2:$I$1048576, "=" &amp; C2188)</f>
        <v>0</v>
      </c>
    </row>
    <row r="2189" spans="1:4" x14ac:dyDescent="0.35">
      <c r="A2189" s="2">
        <f t="shared" si="68"/>
        <v>134</v>
      </c>
      <c r="B2189" s="2">
        <f t="shared" si="69"/>
        <v>38</v>
      </c>
      <c r="C2189" s="2" t="s">
        <v>2214</v>
      </c>
      <c r="D2189" s="6">
        <f>COUNTIF(Data!$I$2:$I$1048576, "=" &amp; C2189)</f>
        <v>0</v>
      </c>
    </row>
    <row r="2190" spans="1:4" x14ac:dyDescent="0.35">
      <c r="A2190" s="2">
        <f t="shared" si="68"/>
        <v>135</v>
      </c>
      <c r="B2190" s="2">
        <f t="shared" si="69"/>
        <v>38</v>
      </c>
      <c r="C2190" s="2" t="s">
        <v>2215</v>
      </c>
      <c r="D2190" s="6">
        <f>COUNTIF(Data!$I$2:$I$1048576, "=" &amp; C2190)</f>
        <v>0</v>
      </c>
    </row>
    <row r="2191" spans="1:4" x14ac:dyDescent="0.35">
      <c r="A2191" s="2">
        <f t="shared" si="68"/>
        <v>136</v>
      </c>
      <c r="B2191" s="2">
        <f t="shared" si="69"/>
        <v>38</v>
      </c>
      <c r="C2191" s="2" t="s">
        <v>79</v>
      </c>
      <c r="D2191" s="6">
        <f>COUNTIF(Data!$I$2:$I$1048576, "=" &amp; C2191)</f>
        <v>0</v>
      </c>
    </row>
    <row r="2192" spans="1:4" x14ac:dyDescent="0.35">
      <c r="A2192" s="2">
        <f t="shared" si="68"/>
        <v>137</v>
      </c>
      <c r="B2192" s="2">
        <f t="shared" si="69"/>
        <v>38</v>
      </c>
      <c r="C2192" s="2" t="s">
        <v>2216</v>
      </c>
      <c r="D2192" s="6">
        <f>COUNTIF(Data!$I$2:$I$1048576, "=" &amp; C2192)</f>
        <v>0</v>
      </c>
    </row>
    <row r="2193" spans="1:4" x14ac:dyDescent="0.35">
      <c r="A2193" s="2">
        <f t="shared" si="68"/>
        <v>138</v>
      </c>
      <c r="B2193" s="2">
        <f t="shared" si="69"/>
        <v>38</v>
      </c>
      <c r="C2193" s="2" t="s">
        <v>2217</v>
      </c>
      <c r="D2193" s="6">
        <f>COUNTIF(Data!$I$2:$I$1048576, "=" &amp; C2193)</f>
        <v>0</v>
      </c>
    </row>
    <row r="2194" spans="1:4" x14ac:dyDescent="0.35">
      <c r="A2194" s="2">
        <f t="shared" si="68"/>
        <v>139</v>
      </c>
      <c r="B2194" s="2">
        <f t="shared" si="69"/>
        <v>38</v>
      </c>
      <c r="C2194" s="2" t="s">
        <v>2218</v>
      </c>
      <c r="D2194" s="6">
        <f>COUNTIF(Data!$I$2:$I$1048576, "=" &amp; C2194)</f>
        <v>0</v>
      </c>
    </row>
    <row r="2195" spans="1:4" x14ac:dyDescent="0.35">
      <c r="A2195" s="2">
        <f t="shared" si="68"/>
        <v>140</v>
      </c>
      <c r="B2195" s="2">
        <f t="shared" si="69"/>
        <v>38</v>
      </c>
      <c r="C2195" s="2" t="s">
        <v>2219</v>
      </c>
      <c r="D2195" s="6">
        <f>COUNTIF(Data!$I$2:$I$1048576, "=" &amp; C2195)</f>
        <v>0</v>
      </c>
    </row>
    <row r="2196" spans="1:4" x14ac:dyDescent="0.35">
      <c r="A2196" s="2">
        <f t="shared" si="68"/>
        <v>141</v>
      </c>
      <c r="B2196" s="2">
        <f t="shared" si="69"/>
        <v>38</v>
      </c>
      <c r="C2196" s="2" t="s">
        <v>2220</v>
      </c>
      <c r="D2196" s="6">
        <f>COUNTIF(Data!$I$2:$I$1048576, "=" &amp; C2196)</f>
        <v>0</v>
      </c>
    </row>
    <row r="2197" spans="1:4" x14ac:dyDescent="0.35">
      <c r="A2197" s="2">
        <f t="shared" si="68"/>
        <v>142</v>
      </c>
      <c r="B2197" s="2">
        <f t="shared" si="69"/>
        <v>38</v>
      </c>
      <c r="C2197" s="2" t="s">
        <v>2221</v>
      </c>
      <c r="D2197" s="6">
        <f>COUNTIF(Data!$I$2:$I$1048576, "=" &amp; C2197)</f>
        <v>0</v>
      </c>
    </row>
    <row r="2198" spans="1:4" x14ac:dyDescent="0.35">
      <c r="A2198" s="2">
        <f t="shared" si="68"/>
        <v>143</v>
      </c>
      <c r="B2198" s="2">
        <f t="shared" si="69"/>
        <v>38</v>
      </c>
      <c r="C2198" s="2" t="s">
        <v>2222</v>
      </c>
      <c r="D2198" s="6">
        <f>COUNTIF(Data!$I$2:$I$1048576, "=" &amp; C2198)</f>
        <v>0</v>
      </c>
    </row>
    <row r="2199" spans="1:4" x14ac:dyDescent="0.35">
      <c r="A2199" s="2">
        <f t="shared" si="68"/>
        <v>144</v>
      </c>
      <c r="B2199" s="2">
        <f t="shared" si="69"/>
        <v>38</v>
      </c>
      <c r="C2199" s="2" t="s">
        <v>2223</v>
      </c>
      <c r="D2199" s="6">
        <f>COUNTIF(Data!$I$2:$I$1048576, "=" &amp; C2199)</f>
        <v>0</v>
      </c>
    </row>
    <row r="2200" spans="1:4" x14ac:dyDescent="0.35">
      <c r="A2200" s="2">
        <f t="shared" si="68"/>
        <v>145</v>
      </c>
      <c r="B2200" s="2">
        <f t="shared" si="69"/>
        <v>38</v>
      </c>
      <c r="C2200" s="2" t="s">
        <v>2224</v>
      </c>
      <c r="D2200" s="6">
        <f>COUNTIF(Data!$I$2:$I$1048576, "=" &amp; C2200)</f>
        <v>0</v>
      </c>
    </row>
    <row r="2201" spans="1:4" x14ac:dyDescent="0.35">
      <c r="A2201" s="2">
        <f t="shared" si="68"/>
        <v>146</v>
      </c>
      <c r="B2201" s="2">
        <f t="shared" si="69"/>
        <v>38</v>
      </c>
      <c r="C2201" s="2" t="s">
        <v>2225</v>
      </c>
      <c r="D2201" s="6">
        <f>COUNTIF(Data!$I$2:$I$1048576, "=" &amp; C2201)</f>
        <v>0</v>
      </c>
    </row>
    <row r="2202" spans="1:4" x14ac:dyDescent="0.35">
      <c r="A2202" s="2">
        <f t="shared" si="68"/>
        <v>147</v>
      </c>
      <c r="B2202" s="2">
        <f t="shared" si="69"/>
        <v>38</v>
      </c>
      <c r="C2202" s="2" t="s">
        <v>2226</v>
      </c>
      <c r="D2202" s="6">
        <f>COUNTIF(Data!$I$2:$I$1048576, "=" &amp; C2202)</f>
        <v>0</v>
      </c>
    </row>
    <row r="2203" spans="1:4" x14ac:dyDescent="0.35">
      <c r="A2203" s="2">
        <f t="shared" si="68"/>
        <v>148</v>
      </c>
      <c r="B2203" s="2">
        <f t="shared" si="69"/>
        <v>38</v>
      </c>
      <c r="C2203" s="2" t="s">
        <v>2227</v>
      </c>
      <c r="D2203" s="6">
        <f>COUNTIF(Data!$I$2:$I$1048576, "=" &amp; C2203)</f>
        <v>0</v>
      </c>
    </row>
    <row r="2204" spans="1:4" x14ac:dyDescent="0.35">
      <c r="A2204" s="2">
        <f t="shared" si="68"/>
        <v>149</v>
      </c>
      <c r="B2204" s="2">
        <f t="shared" si="69"/>
        <v>38</v>
      </c>
      <c r="C2204" s="2" t="s">
        <v>2228</v>
      </c>
      <c r="D2204" s="6">
        <f>COUNTIF(Data!$I$2:$I$1048576, "=" &amp; C2204)</f>
        <v>0</v>
      </c>
    </row>
    <row r="2205" spans="1:4" x14ac:dyDescent="0.35">
      <c r="A2205" s="2">
        <f t="shared" si="68"/>
        <v>150</v>
      </c>
      <c r="B2205" s="2">
        <f t="shared" si="69"/>
        <v>38</v>
      </c>
      <c r="C2205" s="2" t="s">
        <v>2229</v>
      </c>
      <c r="D2205" s="6">
        <f>COUNTIF(Data!$I$2:$I$1048576, "=" &amp; C2205)</f>
        <v>0</v>
      </c>
    </row>
    <row r="2206" spans="1:4" x14ac:dyDescent="0.35">
      <c r="A2206" s="2">
        <f t="shared" si="68"/>
        <v>75</v>
      </c>
      <c r="B2206" s="2">
        <f t="shared" si="69"/>
        <v>39</v>
      </c>
      <c r="C2206" s="2" t="s">
        <v>2230</v>
      </c>
      <c r="D2206" s="6">
        <f>COUNTIF(Data!$I$2:$I$1048576, "=" &amp; C2206)</f>
        <v>0</v>
      </c>
    </row>
    <row r="2207" spans="1:4" x14ac:dyDescent="0.35">
      <c r="A2207" s="2">
        <f t="shared" si="68"/>
        <v>76</v>
      </c>
      <c r="B2207" s="2">
        <f t="shared" si="69"/>
        <v>39</v>
      </c>
      <c r="C2207" s="2" t="s">
        <v>2231</v>
      </c>
      <c r="D2207" s="6">
        <f>COUNTIF(Data!$I$2:$I$1048576, "=" &amp; C2207)</f>
        <v>0</v>
      </c>
    </row>
    <row r="2208" spans="1:4" x14ac:dyDescent="0.35">
      <c r="A2208" s="2">
        <f t="shared" si="68"/>
        <v>77</v>
      </c>
      <c r="B2208" s="2">
        <f t="shared" si="69"/>
        <v>39</v>
      </c>
      <c r="C2208" s="2" t="s">
        <v>2232</v>
      </c>
      <c r="D2208" s="6">
        <f>COUNTIF(Data!$I$2:$I$1048576, "=" &amp; C2208)</f>
        <v>0</v>
      </c>
    </row>
    <row r="2209" spans="1:4" x14ac:dyDescent="0.35">
      <c r="A2209" s="2">
        <f t="shared" si="68"/>
        <v>78</v>
      </c>
      <c r="B2209" s="2">
        <f t="shared" si="69"/>
        <v>39</v>
      </c>
      <c r="C2209" s="2" t="s">
        <v>2233</v>
      </c>
      <c r="D2209" s="6">
        <f>COUNTIF(Data!$I$2:$I$1048576, "=" &amp; C2209)</f>
        <v>0</v>
      </c>
    </row>
    <row r="2210" spans="1:4" x14ac:dyDescent="0.35">
      <c r="A2210" s="2">
        <f t="shared" si="68"/>
        <v>79</v>
      </c>
      <c r="B2210" s="2">
        <f t="shared" si="69"/>
        <v>39</v>
      </c>
      <c r="C2210" s="2" t="s">
        <v>2234</v>
      </c>
      <c r="D2210" s="6">
        <f>COUNTIF(Data!$I$2:$I$1048576, "=" &amp; C2210)</f>
        <v>0</v>
      </c>
    </row>
    <row r="2211" spans="1:4" x14ac:dyDescent="0.35">
      <c r="A2211" s="2">
        <f t="shared" si="68"/>
        <v>80</v>
      </c>
      <c r="B2211" s="2">
        <f t="shared" si="69"/>
        <v>39</v>
      </c>
      <c r="C2211" s="2" t="s">
        <v>2235</v>
      </c>
      <c r="D2211" s="6">
        <f>COUNTIF(Data!$I$2:$I$1048576, "=" &amp; C2211)</f>
        <v>0</v>
      </c>
    </row>
    <row r="2212" spans="1:4" x14ac:dyDescent="0.35">
      <c r="A2212" s="2">
        <f t="shared" si="68"/>
        <v>81</v>
      </c>
      <c r="B2212" s="2">
        <f t="shared" si="69"/>
        <v>39</v>
      </c>
      <c r="C2212" s="2" t="s">
        <v>2236</v>
      </c>
      <c r="D2212" s="6">
        <f>COUNTIF(Data!$I$2:$I$1048576, "=" &amp; C2212)</f>
        <v>0</v>
      </c>
    </row>
    <row r="2213" spans="1:4" x14ac:dyDescent="0.35">
      <c r="A2213" s="2">
        <f t="shared" si="68"/>
        <v>82</v>
      </c>
      <c r="B2213" s="2">
        <f t="shared" si="69"/>
        <v>39</v>
      </c>
      <c r="C2213" s="2" t="s">
        <v>2237</v>
      </c>
      <c r="D2213" s="6">
        <f>COUNTIF(Data!$I$2:$I$1048576, "=" &amp; C2213)</f>
        <v>0</v>
      </c>
    </row>
    <row r="2214" spans="1:4" x14ac:dyDescent="0.35">
      <c r="A2214" s="2">
        <f t="shared" si="68"/>
        <v>83</v>
      </c>
      <c r="B2214" s="2">
        <f t="shared" si="69"/>
        <v>39</v>
      </c>
      <c r="C2214" s="2" t="s">
        <v>2238</v>
      </c>
      <c r="D2214" s="6">
        <f>COUNTIF(Data!$I$2:$I$1048576, "=" &amp; C2214)</f>
        <v>0</v>
      </c>
    </row>
    <row r="2215" spans="1:4" x14ac:dyDescent="0.35">
      <c r="A2215" s="2">
        <f t="shared" si="68"/>
        <v>84</v>
      </c>
      <c r="B2215" s="2">
        <f t="shared" si="69"/>
        <v>39</v>
      </c>
      <c r="C2215" s="2" t="s">
        <v>2239</v>
      </c>
      <c r="D2215" s="6">
        <f>COUNTIF(Data!$I$2:$I$1048576, "=" &amp; C2215)</f>
        <v>0</v>
      </c>
    </row>
    <row r="2216" spans="1:4" x14ac:dyDescent="0.35">
      <c r="A2216" s="2">
        <f t="shared" si="68"/>
        <v>85</v>
      </c>
      <c r="B2216" s="2">
        <f t="shared" si="69"/>
        <v>39</v>
      </c>
      <c r="C2216" s="2" t="s">
        <v>2240</v>
      </c>
      <c r="D2216" s="6">
        <f>COUNTIF(Data!$I$2:$I$1048576, "=" &amp; C2216)</f>
        <v>0</v>
      </c>
    </row>
    <row r="2217" spans="1:4" x14ac:dyDescent="0.35">
      <c r="A2217" s="2">
        <f t="shared" si="68"/>
        <v>86</v>
      </c>
      <c r="B2217" s="2">
        <f t="shared" si="69"/>
        <v>39</v>
      </c>
      <c r="C2217" s="2" t="s">
        <v>2241</v>
      </c>
      <c r="D2217" s="6">
        <f>COUNTIF(Data!$I$2:$I$1048576, "=" &amp; C2217)</f>
        <v>0</v>
      </c>
    </row>
    <row r="2218" spans="1:4" x14ac:dyDescent="0.35">
      <c r="A2218" s="2">
        <f t="shared" si="68"/>
        <v>87</v>
      </c>
      <c r="B2218" s="2">
        <f t="shared" si="69"/>
        <v>39</v>
      </c>
      <c r="C2218" s="2" t="s">
        <v>2242</v>
      </c>
      <c r="D2218" s="6">
        <f>COUNTIF(Data!$I$2:$I$1048576, "=" &amp; C2218)</f>
        <v>0</v>
      </c>
    </row>
    <row r="2219" spans="1:4" x14ac:dyDescent="0.35">
      <c r="A2219" s="2">
        <f t="shared" si="68"/>
        <v>88</v>
      </c>
      <c r="B2219" s="2">
        <f t="shared" si="69"/>
        <v>39</v>
      </c>
      <c r="C2219" s="2" t="s">
        <v>2243</v>
      </c>
      <c r="D2219" s="6">
        <f>COUNTIF(Data!$I$2:$I$1048576, "=" &amp; C2219)</f>
        <v>0</v>
      </c>
    </row>
    <row r="2220" spans="1:4" x14ac:dyDescent="0.35">
      <c r="A2220" s="2">
        <f t="shared" si="68"/>
        <v>89</v>
      </c>
      <c r="B2220" s="2">
        <f t="shared" si="69"/>
        <v>39</v>
      </c>
      <c r="C2220" s="2" t="s">
        <v>2244</v>
      </c>
      <c r="D2220" s="6">
        <f>COUNTIF(Data!$I$2:$I$1048576, "=" &amp; C2220)</f>
        <v>0</v>
      </c>
    </row>
    <row r="2221" spans="1:4" x14ac:dyDescent="0.35">
      <c r="A2221" s="2">
        <f t="shared" si="68"/>
        <v>90</v>
      </c>
      <c r="B2221" s="2">
        <f t="shared" si="69"/>
        <v>39</v>
      </c>
      <c r="C2221" s="2" t="s">
        <v>2245</v>
      </c>
      <c r="D2221" s="6">
        <f>COUNTIF(Data!$I$2:$I$1048576, "=" &amp; C2221)</f>
        <v>0</v>
      </c>
    </row>
    <row r="2222" spans="1:4" x14ac:dyDescent="0.35">
      <c r="A2222" s="2">
        <f t="shared" si="68"/>
        <v>91</v>
      </c>
      <c r="B2222" s="2">
        <f t="shared" si="69"/>
        <v>39</v>
      </c>
      <c r="C2222" s="2" t="s">
        <v>2246</v>
      </c>
      <c r="D2222" s="6">
        <f>COUNTIF(Data!$I$2:$I$1048576, "=" &amp; C2222)</f>
        <v>0</v>
      </c>
    </row>
    <row r="2223" spans="1:4" x14ac:dyDescent="0.35">
      <c r="A2223" s="2">
        <f t="shared" si="68"/>
        <v>92</v>
      </c>
      <c r="B2223" s="2">
        <f t="shared" si="69"/>
        <v>39</v>
      </c>
      <c r="C2223" s="2" t="s">
        <v>2247</v>
      </c>
      <c r="D2223" s="6">
        <f>COUNTIF(Data!$I$2:$I$1048576, "=" &amp; C2223)</f>
        <v>0</v>
      </c>
    </row>
    <row r="2224" spans="1:4" x14ac:dyDescent="0.35">
      <c r="A2224" s="2">
        <f t="shared" si="68"/>
        <v>93</v>
      </c>
      <c r="B2224" s="2">
        <f t="shared" si="69"/>
        <v>39</v>
      </c>
      <c r="C2224" s="2" t="s">
        <v>2248</v>
      </c>
      <c r="D2224" s="6">
        <f>COUNTIF(Data!$I$2:$I$1048576, "=" &amp; C2224)</f>
        <v>0</v>
      </c>
    </row>
    <row r="2225" spans="1:4" x14ac:dyDescent="0.35">
      <c r="A2225" s="2">
        <f t="shared" si="68"/>
        <v>94</v>
      </c>
      <c r="B2225" s="2">
        <f t="shared" si="69"/>
        <v>39</v>
      </c>
      <c r="C2225" s="2" t="s">
        <v>2249</v>
      </c>
      <c r="D2225" s="6">
        <f>COUNTIF(Data!$I$2:$I$1048576, "=" &amp; C2225)</f>
        <v>0</v>
      </c>
    </row>
    <row r="2226" spans="1:4" x14ac:dyDescent="0.35">
      <c r="A2226" s="2">
        <f t="shared" si="68"/>
        <v>95</v>
      </c>
      <c r="B2226" s="2">
        <f t="shared" si="69"/>
        <v>39</v>
      </c>
      <c r="C2226" s="2" t="s">
        <v>2250</v>
      </c>
      <c r="D2226" s="6">
        <f>COUNTIF(Data!$I$2:$I$1048576, "=" &amp; C2226)</f>
        <v>0</v>
      </c>
    </row>
    <row r="2227" spans="1:4" x14ac:dyDescent="0.35">
      <c r="A2227" s="2">
        <f t="shared" si="68"/>
        <v>96</v>
      </c>
      <c r="B2227" s="2">
        <f t="shared" si="69"/>
        <v>39</v>
      </c>
      <c r="C2227" s="2" t="s">
        <v>2251</v>
      </c>
      <c r="D2227" s="6">
        <f>COUNTIF(Data!$I$2:$I$1048576, "=" &amp; C2227)</f>
        <v>0</v>
      </c>
    </row>
    <row r="2228" spans="1:4" x14ac:dyDescent="0.35">
      <c r="A2228" s="2">
        <f t="shared" si="68"/>
        <v>97</v>
      </c>
      <c r="B2228" s="2">
        <f t="shared" si="69"/>
        <v>39</v>
      </c>
      <c r="C2228" s="2" t="s">
        <v>2252</v>
      </c>
      <c r="D2228" s="6">
        <f>COUNTIF(Data!$I$2:$I$1048576, "=" &amp; C2228)</f>
        <v>0</v>
      </c>
    </row>
    <row r="2229" spans="1:4" x14ac:dyDescent="0.35">
      <c r="A2229" s="2">
        <f t="shared" si="68"/>
        <v>98</v>
      </c>
      <c r="B2229" s="2">
        <f t="shared" si="69"/>
        <v>39</v>
      </c>
      <c r="C2229" s="2" t="s">
        <v>2253</v>
      </c>
      <c r="D2229" s="6">
        <f>COUNTIF(Data!$I$2:$I$1048576, "=" &amp; C2229)</f>
        <v>0</v>
      </c>
    </row>
    <row r="2230" spans="1:4" x14ac:dyDescent="0.35">
      <c r="A2230" s="2">
        <f t="shared" si="68"/>
        <v>99</v>
      </c>
      <c r="B2230" s="2">
        <f t="shared" si="69"/>
        <v>39</v>
      </c>
      <c r="C2230" s="2" t="s">
        <v>2254</v>
      </c>
      <c r="D2230" s="6">
        <f>COUNTIF(Data!$I$2:$I$1048576, "=" &amp; C2230)</f>
        <v>0</v>
      </c>
    </row>
    <row r="2231" spans="1:4" x14ac:dyDescent="0.35">
      <c r="A2231" s="2">
        <f t="shared" si="68"/>
        <v>100</v>
      </c>
      <c r="B2231" s="2">
        <f t="shared" si="69"/>
        <v>39</v>
      </c>
      <c r="C2231" s="2" t="s">
        <v>2255</v>
      </c>
      <c r="D2231" s="6">
        <f>COUNTIF(Data!$I$2:$I$1048576, "=" &amp; C2231)</f>
        <v>0</v>
      </c>
    </row>
    <row r="2232" spans="1:4" x14ac:dyDescent="0.35">
      <c r="A2232" s="2">
        <f t="shared" si="68"/>
        <v>101</v>
      </c>
      <c r="B2232" s="2">
        <f t="shared" si="69"/>
        <v>39</v>
      </c>
      <c r="C2232" s="2" t="s">
        <v>2256</v>
      </c>
      <c r="D2232" s="6">
        <f>COUNTIF(Data!$I$2:$I$1048576, "=" &amp; C2232)</f>
        <v>0</v>
      </c>
    </row>
    <row r="2233" spans="1:4" x14ac:dyDescent="0.35">
      <c r="A2233" s="2">
        <f t="shared" si="68"/>
        <v>102</v>
      </c>
      <c r="B2233" s="2">
        <f t="shared" si="69"/>
        <v>39</v>
      </c>
      <c r="C2233" s="2" t="s">
        <v>2257</v>
      </c>
      <c r="D2233" s="6">
        <f>COUNTIF(Data!$I$2:$I$1048576, "=" &amp; C2233)</f>
        <v>0</v>
      </c>
    </row>
    <row r="2234" spans="1:4" x14ac:dyDescent="0.35">
      <c r="A2234" s="2">
        <f t="shared" si="68"/>
        <v>103</v>
      </c>
      <c r="B2234" s="2">
        <f t="shared" si="69"/>
        <v>39</v>
      </c>
      <c r="C2234" s="2" t="s">
        <v>2258</v>
      </c>
      <c r="D2234" s="6">
        <f>COUNTIF(Data!$I$2:$I$1048576, "=" &amp; C2234)</f>
        <v>0</v>
      </c>
    </row>
    <row r="2235" spans="1:4" x14ac:dyDescent="0.35">
      <c r="A2235" s="2">
        <f t="shared" si="68"/>
        <v>104</v>
      </c>
      <c r="B2235" s="2">
        <f t="shared" si="69"/>
        <v>39</v>
      </c>
      <c r="C2235" s="2" t="s">
        <v>2259</v>
      </c>
      <c r="D2235" s="6">
        <f>COUNTIF(Data!$I$2:$I$1048576, "=" &amp; C2235)</f>
        <v>0</v>
      </c>
    </row>
    <row r="2236" spans="1:4" x14ac:dyDescent="0.35">
      <c r="A2236" s="2">
        <f t="shared" si="68"/>
        <v>105</v>
      </c>
      <c r="B2236" s="2">
        <f t="shared" si="69"/>
        <v>39</v>
      </c>
      <c r="C2236" s="2" t="s">
        <v>2260</v>
      </c>
      <c r="D2236" s="6">
        <f>COUNTIF(Data!$I$2:$I$1048576, "=" &amp; C2236)</f>
        <v>0</v>
      </c>
    </row>
    <row r="2237" spans="1:4" x14ac:dyDescent="0.35">
      <c r="A2237" s="2">
        <f t="shared" si="68"/>
        <v>106</v>
      </c>
      <c r="B2237" s="2">
        <f t="shared" si="69"/>
        <v>39</v>
      </c>
      <c r="C2237" s="2" t="s">
        <v>2261</v>
      </c>
      <c r="D2237" s="6">
        <f>COUNTIF(Data!$I$2:$I$1048576, "=" &amp; C2237)</f>
        <v>0</v>
      </c>
    </row>
    <row r="2238" spans="1:4" x14ac:dyDescent="0.35">
      <c r="A2238" s="2">
        <f t="shared" si="68"/>
        <v>107</v>
      </c>
      <c r="B2238" s="2">
        <f t="shared" si="69"/>
        <v>39</v>
      </c>
      <c r="C2238" s="2" t="s">
        <v>2262</v>
      </c>
      <c r="D2238" s="6">
        <f>COUNTIF(Data!$I$2:$I$1048576, "=" &amp; C2238)</f>
        <v>0</v>
      </c>
    </row>
    <row r="2239" spans="1:4" x14ac:dyDescent="0.35">
      <c r="A2239" s="2">
        <f t="shared" si="68"/>
        <v>108</v>
      </c>
      <c r="B2239" s="2">
        <f t="shared" si="69"/>
        <v>39</v>
      </c>
      <c r="C2239" s="2" t="s">
        <v>2263</v>
      </c>
      <c r="D2239" s="6">
        <f>COUNTIF(Data!$I$2:$I$1048576, "=" &amp; C2239)</f>
        <v>0</v>
      </c>
    </row>
    <row r="2240" spans="1:4" x14ac:dyDescent="0.35">
      <c r="A2240" s="2">
        <f t="shared" si="68"/>
        <v>109</v>
      </c>
      <c r="B2240" s="2">
        <f t="shared" si="69"/>
        <v>39</v>
      </c>
      <c r="C2240" s="2" t="s">
        <v>2264</v>
      </c>
      <c r="D2240" s="6">
        <f>COUNTIF(Data!$I$2:$I$1048576, "=" &amp; C2240)</f>
        <v>0</v>
      </c>
    </row>
    <row r="2241" spans="1:4" x14ac:dyDescent="0.35">
      <c r="A2241" s="2">
        <f t="shared" si="68"/>
        <v>110</v>
      </c>
      <c r="B2241" s="2">
        <f t="shared" si="69"/>
        <v>39</v>
      </c>
      <c r="C2241" s="2" t="s">
        <v>2265</v>
      </c>
      <c r="D2241" s="6">
        <f>COUNTIF(Data!$I$2:$I$1048576, "=" &amp; C2241)</f>
        <v>0</v>
      </c>
    </row>
    <row r="2242" spans="1:4" x14ac:dyDescent="0.35">
      <c r="A2242" s="2">
        <f t="shared" si="68"/>
        <v>111</v>
      </c>
      <c r="B2242" s="2">
        <f t="shared" si="69"/>
        <v>39</v>
      </c>
      <c r="C2242" s="2" t="s">
        <v>2266</v>
      </c>
      <c r="D2242" s="6">
        <f>COUNTIF(Data!$I$2:$I$1048576, "=" &amp; C2242)</f>
        <v>0</v>
      </c>
    </row>
    <row r="2243" spans="1:4" x14ac:dyDescent="0.35">
      <c r="A2243" s="2">
        <f t="shared" ref="A2243:A2306" si="70">VALUE(LEFT(C2243, FIND(" ",C2243)-1))</f>
        <v>112</v>
      </c>
      <c r="B2243" s="2">
        <f t="shared" ref="B2243:B2306" si="71">VALUE(RIGHT(C2243,LEN(C2243)- FIND(" ",C2243)+1))</f>
        <v>39</v>
      </c>
      <c r="C2243" s="2" t="s">
        <v>2267</v>
      </c>
      <c r="D2243" s="6">
        <f>COUNTIF(Data!$I$2:$I$1048576, "=" &amp; C2243)</f>
        <v>0</v>
      </c>
    </row>
    <row r="2244" spans="1:4" x14ac:dyDescent="0.35">
      <c r="A2244" s="2">
        <f t="shared" si="70"/>
        <v>113</v>
      </c>
      <c r="B2244" s="2">
        <f t="shared" si="71"/>
        <v>39</v>
      </c>
      <c r="C2244" s="2" t="s">
        <v>2268</v>
      </c>
      <c r="D2244" s="6">
        <f>COUNTIF(Data!$I$2:$I$1048576, "=" &amp; C2244)</f>
        <v>0</v>
      </c>
    </row>
    <row r="2245" spans="1:4" x14ac:dyDescent="0.35">
      <c r="A2245" s="2">
        <f t="shared" si="70"/>
        <v>114</v>
      </c>
      <c r="B2245" s="2">
        <f t="shared" si="71"/>
        <v>39</v>
      </c>
      <c r="C2245" s="2" t="s">
        <v>2269</v>
      </c>
      <c r="D2245" s="6">
        <f>COUNTIF(Data!$I$2:$I$1048576, "=" &amp; C2245)</f>
        <v>0</v>
      </c>
    </row>
    <row r="2246" spans="1:4" x14ac:dyDescent="0.35">
      <c r="A2246" s="2">
        <f t="shared" si="70"/>
        <v>115</v>
      </c>
      <c r="B2246" s="2">
        <f t="shared" si="71"/>
        <v>39</v>
      </c>
      <c r="C2246" s="2" t="s">
        <v>2270</v>
      </c>
      <c r="D2246" s="6">
        <f>COUNTIF(Data!$I$2:$I$1048576, "=" &amp; C2246)</f>
        <v>0</v>
      </c>
    </row>
    <row r="2247" spans="1:4" x14ac:dyDescent="0.35">
      <c r="A2247" s="2">
        <f t="shared" si="70"/>
        <v>116</v>
      </c>
      <c r="B2247" s="2">
        <f t="shared" si="71"/>
        <v>39</v>
      </c>
      <c r="C2247" s="2" t="s">
        <v>2271</v>
      </c>
      <c r="D2247" s="6">
        <f>COUNTIF(Data!$I$2:$I$1048576, "=" &amp; C2247)</f>
        <v>0</v>
      </c>
    </row>
    <row r="2248" spans="1:4" x14ac:dyDescent="0.35">
      <c r="A2248" s="2">
        <f t="shared" si="70"/>
        <v>117</v>
      </c>
      <c r="B2248" s="2">
        <f t="shared" si="71"/>
        <v>39</v>
      </c>
      <c r="C2248" s="2" t="s">
        <v>2272</v>
      </c>
      <c r="D2248" s="6">
        <f>COUNTIF(Data!$I$2:$I$1048576, "=" &amp; C2248)</f>
        <v>0</v>
      </c>
    </row>
    <row r="2249" spans="1:4" x14ac:dyDescent="0.35">
      <c r="A2249" s="2">
        <f t="shared" si="70"/>
        <v>118</v>
      </c>
      <c r="B2249" s="2">
        <f t="shared" si="71"/>
        <v>39</v>
      </c>
      <c r="C2249" s="2" t="s">
        <v>2273</v>
      </c>
      <c r="D2249" s="6">
        <f>COUNTIF(Data!$I$2:$I$1048576, "=" &amp; C2249)</f>
        <v>0</v>
      </c>
    </row>
    <row r="2250" spans="1:4" x14ac:dyDescent="0.35">
      <c r="A2250" s="2">
        <f t="shared" si="70"/>
        <v>119</v>
      </c>
      <c r="B2250" s="2">
        <f t="shared" si="71"/>
        <v>39</v>
      </c>
      <c r="C2250" s="2" t="s">
        <v>2274</v>
      </c>
      <c r="D2250" s="6">
        <f>COUNTIF(Data!$I$2:$I$1048576, "=" &amp; C2250)</f>
        <v>0</v>
      </c>
    </row>
    <row r="2251" spans="1:4" x14ac:dyDescent="0.35">
      <c r="A2251" s="2">
        <f t="shared" si="70"/>
        <v>120</v>
      </c>
      <c r="B2251" s="2">
        <f t="shared" si="71"/>
        <v>39</v>
      </c>
      <c r="C2251" s="2" t="s">
        <v>2275</v>
      </c>
      <c r="D2251" s="6">
        <f>COUNTIF(Data!$I$2:$I$1048576, "=" &amp; C2251)</f>
        <v>0</v>
      </c>
    </row>
    <row r="2252" spans="1:4" x14ac:dyDescent="0.35">
      <c r="A2252" s="2">
        <f t="shared" si="70"/>
        <v>121</v>
      </c>
      <c r="B2252" s="2">
        <f t="shared" si="71"/>
        <v>39</v>
      </c>
      <c r="C2252" s="2" t="s">
        <v>2276</v>
      </c>
      <c r="D2252" s="6">
        <f>COUNTIF(Data!$I$2:$I$1048576, "=" &amp; C2252)</f>
        <v>0</v>
      </c>
    </row>
    <row r="2253" spans="1:4" x14ac:dyDescent="0.35">
      <c r="A2253" s="2">
        <f t="shared" si="70"/>
        <v>122</v>
      </c>
      <c r="B2253" s="2">
        <f t="shared" si="71"/>
        <v>39</v>
      </c>
      <c r="C2253" s="2" t="s">
        <v>2277</v>
      </c>
      <c r="D2253" s="6">
        <f>COUNTIF(Data!$I$2:$I$1048576, "=" &amp; C2253)</f>
        <v>0</v>
      </c>
    </row>
    <row r="2254" spans="1:4" x14ac:dyDescent="0.35">
      <c r="A2254" s="2">
        <f t="shared" si="70"/>
        <v>123</v>
      </c>
      <c r="B2254" s="2">
        <f t="shared" si="71"/>
        <v>39</v>
      </c>
      <c r="C2254" s="2" t="s">
        <v>2278</v>
      </c>
      <c r="D2254" s="6">
        <f>COUNTIF(Data!$I$2:$I$1048576, "=" &amp; C2254)</f>
        <v>0</v>
      </c>
    </row>
    <row r="2255" spans="1:4" x14ac:dyDescent="0.35">
      <c r="A2255" s="2">
        <f t="shared" si="70"/>
        <v>124</v>
      </c>
      <c r="B2255" s="2">
        <f t="shared" si="71"/>
        <v>39</v>
      </c>
      <c r="C2255" s="2" t="s">
        <v>2279</v>
      </c>
      <c r="D2255" s="6">
        <f>COUNTIF(Data!$I$2:$I$1048576, "=" &amp; C2255)</f>
        <v>0</v>
      </c>
    </row>
    <row r="2256" spans="1:4" x14ac:dyDescent="0.35">
      <c r="A2256" s="2">
        <f t="shared" si="70"/>
        <v>125</v>
      </c>
      <c r="B2256" s="2">
        <f t="shared" si="71"/>
        <v>39</v>
      </c>
      <c r="C2256" s="2" t="s">
        <v>2280</v>
      </c>
      <c r="D2256" s="6">
        <f>COUNTIF(Data!$I$2:$I$1048576, "=" &amp; C2256)</f>
        <v>0</v>
      </c>
    </row>
    <row r="2257" spans="1:4" x14ac:dyDescent="0.35">
      <c r="A2257" s="2">
        <f t="shared" si="70"/>
        <v>126</v>
      </c>
      <c r="B2257" s="2">
        <f t="shared" si="71"/>
        <v>39</v>
      </c>
      <c r="C2257" s="2" t="s">
        <v>2281</v>
      </c>
      <c r="D2257" s="6">
        <f>COUNTIF(Data!$I$2:$I$1048576, "=" &amp; C2257)</f>
        <v>0</v>
      </c>
    </row>
    <row r="2258" spans="1:4" x14ac:dyDescent="0.35">
      <c r="A2258" s="2">
        <f t="shared" si="70"/>
        <v>127</v>
      </c>
      <c r="B2258" s="2">
        <f t="shared" si="71"/>
        <v>39</v>
      </c>
      <c r="C2258" s="2" t="s">
        <v>2282</v>
      </c>
      <c r="D2258" s="6">
        <f>COUNTIF(Data!$I$2:$I$1048576, "=" &amp; C2258)</f>
        <v>0</v>
      </c>
    </row>
    <row r="2259" spans="1:4" x14ac:dyDescent="0.35">
      <c r="A2259" s="2">
        <f t="shared" si="70"/>
        <v>128</v>
      </c>
      <c r="B2259" s="2">
        <f t="shared" si="71"/>
        <v>39</v>
      </c>
      <c r="C2259" s="2" t="s">
        <v>2283</v>
      </c>
      <c r="D2259" s="6">
        <f>COUNTIF(Data!$I$2:$I$1048576, "=" &amp; C2259)</f>
        <v>0</v>
      </c>
    </row>
    <row r="2260" spans="1:4" x14ac:dyDescent="0.35">
      <c r="A2260" s="2">
        <f t="shared" si="70"/>
        <v>129</v>
      </c>
      <c r="B2260" s="2">
        <f t="shared" si="71"/>
        <v>39</v>
      </c>
      <c r="C2260" s="2" t="s">
        <v>2284</v>
      </c>
      <c r="D2260" s="6">
        <f>COUNTIF(Data!$I$2:$I$1048576, "=" &amp; C2260)</f>
        <v>0</v>
      </c>
    </row>
    <row r="2261" spans="1:4" x14ac:dyDescent="0.35">
      <c r="A2261" s="2">
        <f t="shared" si="70"/>
        <v>130</v>
      </c>
      <c r="B2261" s="2">
        <f t="shared" si="71"/>
        <v>39</v>
      </c>
      <c r="C2261" s="2" t="s">
        <v>2285</v>
      </c>
      <c r="D2261" s="6">
        <f>COUNTIF(Data!$I$2:$I$1048576, "=" &amp; C2261)</f>
        <v>0</v>
      </c>
    </row>
    <row r="2262" spans="1:4" x14ac:dyDescent="0.35">
      <c r="A2262" s="2">
        <f t="shared" si="70"/>
        <v>131</v>
      </c>
      <c r="B2262" s="2">
        <f t="shared" si="71"/>
        <v>39</v>
      </c>
      <c r="C2262" s="2" t="s">
        <v>2286</v>
      </c>
      <c r="D2262" s="6">
        <f>COUNTIF(Data!$I$2:$I$1048576, "=" &amp; C2262)</f>
        <v>0</v>
      </c>
    </row>
    <row r="2263" spans="1:4" x14ac:dyDescent="0.35">
      <c r="A2263" s="2">
        <f t="shared" si="70"/>
        <v>132</v>
      </c>
      <c r="B2263" s="2">
        <f t="shared" si="71"/>
        <v>39</v>
      </c>
      <c r="C2263" s="2" t="s">
        <v>2287</v>
      </c>
      <c r="D2263" s="6">
        <f>COUNTIF(Data!$I$2:$I$1048576, "=" &amp; C2263)</f>
        <v>0</v>
      </c>
    </row>
    <row r="2264" spans="1:4" x14ac:dyDescent="0.35">
      <c r="A2264" s="2">
        <f t="shared" si="70"/>
        <v>133</v>
      </c>
      <c r="B2264" s="2">
        <f t="shared" si="71"/>
        <v>39</v>
      </c>
      <c r="C2264" s="2" t="s">
        <v>2288</v>
      </c>
      <c r="D2264" s="6">
        <f>COUNTIF(Data!$I$2:$I$1048576, "=" &amp; C2264)</f>
        <v>0</v>
      </c>
    </row>
    <row r="2265" spans="1:4" x14ac:dyDescent="0.35">
      <c r="A2265" s="2">
        <f t="shared" si="70"/>
        <v>134</v>
      </c>
      <c r="B2265" s="2">
        <f t="shared" si="71"/>
        <v>39</v>
      </c>
      <c r="C2265" s="2" t="s">
        <v>2289</v>
      </c>
      <c r="D2265" s="6">
        <f>COUNTIF(Data!$I$2:$I$1048576, "=" &amp; C2265)</f>
        <v>0</v>
      </c>
    </row>
    <row r="2266" spans="1:4" x14ac:dyDescent="0.35">
      <c r="A2266" s="2">
        <f t="shared" si="70"/>
        <v>135</v>
      </c>
      <c r="B2266" s="2">
        <f t="shared" si="71"/>
        <v>39</v>
      </c>
      <c r="C2266" s="2" t="s">
        <v>2290</v>
      </c>
      <c r="D2266" s="6">
        <f>COUNTIF(Data!$I$2:$I$1048576, "=" &amp; C2266)</f>
        <v>0</v>
      </c>
    </row>
    <row r="2267" spans="1:4" x14ac:dyDescent="0.35">
      <c r="A2267" s="2">
        <f t="shared" si="70"/>
        <v>136</v>
      </c>
      <c r="B2267" s="2">
        <f t="shared" si="71"/>
        <v>39</v>
      </c>
      <c r="C2267" s="2" t="s">
        <v>2291</v>
      </c>
      <c r="D2267" s="6">
        <f>COUNTIF(Data!$I$2:$I$1048576, "=" &amp; C2267)</f>
        <v>0</v>
      </c>
    </row>
    <row r="2268" spans="1:4" x14ac:dyDescent="0.35">
      <c r="A2268" s="2">
        <f t="shared" si="70"/>
        <v>137</v>
      </c>
      <c r="B2268" s="2">
        <f t="shared" si="71"/>
        <v>39</v>
      </c>
      <c r="C2268" s="2" t="s">
        <v>2292</v>
      </c>
      <c r="D2268" s="6">
        <f>COUNTIF(Data!$I$2:$I$1048576, "=" &amp; C2268)</f>
        <v>0</v>
      </c>
    </row>
    <row r="2269" spans="1:4" x14ac:dyDescent="0.35">
      <c r="A2269" s="2">
        <f t="shared" si="70"/>
        <v>138</v>
      </c>
      <c r="B2269" s="2">
        <f t="shared" si="71"/>
        <v>39</v>
      </c>
      <c r="C2269" s="2" t="s">
        <v>2293</v>
      </c>
      <c r="D2269" s="6">
        <f>COUNTIF(Data!$I$2:$I$1048576, "=" &amp; C2269)</f>
        <v>0</v>
      </c>
    </row>
    <row r="2270" spans="1:4" x14ac:dyDescent="0.35">
      <c r="A2270" s="2">
        <f t="shared" si="70"/>
        <v>139</v>
      </c>
      <c r="B2270" s="2">
        <f t="shared" si="71"/>
        <v>39</v>
      </c>
      <c r="C2270" s="2" t="s">
        <v>2294</v>
      </c>
      <c r="D2270" s="6">
        <f>COUNTIF(Data!$I$2:$I$1048576, "=" &amp; C2270)</f>
        <v>0</v>
      </c>
    </row>
    <row r="2271" spans="1:4" x14ac:dyDescent="0.35">
      <c r="A2271" s="2">
        <f t="shared" si="70"/>
        <v>140</v>
      </c>
      <c r="B2271" s="2">
        <f t="shared" si="71"/>
        <v>39</v>
      </c>
      <c r="C2271" s="2" t="s">
        <v>2295</v>
      </c>
      <c r="D2271" s="6">
        <f>COUNTIF(Data!$I$2:$I$1048576, "=" &amp; C2271)</f>
        <v>0</v>
      </c>
    </row>
    <row r="2272" spans="1:4" x14ac:dyDescent="0.35">
      <c r="A2272" s="2">
        <f t="shared" si="70"/>
        <v>141</v>
      </c>
      <c r="B2272" s="2">
        <f t="shared" si="71"/>
        <v>39</v>
      </c>
      <c r="C2272" s="2" t="s">
        <v>2296</v>
      </c>
      <c r="D2272" s="6">
        <f>COUNTIF(Data!$I$2:$I$1048576, "=" &amp; C2272)</f>
        <v>0</v>
      </c>
    </row>
    <row r="2273" spans="1:4" x14ac:dyDescent="0.35">
      <c r="A2273" s="2">
        <f t="shared" si="70"/>
        <v>142</v>
      </c>
      <c r="B2273" s="2">
        <f t="shared" si="71"/>
        <v>39</v>
      </c>
      <c r="C2273" s="2" t="s">
        <v>2297</v>
      </c>
      <c r="D2273" s="6">
        <f>COUNTIF(Data!$I$2:$I$1048576, "=" &amp; C2273)</f>
        <v>0</v>
      </c>
    </row>
    <row r="2274" spans="1:4" x14ac:dyDescent="0.35">
      <c r="A2274" s="2">
        <f t="shared" si="70"/>
        <v>143</v>
      </c>
      <c r="B2274" s="2">
        <f t="shared" si="71"/>
        <v>39</v>
      </c>
      <c r="C2274" s="2" t="s">
        <v>2298</v>
      </c>
      <c r="D2274" s="6">
        <f>COUNTIF(Data!$I$2:$I$1048576, "=" &amp; C2274)</f>
        <v>0</v>
      </c>
    </row>
    <row r="2275" spans="1:4" x14ac:dyDescent="0.35">
      <c r="A2275" s="2">
        <f t="shared" si="70"/>
        <v>144</v>
      </c>
      <c r="B2275" s="2">
        <f t="shared" si="71"/>
        <v>39</v>
      </c>
      <c r="C2275" s="2" t="s">
        <v>2299</v>
      </c>
      <c r="D2275" s="6">
        <f>COUNTIF(Data!$I$2:$I$1048576, "=" &amp; C2275)</f>
        <v>0</v>
      </c>
    </row>
    <row r="2276" spans="1:4" x14ac:dyDescent="0.35">
      <c r="A2276" s="2">
        <f t="shared" si="70"/>
        <v>145</v>
      </c>
      <c r="B2276" s="2">
        <f t="shared" si="71"/>
        <v>39</v>
      </c>
      <c r="C2276" s="2" t="s">
        <v>2300</v>
      </c>
      <c r="D2276" s="6">
        <f>COUNTIF(Data!$I$2:$I$1048576, "=" &amp; C2276)</f>
        <v>0</v>
      </c>
    </row>
    <row r="2277" spans="1:4" x14ac:dyDescent="0.35">
      <c r="A2277" s="2">
        <f t="shared" si="70"/>
        <v>146</v>
      </c>
      <c r="B2277" s="2">
        <f t="shared" si="71"/>
        <v>39</v>
      </c>
      <c r="C2277" s="2" t="s">
        <v>2301</v>
      </c>
      <c r="D2277" s="6">
        <f>COUNTIF(Data!$I$2:$I$1048576, "=" &amp; C2277)</f>
        <v>0</v>
      </c>
    </row>
    <row r="2278" spans="1:4" x14ac:dyDescent="0.35">
      <c r="A2278" s="2">
        <f t="shared" si="70"/>
        <v>147</v>
      </c>
      <c r="B2278" s="2">
        <f t="shared" si="71"/>
        <v>39</v>
      </c>
      <c r="C2278" s="2" t="s">
        <v>2302</v>
      </c>
      <c r="D2278" s="6">
        <f>COUNTIF(Data!$I$2:$I$1048576, "=" &amp; C2278)</f>
        <v>0</v>
      </c>
    </row>
    <row r="2279" spans="1:4" x14ac:dyDescent="0.35">
      <c r="A2279" s="2">
        <f t="shared" si="70"/>
        <v>148</v>
      </c>
      <c r="B2279" s="2">
        <f t="shared" si="71"/>
        <v>39</v>
      </c>
      <c r="C2279" s="2" t="s">
        <v>2303</v>
      </c>
      <c r="D2279" s="6">
        <f>COUNTIF(Data!$I$2:$I$1048576, "=" &amp; C2279)</f>
        <v>0</v>
      </c>
    </row>
    <row r="2280" spans="1:4" x14ac:dyDescent="0.35">
      <c r="A2280" s="2">
        <f t="shared" si="70"/>
        <v>149</v>
      </c>
      <c r="B2280" s="2">
        <f t="shared" si="71"/>
        <v>39</v>
      </c>
      <c r="C2280" s="2" t="s">
        <v>2304</v>
      </c>
      <c r="D2280" s="6">
        <f>COUNTIF(Data!$I$2:$I$1048576, "=" &amp; C2280)</f>
        <v>0</v>
      </c>
    </row>
    <row r="2281" spans="1:4" x14ac:dyDescent="0.35">
      <c r="A2281" s="2">
        <f t="shared" si="70"/>
        <v>150</v>
      </c>
      <c r="B2281" s="2">
        <f t="shared" si="71"/>
        <v>39</v>
      </c>
      <c r="C2281" s="2" t="s">
        <v>2305</v>
      </c>
      <c r="D2281" s="6">
        <f>COUNTIF(Data!$I$2:$I$1048576, "=" &amp; C2281)</f>
        <v>0</v>
      </c>
    </row>
    <row r="2282" spans="1:4" x14ac:dyDescent="0.35">
      <c r="A2282" s="2">
        <f t="shared" si="70"/>
        <v>75</v>
      </c>
      <c r="B2282" s="2">
        <f t="shared" si="71"/>
        <v>40</v>
      </c>
      <c r="C2282" s="2" t="s">
        <v>2306</v>
      </c>
      <c r="D2282" s="6">
        <f>COUNTIF(Data!$I$2:$I$1048576, "=" &amp; C2282)</f>
        <v>0</v>
      </c>
    </row>
    <row r="2283" spans="1:4" x14ac:dyDescent="0.35">
      <c r="A2283" s="2">
        <f t="shared" si="70"/>
        <v>76</v>
      </c>
      <c r="B2283" s="2">
        <f t="shared" si="71"/>
        <v>40</v>
      </c>
      <c r="C2283" s="2" t="s">
        <v>2307</v>
      </c>
      <c r="D2283" s="6">
        <f>COUNTIF(Data!$I$2:$I$1048576, "=" &amp; C2283)</f>
        <v>0</v>
      </c>
    </row>
    <row r="2284" spans="1:4" x14ac:dyDescent="0.35">
      <c r="A2284" s="2">
        <f t="shared" si="70"/>
        <v>77</v>
      </c>
      <c r="B2284" s="2">
        <f t="shared" si="71"/>
        <v>40</v>
      </c>
      <c r="C2284" s="2" t="s">
        <v>2308</v>
      </c>
      <c r="D2284" s="6">
        <f>COUNTIF(Data!$I$2:$I$1048576, "=" &amp; C2284)</f>
        <v>0</v>
      </c>
    </row>
    <row r="2285" spans="1:4" x14ac:dyDescent="0.35">
      <c r="A2285" s="2">
        <f t="shared" si="70"/>
        <v>78</v>
      </c>
      <c r="B2285" s="2">
        <f t="shared" si="71"/>
        <v>40</v>
      </c>
      <c r="C2285" s="2" t="s">
        <v>2309</v>
      </c>
      <c r="D2285" s="6">
        <f>COUNTIF(Data!$I$2:$I$1048576, "=" &amp; C2285)</f>
        <v>0</v>
      </c>
    </row>
    <row r="2286" spans="1:4" x14ac:dyDescent="0.35">
      <c r="A2286" s="2">
        <f t="shared" si="70"/>
        <v>79</v>
      </c>
      <c r="B2286" s="2">
        <f t="shared" si="71"/>
        <v>40</v>
      </c>
      <c r="C2286" s="2" t="s">
        <v>2310</v>
      </c>
      <c r="D2286" s="6">
        <f>COUNTIF(Data!$I$2:$I$1048576, "=" &amp; C2286)</f>
        <v>0</v>
      </c>
    </row>
    <row r="2287" spans="1:4" x14ac:dyDescent="0.35">
      <c r="A2287" s="2">
        <f t="shared" si="70"/>
        <v>80</v>
      </c>
      <c r="B2287" s="2">
        <f t="shared" si="71"/>
        <v>40</v>
      </c>
      <c r="C2287" s="2" t="s">
        <v>2311</v>
      </c>
      <c r="D2287" s="6">
        <f>COUNTIF(Data!$I$2:$I$1048576, "=" &amp; C2287)</f>
        <v>0</v>
      </c>
    </row>
    <row r="2288" spans="1:4" x14ac:dyDescent="0.35">
      <c r="A2288" s="2">
        <f t="shared" si="70"/>
        <v>81</v>
      </c>
      <c r="B2288" s="2">
        <f t="shared" si="71"/>
        <v>40</v>
      </c>
      <c r="C2288" s="2" t="s">
        <v>2312</v>
      </c>
      <c r="D2288" s="6">
        <f>COUNTIF(Data!$I$2:$I$1048576, "=" &amp; C2288)</f>
        <v>0</v>
      </c>
    </row>
    <row r="2289" spans="1:4" x14ac:dyDescent="0.35">
      <c r="A2289" s="2">
        <f t="shared" si="70"/>
        <v>82</v>
      </c>
      <c r="B2289" s="2">
        <f t="shared" si="71"/>
        <v>40</v>
      </c>
      <c r="C2289" s="2" t="s">
        <v>2313</v>
      </c>
      <c r="D2289" s="6">
        <f>COUNTIF(Data!$I$2:$I$1048576, "=" &amp; C2289)</f>
        <v>0</v>
      </c>
    </row>
    <row r="2290" spans="1:4" x14ac:dyDescent="0.35">
      <c r="A2290" s="2">
        <f t="shared" si="70"/>
        <v>83</v>
      </c>
      <c r="B2290" s="2">
        <f t="shared" si="71"/>
        <v>40</v>
      </c>
      <c r="C2290" s="2" t="s">
        <v>2314</v>
      </c>
      <c r="D2290" s="6">
        <f>COUNTIF(Data!$I$2:$I$1048576, "=" &amp; C2290)</f>
        <v>0</v>
      </c>
    </row>
    <row r="2291" spans="1:4" x14ac:dyDescent="0.35">
      <c r="A2291" s="2">
        <f t="shared" si="70"/>
        <v>84</v>
      </c>
      <c r="B2291" s="2">
        <f t="shared" si="71"/>
        <v>40</v>
      </c>
      <c r="C2291" s="2" t="s">
        <v>2315</v>
      </c>
      <c r="D2291" s="6">
        <f>COUNTIF(Data!$I$2:$I$1048576, "=" &amp; C2291)</f>
        <v>0</v>
      </c>
    </row>
    <row r="2292" spans="1:4" x14ac:dyDescent="0.35">
      <c r="A2292" s="2">
        <f t="shared" si="70"/>
        <v>85</v>
      </c>
      <c r="B2292" s="2">
        <f t="shared" si="71"/>
        <v>40</v>
      </c>
      <c r="C2292" s="2" t="s">
        <v>2316</v>
      </c>
      <c r="D2292" s="6">
        <f>COUNTIF(Data!$I$2:$I$1048576, "=" &amp; C2292)</f>
        <v>0</v>
      </c>
    </row>
    <row r="2293" spans="1:4" x14ac:dyDescent="0.35">
      <c r="A2293" s="2">
        <f t="shared" si="70"/>
        <v>86</v>
      </c>
      <c r="B2293" s="2">
        <f t="shared" si="71"/>
        <v>40</v>
      </c>
      <c r="C2293" s="2" t="s">
        <v>2317</v>
      </c>
      <c r="D2293" s="6">
        <f>COUNTIF(Data!$I$2:$I$1048576, "=" &amp; C2293)</f>
        <v>0</v>
      </c>
    </row>
    <row r="2294" spans="1:4" x14ac:dyDescent="0.35">
      <c r="A2294" s="2">
        <f t="shared" si="70"/>
        <v>87</v>
      </c>
      <c r="B2294" s="2">
        <f t="shared" si="71"/>
        <v>40</v>
      </c>
      <c r="C2294" s="2" t="s">
        <v>2318</v>
      </c>
      <c r="D2294" s="6">
        <f>COUNTIF(Data!$I$2:$I$1048576, "=" &amp; C2294)</f>
        <v>0</v>
      </c>
    </row>
    <row r="2295" spans="1:4" x14ac:dyDescent="0.35">
      <c r="A2295" s="2">
        <f t="shared" si="70"/>
        <v>88</v>
      </c>
      <c r="B2295" s="2">
        <f t="shared" si="71"/>
        <v>40</v>
      </c>
      <c r="C2295" s="2" t="s">
        <v>2319</v>
      </c>
      <c r="D2295" s="6">
        <f>COUNTIF(Data!$I$2:$I$1048576, "=" &amp; C2295)</f>
        <v>0</v>
      </c>
    </row>
    <row r="2296" spans="1:4" x14ac:dyDescent="0.35">
      <c r="A2296" s="2">
        <f t="shared" si="70"/>
        <v>89</v>
      </c>
      <c r="B2296" s="2">
        <f t="shared" si="71"/>
        <v>40</v>
      </c>
      <c r="C2296" s="2" t="s">
        <v>2320</v>
      </c>
      <c r="D2296" s="6">
        <f>COUNTIF(Data!$I$2:$I$1048576, "=" &amp; C2296)</f>
        <v>0</v>
      </c>
    </row>
    <row r="2297" spans="1:4" x14ac:dyDescent="0.35">
      <c r="A2297" s="2">
        <f t="shared" si="70"/>
        <v>90</v>
      </c>
      <c r="B2297" s="2">
        <f t="shared" si="71"/>
        <v>40</v>
      </c>
      <c r="C2297" s="2" t="s">
        <v>2321</v>
      </c>
      <c r="D2297" s="6">
        <f>COUNTIF(Data!$I$2:$I$1048576, "=" &amp; C2297)</f>
        <v>0</v>
      </c>
    </row>
    <row r="2298" spans="1:4" x14ac:dyDescent="0.35">
      <c r="A2298" s="2">
        <f t="shared" si="70"/>
        <v>91</v>
      </c>
      <c r="B2298" s="2">
        <f t="shared" si="71"/>
        <v>40</v>
      </c>
      <c r="C2298" s="2" t="s">
        <v>2322</v>
      </c>
      <c r="D2298" s="6">
        <f>COUNTIF(Data!$I$2:$I$1048576, "=" &amp; C2298)</f>
        <v>0</v>
      </c>
    </row>
    <row r="2299" spans="1:4" x14ac:dyDescent="0.35">
      <c r="A2299" s="2">
        <f t="shared" si="70"/>
        <v>92</v>
      </c>
      <c r="B2299" s="2">
        <f t="shared" si="71"/>
        <v>40</v>
      </c>
      <c r="C2299" s="2" t="s">
        <v>2323</v>
      </c>
      <c r="D2299" s="6">
        <f>COUNTIF(Data!$I$2:$I$1048576, "=" &amp; C2299)</f>
        <v>0</v>
      </c>
    </row>
    <row r="2300" spans="1:4" x14ac:dyDescent="0.35">
      <c r="A2300" s="2">
        <f t="shared" si="70"/>
        <v>93</v>
      </c>
      <c r="B2300" s="2">
        <f t="shared" si="71"/>
        <v>40</v>
      </c>
      <c r="C2300" s="2" t="s">
        <v>2324</v>
      </c>
      <c r="D2300" s="6">
        <f>COUNTIF(Data!$I$2:$I$1048576, "=" &amp; C2300)</f>
        <v>0</v>
      </c>
    </row>
    <row r="2301" spans="1:4" x14ac:dyDescent="0.35">
      <c r="A2301" s="2">
        <f t="shared" si="70"/>
        <v>94</v>
      </c>
      <c r="B2301" s="2">
        <f t="shared" si="71"/>
        <v>40</v>
      </c>
      <c r="C2301" s="2" t="s">
        <v>2325</v>
      </c>
      <c r="D2301" s="6">
        <f>COUNTIF(Data!$I$2:$I$1048576, "=" &amp; C2301)</f>
        <v>0</v>
      </c>
    </row>
    <row r="2302" spans="1:4" x14ac:dyDescent="0.35">
      <c r="A2302" s="2">
        <f t="shared" si="70"/>
        <v>95</v>
      </c>
      <c r="B2302" s="2">
        <f t="shared" si="71"/>
        <v>40</v>
      </c>
      <c r="C2302" s="2" t="s">
        <v>2326</v>
      </c>
      <c r="D2302" s="6">
        <f>COUNTIF(Data!$I$2:$I$1048576, "=" &amp; C2302)</f>
        <v>0</v>
      </c>
    </row>
    <row r="2303" spans="1:4" x14ac:dyDescent="0.35">
      <c r="A2303" s="2">
        <f t="shared" si="70"/>
        <v>96</v>
      </c>
      <c r="B2303" s="2">
        <f t="shared" si="71"/>
        <v>40</v>
      </c>
      <c r="C2303" s="2" t="s">
        <v>2327</v>
      </c>
      <c r="D2303" s="6">
        <f>COUNTIF(Data!$I$2:$I$1048576, "=" &amp; C2303)</f>
        <v>0</v>
      </c>
    </row>
    <row r="2304" spans="1:4" x14ac:dyDescent="0.35">
      <c r="A2304" s="2">
        <f t="shared" si="70"/>
        <v>97</v>
      </c>
      <c r="B2304" s="2">
        <f t="shared" si="71"/>
        <v>40</v>
      </c>
      <c r="C2304" s="2" t="s">
        <v>2328</v>
      </c>
      <c r="D2304" s="6">
        <f>COUNTIF(Data!$I$2:$I$1048576, "=" &amp; C2304)</f>
        <v>0</v>
      </c>
    </row>
    <row r="2305" spans="1:4" x14ac:dyDescent="0.35">
      <c r="A2305" s="2">
        <f t="shared" si="70"/>
        <v>98</v>
      </c>
      <c r="B2305" s="2">
        <f t="shared" si="71"/>
        <v>40</v>
      </c>
      <c r="C2305" s="2" t="s">
        <v>2329</v>
      </c>
      <c r="D2305" s="6">
        <f>COUNTIF(Data!$I$2:$I$1048576, "=" &amp; C2305)</f>
        <v>0</v>
      </c>
    </row>
    <row r="2306" spans="1:4" x14ac:dyDescent="0.35">
      <c r="A2306" s="2">
        <f t="shared" si="70"/>
        <v>99</v>
      </c>
      <c r="B2306" s="2">
        <f t="shared" si="71"/>
        <v>40</v>
      </c>
      <c r="C2306" s="2" t="s">
        <v>2330</v>
      </c>
      <c r="D2306" s="6">
        <f>COUNTIF(Data!$I$2:$I$1048576, "=" &amp; C2306)</f>
        <v>0</v>
      </c>
    </row>
    <row r="2307" spans="1:4" x14ac:dyDescent="0.35">
      <c r="A2307" s="2">
        <f t="shared" ref="A2307:A2357" si="72">VALUE(LEFT(C2307, FIND(" ",C2307)-1))</f>
        <v>100</v>
      </c>
      <c r="B2307" s="2">
        <f t="shared" ref="B2307:B2357" si="73">VALUE(RIGHT(C2307,LEN(C2307)- FIND(" ",C2307)+1))</f>
        <v>40</v>
      </c>
      <c r="C2307" s="2" t="s">
        <v>2331</v>
      </c>
      <c r="D2307" s="6">
        <f>COUNTIF(Data!$I$2:$I$1048576, "=" &amp; C2307)</f>
        <v>0</v>
      </c>
    </row>
    <row r="2308" spans="1:4" x14ac:dyDescent="0.35">
      <c r="A2308" s="2">
        <f t="shared" si="72"/>
        <v>101</v>
      </c>
      <c r="B2308" s="2">
        <f t="shared" si="73"/>
        <v>40</v>
      </c>
      <c r="C2308" s="2" t="s">
        <v>2332</v>
      </c>
      <c r="D2308" s="6">
        <f>COUNTIF(Data!$I$2:$I$1048576, "=" &amp; C2308)</f>
        <v>0</v>
      </c>
    </row>
    <row r="2309" spans="1:4" x14ac:dyDescent="0.35">
      <c r="A2309" s="2">
        <f t="shared" si="72"/>
        <v>102</v>
      </c>
      <c r="B2309" s="2">
        <f t="shared" si="73"/>
        <v>40</v>
      </c>
      <c r="C2309" s="2" t="s">
        <v>2333</v>
      </c>
      <c r="D2309" s="6">
        <f>COUNTIF(Data!$I$2:$I$1048576, "=" &amp; C2309)</f>
        <v>0</v>
      </c>
    </row>
    <row r="2310" spans="1:4" x14ac:dyDescent="0.35">
      <c r="A2310" s="2">
        <f t="shared" si="72"/>
        <v>103</v>
      </c>
      <c r="B2310" s="2">
        <f t="shared" si="73"/>
        <v>40</v>
      </c>
      <c r="C2310" s="2" t="s">
        <v>2334</v>
      </c>
      <c r="D2310" s="6">
        <f>COUNTIF(Data!$I$2:$I$1048576, "=" &amp; C2310)</f>
        <v>0</v>
      </c>
    </row>
    <row r="2311" spans="1:4" x14ac:dyDescent="0.35">
      <c r="A2311" s="2">
        <f t="shared" si="72"/>
        <v>104</v>
      </c>
      <c r="B2311" s="2">
        <f t="shared" si="73"/>
        <v>40</v>
      </c>
      <c r="C2311" s="2" t="s">
        <v>2335</v>
      </c>
      <c r="D2311" s="6">
        <f>COUNTIF(Data!$I$2:$I$1048576, "=" &amp; C2311)</f>
        <v>0</v>
      </c>
    </row>
    <row r="2312" spans="1:4" x14ac:dyDescent="0.35">
      <c r="A2312" s="2">
        <f t="shared" si="72"/>
        <v>105</v>
      </c>
      <c r="B2312" s="2">
        <f t="shared" si="73"/>
        <v>40</v>
      </c>
      <c r="C2312" s="2" t="s">
        <v>2336</v>
      </c>
      <c r="D2312" s="6">
        <f>COUNTIF(Data!$I$2:$I$1048576, "=" &amp; C2312)</f>
        <v>0</v>
      </c>
    </row>
    <row r="2313" spans="1:4" x14ac:dyDescent="0.35">
      <c r="A2313" s="2">
        <f t="shared" si="72"/>
        <v>106</v>
      </c>
      <c r="B2313" s="2">
        <f t="shared" si="73"/>
        <v>40</v>
      </c>
      <c r="C2313" s="2" t="s">
        <v>2337</v>
      </c>
      <c r="D2313" s="6">
        <f>COUNTIF(Data!$I$2:$I$1048576, "=" &amp; C2313)</f>
        <v>0</v>
      </c>
    </row>
    <row r="2314" spans="1:4" x14ac:dyDescent="0.35">
      <c r="A2314" s="2">
        <f t="shared" si="72"/>
        <v>107</v>
      </c>
      <c r="B2314" s="2">
        <f t="shared" si="73"/>
        <v>40</v>
      </c>
      <c r="C2314" s="2" t="s">
        <v>2338</v>
      </c>
      <c r="D2314" s="6">
        <f>COUNTIF(Data!$I$2:$I$1048576, "=" &amp; C2314)</f>
        <v>0</v>
      </c>
    </row>
    <row r="2315" spans="1:4" x14ac:dyDescent="0.35">
      <c r="A2315" s="2">
        <f t="shared" si="72"/>
        <v>108</v>
      </c>
      <c r="B2315" s="2">
        <f t="shared" si="73"/>
        <v>40</v>
      </c>
      <c r="C2315" s="2" t="s">
        <v>2339</v>
      </c>
      <c r="D2315" s="6">
        <f>COUNTIF(Data!$I$2:$I$1048576, "=" &amp; C2315)</f>
        <v>0</v>
      </c>
    </row>
    <row r="2316" spans="1:4" x14ac:dyDescent="0.35">
      <c r="A2316" s="2">
        <f t="shared" si="72"/>
        <v>109</v>
      </c>
      <c r="B2316" s="2">
        <f t="shared" si="73"/>
        <v>40</v>
      </c>
      <c r="C2316" s="2" t="s">
        <v>2340</v>
      </c>
      <c r="D2316" s="6">
        <f>COUNTIF(Data!$I$2:$I$1048576, "=" &amp; C2316)</f>
        <v>0</v>
      </c>
    </row>
    <row r="2317" spans="1:4" x14ac:dyDescent="0.35">
      <c r="A2317" s="2">
        <f t="shared" si="72"/>
        <v>110</v>
      </c>
      <c r="B2317" s="2">
        <f t="shared" si="73"/>
        <v>40</v>
      </c>
      <c r="C2317" s="2" t="s">
        <v>2341</v>
      </c>
      <c r="D2317" s="6">
        <f>COUNTIF(Data!$I$2:$I$1048576, "=" &amp; C2317)</f>
        <v>0</v>
      </c>
    </row>
    <row r="2318" spans="1:4" x14ac:dyDescent="0.35">
      <c r="A2318" s="2">
        <f t="shared" si="72"/>
        <v>111</v>
      </c>
      <c r="B2318" s="2">
        <f t="shared" si="73"/>
        <v>40</v>
      </c>
      <c r="C2318" s="2" t="s">
        <v>2342</v>
      </c>
      <c r="D2318" s="6">
        <f>COUNTIF(Data!$I$2:$I$1048576, "=" &amp; C2318)</f>
        <v>0</v>
      </c>
    </row>
    <row r="2319" spans="1:4" x14ac:dyDescent="0.35">
      <c r="A2319" s="2">
        <f t="shared" si="72"/>
        <v>112</v>
      </c>
      <c r="B2319" s="2">
        <f t="shared" si="73"/>
        <v>40</v>
      </c>
      <c r="C2319" s="2" t="s">
        <v>2343</v>
      </c>
      <c r="D2319" s="6">
        <f>COUNTIF(Data!$I$2:$I$1048576, "=" &amp; C2319)</f>
        <v>0</v>
      </c>
    </row>
    <row r="2320" spans="1:4" x14ac:dyDescent="0.35">
      <c r="A2320" s="2">
        <f t="shared" si="72"/>
        <v>113</v>
      </c>
      <c r="B2320" s="2">
        <f t="shared" si="73"/>
        <v>40</v>
      </c>
      <c r="C2320" s="2" t="s">
        <v>2344</v>
      </c>
      <c r="D2320" s="6">
        <f>COUNTIF(Data!$I$2:$I$1048576, "=" &amp; C2320)</f>
        <v>0</v>
      </c>
    </row>
    <row r="2321" spans="1:4" x14ac:dyDescent="0.35">
      <c r="A2321" s="2">
        <f t="shared" si="72"/>
        <v>114</v>
      </c>
      <c r="B2321" s="2">
        <f t="shared" si="73"/>
        <v>40</v>
      </c>
      <c r="C2321" s="2" t="s">
        <v>2345</v>
      </c>
      <c r="D2321" s="6">
        <f>COUNTIF(Data!$I$2:$I$1048576, "=" &amp; C2321)</f>
        <v>0</v>
      </c>
    </row>
    <row r="2322" spans="1:4" x14ac:dyDescent="0.35">
      <c r="A2322" s="2">
        <f t="shared" si="72"/>
        <v>115</v>
      </c>
      <c r="B2322" s="2">
        <f t="shared" si="73"/>
        <v>40</v>
      </c>
      <c r="C2322" s="2" t="s">
        <v>2346</v>
      </c>
      <c r="D2322" s="6">
        <f>COUNTIF(Data!$I$2:$I$1048576, "=" &amp; C2322)</f>
        <v>0</v>
      </c>
    </row>
    <row r="2323" spans="1:4" x14ac:dyDescent="0.35">
      <c r="A2323" s="2">
        <f t="shared" si="72"/>
        <v>116</v>
      </c>
      <c r="B2323" s="2">
        <f t="shared" si="73"/>
        <v>40</v>
      </c>
      <c r="C2323" s="2" t="s">
        <v>2347</v>
      </c>
      <c r="D2323" s="6">
        <f>COUNTIF(Data!$I$2:$I$1048576, "=" &amp; C2323)</f>
        <v>0</v>
      </c>
    </row>
    <row r="2324" spans="1:4" x14ac:dyDescent="0.35">
      <c r="A2324" s="2">
        <f t="shared" si="72"/>
        <v>117</v>
      </c>
      <c r="B2324" s="2">
        <f t="shared" si="73"/>
        <v>40</v>
      </c>
      <c r="C2324" s="2" t="s">
        <v>2348</v>
      </c>
      <c r="D2324" s="6">
        <f>COUNTIF(Data!$I$2:$I$1048576, "=" &amp; C2324)</f>
        <v>0</v>
      </c>
    </row>
    <row r="2325" spans="1:4" x14ac:dyDescent="0.35">
      <c r="A2325" s="2">
        <f t="shared" si="72"/>
        <v>118</v>
      </c>
      <c r="B2325" s="2">
        <f t="shared" si="73"/>
        <v>40</v>
      </c>
      <c r="C2325" s="2" t="s">
        <v>2349</v>
      </c>
      <c r="D2325" s="6">
        <f>COUNTIF(Data!$I$2:$I$1048576, "=" &amp; C2325)</f>
        <v>0</v>
      </c>
    </row>
    <row r="2326" spans="1:4" x14ac:dyDescent="0.35">
      <c r="A2326" s="2">
        <f t="shared" si="72"/>
        <v>119</v>
      </c>
      <c r="B2326" s="2">
        <f t="shared" si="73"/>
        <v>40</v>
      </c>
      <c r="C2326" s="2" t="s">
        <v>2350</v>
      </c>
      <c r="D2326" s="6">
        <f>COUNTIF(Data!$I$2:$I$1048576, "=" &amp; C2326)</f>
        <v>0</v>
      </c>
    </row>
    <row r="2327" spans="1:4" x14ac:dyDescent="0.35">
      <c r="A2327" s="2">
        <f t="shared" si="72"/>
        <v>120</v>
      </c>
      <c r="B2327" s="2">
        <f t="shared" si="73"/>
        <v>40</v>
      </c>
      <c r="C2327" s="2" t="s">
        <v>2351</v>
      </c>
      <c r="D2327" s="6">
        <f>COUNTIF(Data!$I$2:$I$1048576, "=" &amp; C2327)</f>
        <v>0</v>
      </c>
    </row>
    <row r="2328" spans="1:4" x14ac:dyDescent="0.35">
      <c r="A2328" s="2">
        <f t="shared" si="72"/>
        <v>121</v>
      </c>
      <c r="B2328" s="2">
        <f t="shared" si="73"/>
        <v>40</v>
      </c>
      <c r="C2328" s="2" t="s">
        <v>2352</v>
      </c>
      <c r="D2328" s="6">
        <f>COUNTIF(Data!$I$2:$I$1048576, "=" &amp; C2328)</f>
        <v>0</v>
      </c>
    </row>
    <row r="2329" spans="1:4" x14ac:dyDescent="0.35">
      <c r="A2329" s="2">
        <f t="shared" si="72"/>
        <v>122</v>
      </c>
      <c r="B2329" s="2">
        <f t="shared" si="73"/>
        <v>40</v>
      </c>
      <c r="C2329" s="2" t="s">
        <v>2353</v>
      </c>
      <c r="D2329" s="6">
        <f>COUNTIF(Data!$I$2:$I$1048576, "=" &amp; C2329)</f>
        <v>0</v>
      </c>
    </row>
    <row r="2330" spans="1:4" x14ac:dyDescent="0.35">
      <c r="A2330" s="2">
        <f t="shared" si="72"/>
        <v>123</v>
      </c>
      <c r="B2330" s="2">
        <f t="shared" si="73"/>
        <v>40</v>
      </c>
      <c r="C2330" s="2" t="s">
        <v>2354</v>
      </c>
      <c r="D2330" s="6">
        <f>COUNTIF(Data!$I$2:$I$1048576, "=" &amp; C2330)</f>
        <v>0</v>
      </c>
    </row>
    <row r="2331" spans="1:4" x14ac:dyDescent="0.35">
      <c r="A2331" s="2">
        <f t="shared" si="72"/>
        <v>124</v>
      </c>
      <c r="B2331" s="2">
        <f t="shared" si="73"/>
        <v>40</v>
      </c>
      <c r="C2331" s="2" t="s">
        <v>2355</v>
      </c>
      <c r="D2331" s="6">
        <f>COUNTIF(Data!$I$2:$I$1048576, "=" &amp; C2331)</f>
        <v>0</v>
      </c>
    </row>
    <row r="2332" spans="1:4" x14ac:dyDescent="0.35">
      <c r="A2332" s="2">
        <f t="shared" si="72"/>
        <v>125</v>
      </c>
      <c r="B2332" s="2">
        <f t="shared" si="73"/>
        <v>40</v>
      </c>
      <c r="C2332" s="2" t="s">
        <v>2356</v>
      </c>
      <c r="D2332" s="6">
        <f>COUNTIF(Data!$I$2:$I$1048576, "=" &amp; C2332)</f>
        <v>0</v>
      </c>
    </row>
    <row r="2333" spans="1:4" x14ac:dyDescent="0.35">
      <c r="A2333" s="2">
        <f t="shared" si="72"/>
        <v>126</v>
      </c>
      <c r="B2333" s="2">
        <f t="shared" si="73"/>
        <v>40</v>
      </c>
      <c r="C2333" s="2" t="s">
        <v>2357</v>
      </c>
      <c r="D2333" s="6">
        <f>COUNTIF(Data!$I$2:$I$1048576, "=" &amp; C2333)</f>
        <v>0</v>
      </c>
    </row>
    <row r="2334" spans="1:4" x14ac:dyDescent="0.35">
      <c r="A2334" s="2">
        <f t="shared" si="72"/>
        <v>127</v>
      </c>
      <c r="B2334" s="2">
        <f t="shared" si="73"/>
        <v>40</v>
      </c>
      <c r="C2334" s="2" t="s">
        <v>2358</v>
      </c>
      <c r="D2334" s="6">
        <f>COUNTIF(Data!$I$2:$I$1048576, "=" &amp; C2334)</f>
        <v>0</v>
      </c>
    </row>
    <row r="2335" spans="1:4" x14ac:dyDescent="0.35">
      <c r="A2335" s="2">
        <f t="shared" si="72"/>
        <v>128</v>
      </c>
      <c r="B2335" s="2">
        <f t="shared" si="73"/>
        <v>40</v>
      </c>
      <c r="C2335" s="2" t="s">
        <v>2359</v>
      </c>
      <c r="D2335" s="6">
        <f>COUNTIF(Data!$I$2:$I$1048576, "=" &amp; C2335)</f>
        <v>0</v>
      </c>
    </row>
    <row r="2336" spans="1:4" x14ac:dyDescent="0.35">
      <c r="A2336" s="2">
        <f t="shared" si="72"/>
        <v>129</v>
      </c>
      <c r="B2336" s="2">
        <f t="shared" si="73"/>
        <v>40</v>
      </c>
      <c r="C2336" s="2" t="s">
        <v>2360</v>
      </c>
      <c r="D2336" s="6">
        <f>COUNTIF(Data!$I$2:$I$1048576, "=" &amp; C2336)</f>
        <v>0</v>
      </c>
    </row>
    <row r="2337" spans="1:4" x14ac:dyDescent="0.35">
      <c r="A2337" s="2">
        <f t="shared" si="72"/>
        <v>130</v>
      </c>
      <c r="B2337" s="2">
        <f t="shared" si="73"/>
        <v>40</v>
      </c>
      <c r="C2337" s="2" t="s">
        <v>2361</v>
      </c>
      <c r="D2337" s="6">
        <f>COUNTIF(Data!$I$2:$I$1048576, "=" &amp; C2337)</f>
        <v>0</v>
      </c>
    </row>
    <row r="2338" spans="1:4" x14ac:dyDescent="0.35">
      <c r="A2338" s="2">
        <f t="shared" si="72"/>
        <v>131</v>
      </c>
      <c r="B2338" s="2">
        <f t="shared" si="73"/>
        <v>40</v>
      </c>
      <c r="C2338" s="2" t="s">
        <v>2362</v>
      </c>
      <c r="D2338" s="6">
        <f>COUNTIF(Data!$I$2:$I$1048576, "=" &amp; C2338)</f>
        <v>0</v>
      </c>
    </row>
    <row r="2339" spans="1:4" x14ac:dyDescent="0.35">
      <c r="A2339" s="2">
        <f t="shared" si="72"/>
        <v>132</v>
      </c>
      <c r="B2339" s="2">
        <f t="shared" si="73"/>
        <v>40</v>
      </c>
      <c r="C2339" s="2" t="s">
        <v>2363</v>
      </c>
      <c r="D2339" s="6">
        <f>COUNTIF(Data!$I$2:$I$1048576, "=" &amp; C2339)</f>
        <v>0</v>
      </c>
    </row>
    <row r="2340" spans="1:4" x14ac:dyDescent="0.35">
      <c r="A2340" s="2">
        <f t="shared" si="72"/>
        <v>133</v>
      </c>
      <c r="B2340" s="2">
        <f t="shared" si="73"/>
        <v>40</v>
      </c>
      <c r="C2340" s="2" t="s">
        <v>2364</v>
      </c>
      <c r="D2340" s="6">
        <f>COUNTIF(Data!$I$2:$I$1048576, "=" &amp; C2340)</f>
        <v>0</v>
      </c>
    </row>
    <row r="2341" spans="1:4" x14ac:dyDescent="0.35">
      <c r="A2341" s="2">
        <f t="shared" si="72"/>
        <v>134</v>
      </c>
      <c r="B2341" s="2">
        <f t="shared" si="73"/>
        <v>40</v>
      </c>
      <c r="C2341" s="2" t="s">
        <v>2365</v>
      </c>
      <c r="D2341" s="6">
        <f>COUNTIF(Data!$I$2:$I$1048576, "=" &amp; C2341)</f>
        <v>0</v>
      </c>
    </row>
    <row r="2342" spans="1:4" x14ac:dyDescent="0.35">
      <c r="A2342" s="2">
        <f t="shared" si="72"/>
        <v>135</v>
      </c>
      <c r="B2342" s="2">
        <f t="shared" si="73"/>
        <v>40</v>
      </c>
      <c r="C2342" s="2" t="s">
        <v>2366</v>
      </c>
      <c r="D2342" s="6">
        <f>COUNTIF(Data!$I$2:$I$1048576, "=" &amp; C2342)</f>
        <v>0</v>
      </c>
    </row>
    <row r="2343" spans="1:4" x14ac:dyDescent="0.35">
      <c r="A2343" s="2">
        <f t="shared" si="72"/>
        <v>136</v>
      </c>
      <c r="B2343" s="2">
        <f t="shared" si="73"/>
        <v>40</v>
      </c>
      <c r="C2343" s="2" t="s">
        <v>2367</v>
      </c>
      <c r="D2343" s="6">
        <f>COUNTIF(Data!$I$2:$I$1048576, "=" &amp; C2343)</f>
        <v>0</v>
      </c>
    </row>
    <row r="2344" spans="1:4" x14ac:dyDescent="0.35">
      <c r="A2344" s="2">
        <f t="shared" si="72"/>
        <v>137</v>
      </c>
      <c r="B2344" s="2">
        <f t="shared" si="73"/>
        <v>40</v>
      </c>
      <c r="C2344" s="2" t="s">
        <v>2368</v>
      </c>
      <c r="D2344" s="6">
        <f>COUNTIF(Data!$I$2:$I$1048576, "=" &amp; C2344)</f>
        <v>0</v>
      </c>
    </row>
    <row r="2345" spans="1:4" x14ac:dyDescent="0.35">
      <c r="A2345" s="2">
        <f t="shared" si="72"/>
        <v>138</v>
      </c>
      <c r="B2345" s="2">
        <f t="shared" si="73"/>
        <v>40</v>
      </c>
      <c r="C2345" s="2" t="s">
        <v>2369</v>
      </c>
      <c r="D2345" s="6">
        <f>COUNTIF(Data!$I$2:$I$1048576, "=" &amp; C2345)</f>
        <v>0</v>
      </c>
    </row>
    <row r="2346" spans="1:4" x14ac:dyDescent="0.35">
      <c r="A2346" s="2">
        <f t="shared" si="72"/>
        <v>139</v>
      </c>
      <c r="B2346" s="2">
        <f t="shared" si="73"/>
        <v>40</v>
      </c>
      <c r="C2346" s="2" t="s">
        <v>2370</v>
      </c>
      <c r="D2346" s="6">
        <f>COUNTIF(Data!$I$2:$I$1048576, "=" &amp; C2346)</f>
        <v>0</v>
      </c>
    </row>
    <row r="2347" spans="1:4" x14ac:dyDescent="0.35">
      <c r="A2347" s="2">
        <f t="shared" si="72"/>
        <v>140</v>
      </c>
      <c r="B2347" s="2">
        <f t="shared" si="73"/>
        <v>40</v>
      </c>
      <c r="C2347" s="2" t="s">
        <v>2371</v>
      </c>
      <c r="D2347" s="6">
        <f>COUNTIF(Data!$I$2:$I$1048576, "=" &amp; C2347)</f>
        <v>0</v>
      </c>
    </row>
    <row r="2348" spans="1:4" x14ac:dyDescent="0.35">
      <c r="A2348" s="2">
        <f t="shared" si="72"/>
        <v>141</v>
      </c>
      <c r="B2348" s="2">
        <f t="shared" si="73"/>
        <v>40</v>
      </c>
      <c r="C2348" s="2" t="s">
        <v>2372</v>
      </c>
      <c r="D2348" s="6">
        <f>COUNTIF(Data!$I$2:$I$1048576, "=" &amp; C2348)</f>
        <v>0</v>
      </c>
    </row>
    <row r="2349" spans="1:4" x14ac:dyDescent="0.35">
      <c r="A2349" s="2">
        <f t="shared" si="72"/>
        <v>142</v>
      </c>
      <c r="B2349" s="2">
        <f t="shared" si="73"/>
        <v>40</v>
      </c>
      <c r="C2349" s="2" t="s">
        <v>2373</v>
      </c>
      <c r="D2349" s="6">
        <f>COUNTIF(Data!$I$2:$I$1048576, "=" &amp; C2349)</f>
        <v>0</v>
      </c>
    </row>
    <row r="2350" spans="1:4" x14ac:dyDescent="0.35">
      <c r="A2350" s="2">
        <f t="shared" si="72"/>
        <v>143</v>
      </c>
      <c r="B2350" s="2">
        <f t="shared" si="73"/>
        <v>40</v>
      </c>
      <c r="C2350" s="2" t="s">
        <v>2374</v>
      </c>
      <c r="D2350" s="6">
        <f>COUNTIF(Data!$I$2:$I$1048576, "=" &amp; C2350)</f>
        <v>0</v>
      </c>
    </row>
    <row r="2351" spans="1:4" x14ac:dyDescent="0.35">
      <c r="A2351" s="2">
        <f t="shared" si="72"/>
        <v>144</v>
      </c>
      <c r="B2351" s="2">
        <f t="shared" si="73"/>
        <v>40</v>
      </c>
      <c r="C2351" s="2" t="s">
        <v>2375</v>
      </c>
      <c r="D2351" s="6">
        <f>COUNTIF(Data!$I$2:$I$1048576, "=" &amp; C2351)</f>
        <v>0</v>
      </c>
    </row>
    <row r="2352" spans="1:4" x14ac:dyDescent="0.35">
      <c r="A2352" s="2">
        <f t="shared" si="72"/>
        <v>145</v>
      </c>
      <c r="B2352" s="2">
        <f t="shared" si="73"/>
        <v>40</v>
      </c>
      <c r="C2352" s="2" t="s">
        <v>2376</v>
      </c>
      <c r="D2352" s="6">
        <f>COUNTIF(Data!$I$2:$I$1048576, "=" &amp; C2352)</f>
        <v>0</v>
      </c>
    </row>
    <row r="2353" spans="1:4" x14ac:dyDescent="0.35">
      <c r="A2353" s="2">
        <f t="shared" si="72"/>
        <v>146</v>
      </c>
      <c r="B2353" s="2">
        <f t="shared" si="73"/>
        <v>40</v>
      </c>
      <c r="C2353" s="2" t="s">
        <v>2377</v>
      </c>
      <c r="D2353" s="6">
        <f>COUNTIF(Data!$I$2:$I$1048576, "=" &amp; C2353)</f>
        <v>0</v>
      </c>
    </row>
    <row r="2354" spans="1:4" x14ac:dyDescent="0.35">
      <c r="A2354" s="2">
        <f t="shared" si="72"/>
        <v>147</v>
      </c>
      <c r="B2354" s="2">
        <f t="shared" si="73"/>
        <v>40</v>
      </c>
      <c r="C2354" s="2" t="s">
        <v>2378</v>
      </c>
      <c r="D2354" s="6">
        <f>COUNTIF(Data!$I$2:$I$1048576, "=" &amp; C2354)</f>
        <v>0</v>
      </c>
    </row>
    <row r="2355" spans="1:4" x14ac:dyDescent="0.35">
      <c r="A2355" s="2">
        <f t="shared" si="72"/>
        <v>148</v>
      </c>
      <c r="B2355" s="2">
        <f t="shared" si="73"/>
        <v>40</v>
      </c>
      <c r="C2355" s="2" t="s">
        <v>2379</v>
      </c>
      <c r="D2355" s="6">
        <f>COUNTIF(Data!$I$2:$I$1048576, "=" &amp; C2355)</f>
        <v>0</v>
      </c>
    </row>
    <row r="2356" spans="1:4" x14ac:dyDescent="0.35">
      <c r="A2356" s="2">
        <f t="shared" si="72"/>
        <v>149</v>
      </c>
      <c r="B2356" s="2">
        <f t="shared" si="73"/>
        <v>40</v>
      </c>
      <c r="C2356" s="2" t="s">
        <v>2380</v>
      </c>
      <c r="D2356" s="6">
        <f>COUNTIF(Data!$I$2:$I$1048576, "=" &amp; C2356)</f>
        <v>0</v>
      </c>
    </row>
    <row r="2357" spans="1:4" x14ac:dyDescent="0.35">
      <c r="A2357" s="2">
        <f t="shared" si="72"/>
        <v>150</v>
      </c>
      <c r="B2357" s="2">
        <f t="shared" si="73"/>
        <v>40</v>
      </c>
      <c r="C2357" s="2" t="s">
        <v>2381</v>
      </c>
      <c r="D2357" s="6">
        <f>COUNTIF(Data!$I$2:$I$1048576, "=" &amp; C2357)</f>
        <v>0</v>
      </c>
    </row>
    <row r="2358" spans="1:4" x14ac:dyDescent="0.35">
      <c r="D2358" s="6"/>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workbookViewId="0">
      <selection activeCell="C44" sqref="C44"/>
    </sheetView>
  </sheetViews>
  <sheetFormatPr baseColWidth="10" defaultColWidth="8.7265625" defaultRowHeight="14.5" x14ac:dyDescent="0.35"/>
  <cols>
    <col min="1" max="1" width="18.1796875" style="2" bestFit="1" customWidth="1"/>
    <col min="3" max="5" width="14.453125" style="2" customWidth="1"/>
    <col min="7" max="7" width="16" customWidth="1"/>
    <col min="8" max="8" width="13.453125" bestFit="1" customWidth="1"/>
    <col min="9" max="9" width="16" customWidth="1"/>
    <col min="10" max="10" width="13.453125" bestFit="1" customWidth="1"/>
  </cols>
  <sheetData>
    <row r="1" spans="1:10" x14ac:dyDescent="0.35">
      <c r="A1" s="1" t="s">
        <v>2383</v>
      </c>
      <c r="B1" s="1" t="s">
        <v>2384</v>
      </c>
      <c r="C1" s="1" t="s">
        <v>2385</v>
      </c>
      <c r="D1" s="1" t="s">
        <v>2386</v>
      </c>
      <c r="E1" s="1" t="s">
        <v>2387</v>
      </c>
      <c r="F1" s="1" t="s">
        <v>2388</v>
      </c>
      <c r="G1" s="1" t="s">
        <v>2389</v>
      </c>
      <c r="H1" s="1" t="s">
        <v>2390</v>
      </c>
      <c r="I1" s="1" t="s">
        <v>2391</v>
      </c>
      <c r="J1" s="1" t="s">
        <v>2392</v>
      </c>
    </row>
    <row r="2" spans="1:10" x14ac:dyDescent="0.35">
      <c r="A2" s="2">
        <v>80</v>
      </c>
      <c r="B2" s="4">
        <f>1/(1+EXP(-Parameters!$B$8-Parameters!$B$9*A2))</f>
        <v>0.18766882007661348</v>
      </c>
      <c r="C2" s="18">
        <f>EXP(Parameters!$B$3+Parameters!$B$5*LN($A2))</f>
        <v>14.380659845585742</v>
      </c>
      <c r="D2" s="18">
        <f>EXP(Parameters!$B$2+Parameters!$B$4*LN($A2))</f>
        <v>17.854690455357236</v>
      </c>
      <c r="E2" s="18">
        <f xml:space="preserve"> EXP((-1 - (-0.4481224) *LN(A2)) /  0.3490391)</f>
        <v>15.815076931963501</v>
      </c>
      <c r="F2" s="2">
        <v>0</v>
      </c>
      <c r="G2" s="18">
        <f>EXP(LN($C2)-2*EXP(Parameters!$B$6))</f>
        <v>13.020572831014762</v>
      </c>
      <c r="H2" s="18">
        <f>EXP(LN($C2)+2*EXP(Parameters!$B$6))</f>
        <v>15.88281716007458</v>
      </c>
      <c r="I2" s="18">
        <f>EXP(LN($D2)-2*EXP(Parameters!$B$7))</f>
        <v>16.133265194540833</v>
      </c>
      <c r="J2" s="18">
        <f>EXP(LN($D2)+2*EXP(Parameters!$B$7))</f>
        <v>19.759792417253319</v>
      </c>
    </row>
    <row r="3" spans="1:10" x14ac:dyDescent="0.35">
      <c r="A3" s="2">
        <f>A2+1</f>
        <v>81</v>
      </c>
      <c r="B3" s="4">
        <f>1/(1+EXP(-Parameters!$B$8-Parameters!$B$9*A3))</f>
        <v>0.20449470845194243</v>
      </c>
      <c r="C3" s="18">
        <f>EXP(Parameters!$B$3+Parameters!$B$5*LN($A3))</f>
        <v>14.618513581983068</v>
      </c>
      <c r="D3" s="18">
        <f>EXP(Parameters!$B$2+Parameters!$B$4*LN($A3))</f>
        <v>18.162422889958719</v>
      </c>
      <c r="E3" s="18">
        <f t="shared" ref="E3:E66" si="0" xml:space="preserve"> EXP((-1 - (-0.4481224) *LN(A3)) /  0.3490391)</f>
        <v>16.069333078980023</v>
      </c>
      <c r="F3" s="2">
        <v>0</v>
      </c>
      <c r="G3" s="18">
        <f>EXP(LN($C3)-2*EXP(Parameters!$B$6))</f>
        <v>13.235930953044262</v>
      </c>
      <c r="H3" s="18">
        <f>EXP(LN($C3)+2*EXP(Parameters!$B$6))</f>
        <v>16.145516330112937</v>
      </c>
      <c r="I3" s="18">
        <f>EXP(LN($D3)-2*EXP(Parameters!$B$7))</f>
        <v>16.411328204863015</v>
      </c>
      <c r="J3" s="18">
        <f>EXP(LN($D3)+2*EXP(Parameters!$B$7))</f>
        <v>20.100360014489748</v>
      </c>
    </row>
    <row r="4" spans="1:10" x14ac:dyDescent="0.35">
      <c r="A4" s="2">
        <f t="shared" ref="A4:A67" si="1">A3+1</f>
        <v>82</v>
      </c>
      <c r="B4" s="4">
        <f>1/(1+EXP(-Parameters!$B$8-Parameters!$B$9*A4))</f>
        <v>0.22241611666463604</v>
      </c>
      <c r="C4" s="18">
        <f>EXP(Parameters!$B$3+Parameters!$B$5*LN($A4))</f>
        <v>14.857310483532428</v>
      </c>
      <c r="D4" s="18">
        <f>EXP(Parameters!$B$2+Parameters!$B$4*LN($A4))</f>
        <v>18.471585671428677</v>
      </c>
      <c r="E4" s="18">
        <f t="shared" si="0"/>
        <v>16.32448188080712</v>
      </c>
      <c r="F4" s="2">
        <v>0</v>
      </c>
      <c r="G4" s="18">
        <f>EXP(LN($C4)-2*EXP(Parameters!$B$6))</f>
        <v>13.452143038013265</v>
      </c>
      <c r="H4" s="18">
        <f>EXP(LN($C4)+2*EXP(Parameters!$B$6))</f>
        <v>16.409257185291086</v>
      </c>
      <c r="I4" s="18">
        <f>EXP(LN($D4)-2*EXP(Parameters!$B$7))</f>
        <v>16.690683657941744</v>
      </c>
      <c r="J4" s="18">
        <f>EXP(LN($D4)+2*EXP(Parameters!$B$7))</f>
        <v>20.442510577125468</v>
      </c>
    </row>
    <row r="5" spans="1:10" x14ac:dyDescent="0.35">
      <c r="A5" s="2">
        <f t="shared" si="1"/>
        <v>83</v>
      </c>
      <c r="B5" s="4">
        <f>1/(1+EXP(-Parameters!$B$8-Parameters!$B$9*A5))</f>
        <v>0.24143144790831175</v>
      </c>
      <c r="C5" s="18">
        <f>EXP(Parameters!$B$3+Parameters!$B$5*LN($A5))</f>
        <v>15.097042719488009</v>
      </c>
      <c r="D5" s="18">
        <f>EXP(Parameters!$B$2+Parameters!$B$4*LN($A5))</f>
        <v>18.782167882839801</v>
      </c>
      <c r="E5" s="18">
        <f t="shared" si="0"/>
        <v>16.580515527778299</v>
      </c>
      <c r="F5" s="2">
        <v>0</v>
      </c>
      <c r="G5" s="18">
        <f>EXP(LN($C5)-2*EXP(Parameters!$B$6))</f>
        <v>13.669201995788406</v>
      </c>
      <c r="H5" s="18">
        <f>EXP(LN($C5)+2*EXP(Parameters!$B$6))</f>
        <v>16.674031076888774</v>
      </c>
      <c r="I5" s="18">
        <f>EXP(LN($D5)-2*EXP(Parameters!$B$7))</f>
        <v>16.971321689384013</v>
      </c>
      <c r="J5" s="18">
        <f>EXP(LN($D5)+2*EXP(Parameters!$B$7))</f>
        <v>20.78623202339304</v>
      </c>
    </row>
    <row r="6" spans="1:10" x14ac:dyDescent="0.35">
      <c r="A6" s="2">
        <f t="shared" si="1"/>
        <v>84</v>
      </c>
      <c r="B6" s="4">
        <f>1/(1+EXP(-Parameters!$B$8-Parameters!$B$9*A6))</f>
        <v>0.26152570835489575</v>
      </c>
      <c r="C6" s="18">
        <f>EXP(Parameters!$B$3+Parameters!$B$5*LN($A6))</f>
        <v>15.337702617872731</v>
      </c>
      <c r="D6" s="18">
        <f>EXP(Parameters!$B$2+Parameters!$B$4*LN($A6))</f>
        <v>19.094158821420528</v>
      </c>
      <c r="E6" s="18">
        <f t="shared" si="0"/>
        <v>16.837426371990222</v>
      </c>
      <c r="F6" s="2">
        <v>0</v>
      </c>
      <c r="G6" s="18">
        <f>EXP(LN($C6)-2*EXP(Parameters!$B$6))</f>
        <v>13.8871008799891</v>
      </c>
      <c r="H6" s="18">
        <f>EXP(LN($C6)+2*EXP(Parameters!$B$6))</f>
        <v>16.939829531538958</v>
      </c>
      <c r="I6" s="18">
        <f>EXP(LN($D6)-2*EXP(Parameters!$B$7))</f>
        <v>17.253232628305181</v>
      </c>
      <c r="J6" s="18">
        <f>EXP(LN($D6)+2*EXP(Parameters!$B$7))</f>
        <v>21.131512508531301</v>
      </c>
    </row>
    <row r="7" spans="1:10" x14ac:dyDescent="0.35">
      <c r="A7" s="2">
        <f t="shared" si="1"/>
        <v>85</v>
      </c>
      <c r="B7" s="4">
        <f>1/(1+EXP(-Parameters!$B$8-Parameters!$B$9*A7))</f>
        <v>0.28266919830912968</v>
      </c>
      <c r="C7" s="18">
        <f>EXP(Parameters!$B$3+Parameters!$B$5*LN($A7))</f>
        <v>15.579282660403669</v>
      </c>
      <c r="D7" s="18">
        <f>EXP(Parameters!$B$2+Parameters!$B$4*LN($A7))</f>
        <v>19.407547991848531</v>
      </c>
      <c r="E7" s="18">
        <f t="shared" si="0"/>
        <v>17.0952069220629</v>
      </c>
      <c r="F7" s="2">
        <v>0</v>
      </c>
      <c r="G7" s="18">
        <f>EXP(LN($C7)-2*EXP(Parameters!$B$6))</f>
        <v>14.105832883392912</v>
      </c>
      <c r="H7" s="18">
        <f>EXP(LN($C7)+2*EXP(Parameters!$B$6))</f>
        <v>17.206644245623146</v>
      </c>
      <c r="I7" s="18">
        <f>EXP(LN($D7)-2*EXP(Parameters!$B$7))</f>
        <v>17.536406991269011</v>
      </c>
      <c r="J7" s="18">
        <f>EXP(LN($D7)+2*EXP(Parameters!$B$7))</f>
        <v>21.47834041736321</v>
      </c>
    </row>
    <row r="8" spans="1:10" x14ac:dyDescent="0.35">
      <c r="A8" s="2">
        <f t="shared" si="1"/>
        <v>86</v>
      </c>
      <c r="B8" s="4">
        <f>1/(1+EXP(-Parameters!$B$8-Parameters!$B$9*A8))</f>
        <v>0.30481649645840181</v>
      </c>
      <c r="C8" s="18">
        <f>EXP(Parameters!$B$3+Parameters!$B$5*LN($A8))</f>
        <v>15.821775477637425</v>
      </c>
      <c r="D8" s="18">
        <f>EXP(Parameters!$B$2+Parameters!$B$4*LN($A8))</f>
        <v>19.722325099830872</v>
      </c>
      <c r="E8" s="18">
        <f t="shared" si="0"/>
        <v>17.353849838128991</v>
      </c>
      <c r="F8" s="2">
        <v>0</v>
      </c>
      <c r="G8" s="18">
        <f>EXP(LN($C8)-2*EXP(Parameters!$B$6))</f>
        <v>14.325391333540058</v>
      </c>
      <c r="H8" s="18">
        <f>EXP(LN($C8)+2*EXP(Parameters!$B$6))</f>
        <v>17.474467079909669</v>
      </c>
      <c r="I8" s="18">
        <f>EXP(LN($D8)-2*EXP(Parameters!$B$7))</f>
        <v>17.820835476486796</v>
      </c>
      <c r="J8" s="18">
        <f>EXP(LN($D8)+2*EXP(Parameters!$B$7))</f>
        <v>21.826704357191026</v>
      </c>
    </row>
    <row r="9" spans="1:10" x14ac:dyDescent="0.35">
      <c r="A9" s="2">
        <f t="shared" si="1"/>
        <v>87</v>
      </c>
      <c r="B9" s="4">
        <f>1/(1+EXP(-Parameters!$B$8-Parameters!$B$9*A9))</f>
        <v>0.32790583024912545</v>
      </c>
      <c r="C9" s="18">
        <f>EXP(Parameters!$B$3+Parameters!$B$5*LN($A9))</f>
        <v>16.065173844323819</v>
      </c>
      <c r="D9" s="18">
        <f>EXP(Parameters!$B$2+Parameters!$B$4*LN($A9))</f>
        <v>20.038480045955321</v>
      </c>
      <c r="E9" s="18">
        <f t="shared" si="0"/>
        <v>17.613347927040483</v>
      </c>
      <c r="F9" s="2">
        <v>0</v>
      </c>
      <c r="G9" s="18">
        <f>EXP(LN($C9)-2*EXP(Parameters!$B$6))</f>
        <v>14.545769688526534</v>
      </c>
      <c r="H9" s="18">
        <f>EXP(LN($C9)+2*EXP(Parameters!$B$6))</f>
        <v>17.743290054422026</v>
      </c>
      <c r="I9" s="18">
        <f>EXP(LN($D9)-2*EXP(Parameters!$B$7))</f>
        <v>18.106508958261504</v>
      </c>
      <c r="J9" s="18">
        <f>EXP(LN($D9)+2*EXP(Parameters!$B$7))</f>
        <v>22.176593150991575</v>
      </c>
    </row>
    <row r="10" spans="1:10" x14ac:dyDescent="0.35">
      <c r="A10" s="2">
        <f t="shared" si="1"/>
        <v>88</v>
      </c>
      <c r="B10" s="4">
        <f>1/(1+EXP(-Parameters!$B$8-Parameters!$B$9*A10))</f>
        <v>0.35185891746891074</v>
      </c>
      <c r="C10" s="18">
        <f>EXP(Parameters!$B$3+Parameters!$B$5*LN($A10))</f>
        <v>16.309470674956241</v>
      </c>
      <c r="D10" s="18">
        <f>EXP(Parameters!$B$2+Parameters!$B$4*LN($A10))</f>
        <v>20.356002919798396</v>
      </c>
      <c r="E10" s="18">
        <f t="shared" si="0"/>
        <v>17.873694137780014</v>
      </c>
      <c r="F10" s="2">
        <v>0</v>
      </c>
      <c r="G10" s="18">
        <f>EXP(LN($C10)-2*EXP(Parameters!$B$6))</f>
        <v>14.766961532975307</v>
      </c>
      <c r="H10" s="18">
        <f>EXP(LN($C10)+2*EXP(Parameters!$B$6))</f>
        <v>18.013105343524462</v>
      </c>
      <c r="I10" s="18">
        <f>EXP(LN($D10)-2*EXP(Parameters!$B$7))</f>
        <v>18.393418481663851</v>
      </c>
      <c r="J10" s="18">
        <f>EXP(LN($D10)+2*EXP(Parameters!$B$7))</f>
        <v>22.52799583089557</v>
      </c>
    </row>
    <row r="11" spans="1:10" x14ac:dyDescent="0.35">
      <c r="A11" s="2">
        <f t="shared" si="1"/>
        <v>89</v>
      </c>
      <c r="B11" s="4">
        <f>1/(1+EXP(-Parameters!$B$8-Parameters!$B$9*A11))</f>
        <v>0.37658134777315855</v>
      </c>
      <c r="C11" s="18">
        <f>EXP(Parameters!$B$3+Parameters!$B$5*LN($A11))</f>
        <v>16.554659019508605</v>
      </c>
      <c r="D11" s="18">
        <f>EXP(Parameters!$B$2+Parameters!$B$4*LN($A11))</f>
        <v>20.674883994276637</v>
      </c>
      <c r="E11" s="18">
        <f t="shared" si="0"/>
        <v>18.13488155706656</v>
      </c>
      <c r="F11" s="2">
        <v>0</v>
      </c>
      <c r="G11" s="18">
        <f>EXP(LN($C11)-2*EXP(Parameters!$B$6))</f>
        <v>14.98896057417646</v>
      </c>
      <c r="H11" s="18">
        <f>EXP(LN($C11)+2*EXP(Parameters!$B$6))</f>
        <v>18.283905271213584</v>
      </c>
      <c r="I11" s="18">
        <f>EXP(LN($D11)-2*EXP(Parameters!$B$7))</f>
        <v>18.681555257428229</v>
      </c>
      <c r="J11" s="18">
        <f>EXP(LN($D11)+2*EXP(Parameters!$B$7))</f>
        <v>22.880901631936226</v>
      </c>
    </row>
    <row r="12" spans="1:10" x14ac:dyDescent="0.35">
      <c r="A12" s="2">
        <f t="shared" si="1"/>
        <v>90</v>
      </c>
      <c r="B12" s="4">
        <f>1/(1+EXP(-Parameters!$B$8-Parameters!$B$9*A12))</f>
        <v>0.40196354817400864</v>
      </c>
      <c r="C12" s="18">
        <f>EXP(Parameters!$B$3+Parameters!$B$5*LN($A12))</f>
        <v>16.800732059348853</v>
      </c>
      <c r="D12" s="18">
        <f>EXP(Parameters!$B$2+Parameters!$B$4*LN($A12))</f>
        <v>20.995113720228492</v>
      </c>
      <c r="E12" s="18">
        <f t="shared" si="0"/>
        <v>18.39690340514494</v>
      </c>
      <c r="F12" s="2">
        <v>0</v>
      </c>
      <c r="G12" s="18">
        <f>EXP(LN($C12)-2*EXP(Parameters!$B$6))</f>
        <v>15.211760638387188</v>
      </c>
      <c r="H12" s="18">
        <f>EXP(LN($C12)+2*EXP(Parameters!$B$6))</f>
        <v>18.55568230660505</v>
      </c>
      <c r="I12" s="18">
        <f>EXP(LN($D12)-2*EXP(Parameters!$B$7))</f>
        <v>18.970910657056915</v>
      </c>
      <c r="J12" s="18">
        <f>EXP(LN($D12)+2*EXP(Parameters!$B$7))</f>
        <v>23.235299986052969</v>
      </c>
    </row>
    <row r="13" spans="1:10" x14ac:dyDescent="0.35">
      <c r="A13" s="2">
        <f t="shared" si="1"/>
        <v>91</v>
      </c>
      <c r="B13" s="4">
        <f>1/(1+EXP(-Parameters!$B$8-Parameters!$B$9*A13))</f>
        <v>0.42788234447524132</v>
      </c>
      <c r="C13" s="18">
        <f>EXP(Parameters!$B$3+Parameters!$B$5*LN($A13))</f>
        <v>17.047683103319663</v>
      </c>
      <c r="D13" s="18">
        <f>EXP(Parameters!$B$2+Parameters!$B$4*LN($A13))</f>
        <v>21.316682721214686</v>
      </c>
      <c r="E13" s="18">
        <f t="shared" si="0"/>
        <v>18.659753031749261</v>
      </c>
      <c r="F13" s="2">
        <v>0</v>
      </c>
      <c r="G13" s="18">
        <f>EXP(LN($C13)-2*EXP(Parameters!$B$6))</f>
        <v>15.435355667283172</v>
      </c>
      <c r="H13" s="18">
        <f>EXP(LN($C13)+2*EXP(Parameters!$B$6))</f>
        <v>18.828429059604836</v>
      </c>
      <c r="I13" s="18">
        <f>EXP(LN($D13)-2*EXP(Parameters!$B$7))</f>
        <v>19.261476208121803</v>
      </c>
      <c r="J13" s="18">
        <f>EXP(LN($D13)+2*EXP(Parameters!$B$7))</f>
        <v>23.591180516337051</v>
      </c>
    </row>
    <row r="14" spans="1:10" x14ac:dyDescent="0.35">
      <c r="A14" s="2">
        <f t="shared" si="1"/>
        <v>92</v>
      </c>
      <c r="B14" s="4">
        <f>1/(1+EXP(-Parameters!$B$8-Parameters!$B$9*A14))</f>
        <v>0.4542030934768464</v>
      </c>
      <c r="C14" s="18">
        <f>EXP(Parameters!$B$3+Parameters!$B$5*LN($A14))</f>
        <v>17.295505583978258</v>
      </c>
      <c r="D14" s="18">
        <f>EXP(Parameters!$B$2+Parameters!$B$4*LN($A14))</f>
        <v>21.639581788526439</v>
      </c>
      <c r="E14" s="18">
        <f t="shared" si="0"/>
        <v>18.923423912231744</v>
      </c>
      <c r="F14" s="2">
        <v>0</v>
      </c>
      <c r="G14" s="18">
        <f>EXP(LN($C14)-2*EXP(Parameters!$B$6))</f>
        <v>15.659739714554027</v>
      </c>
      <c r="H14" s="18">
        <f>EXP(LN($C14)+2*EXP(Parameters!$B$6))</f>
        <v>19.102138276756289</v>
      </c>
      <c r="I14" s="18">
        <f>EXP(LN($D14)-2*EXP(Parameters!$B$7))</f>
        <v>19.553243589753855</v>
      </c>
      <c r="J14" s="18">
        <f>EXP(LN($D14)+2*EXP(Parameters!$B$7))</f>
        <v>23.948533031507122</v>
      </c>
    </row>
    <row r="15" spans="1:10" x14ac:dyDescent="0.35">
      <c r="A15" s="2">
        <f t="shared" si="1"/>
        <v>93</v>
      </c>
      <c r="B15" s="4">
        <f>1/(1+EXP(-Parameters!$B$8-Parameters!$B$9*A15))</f>
        <v>0.48078232167255014</v>
      </c>
      <c r="C15" s="18">
        <f>EXP(Parameters!$B$3+Parameters!$B$5*LN($A15))</f>
        <v>17.544193053986497</v>
      </c>
      <c r="D15" s="18">
        <f>EXP(Parameters!$B$2+Parameters!$B$4*LN($A15))</f>
        <v>21.963801876390391</v>
      </c>
      <c r="E15" s="18">
        <f t="shared" si="0"/>
        <v>19.187909643847966</v>
      </c>
      <c r="F15" s="2">
        <v>0</v>
      </c>
      <c r="G15" s="18">
        <f>EXP(LN($C15)-2*EXP(Parameters!$B$6))</f>
        <v>15.884906942634803</v>
      </c>
      <c r="H15" s="18">
        <f>EXP(LN($C15)+2*EXP(Parameters!$B$6))</f>
        <v>19.37680283725313</v>
      </c>
      <c r="I15" s="18">
        <f>EXP(LN($D15)-2*EXP(Parameters!$B$7))</f>
        <v>19.846204628310364</v>
      </c>
      <c r="J15" s="18">
        <f>EXP(LN($D15)+2*EXP(Parameters!$B$7))</f>
        <v>24.307347520602512</v>
      </c>
    </row>
    <row r="16" spans="1:10" x14ac:dyDescent="0.35">
      <c r="A16" s="2">
        <f t="shared" si="1"/>
        <v>94</v>
      </c>
      <c r="B16" s="4">
        <f>1/(1+EXP(-Parameters!$B$8-Parameters!$B$9*A16))</f>
        <v>0.50747076897689891</v>
      </c>
      <c r="C16" s="18">
        <f>EXP(Parameters!$B$3+Parameters!$B$5*LN($A16))</f>
        <v>17.793739182644352</v>
      </c>
      <c r="D16" s="18">
        <f>EXP(Parameters!$B$2+Parameters!$B$4*LN($A16))</f>
        <v>22.28933409736111</v>
      </c>
      <c r="E16" s="18">
        <f t="shared" si="0"/>
        <v>19.453203942190783</v>
      </c>
      <c r="F16" s="2">
        <v>0</v>
      </c>
      <c r="G16" s="18">
        <f>EXP(LN($C16)-2*EXP(Parameters!$B$6))</f>
        <v>16.110851619567327</v>
      </c>
      <c r="H16" s="18">
        <f>EXP(LN($C16)+2*EXP(Parameters!$B$6))</f>
        <v>19.652415749110844</v>
      </c>
      <c r="I16" s="18">
        <f>EXP(LN($D16)-2*EXP(Parameters!$B$7))</f>
        <v>20.140351293211669</v>
      </c>
      <c r="J16" s="18">
        <f>EXP(LN($D16)+2*EXP(Parameters!$B$7))</f>
        <v>24.66761414788413</v>
      </c>
    </row>
    <row r="17" spans="1:10" x14ac:dyDescent="0.35">
      <c r="A17" s="2">
        <f t="shared" si="1"/>
        <v>95</v>
      </c>
      <c r="B17" s="4">
        <f>1/(1+EXP(-Parameters!$B$8-Parameters!$B$9*A17))</f>
        <v>0.53411670476985718</v>
      </c>
      <c r="C17" s="18">
        <f>EXP(Parameters!$B$3+Parameters!$B$5*LN($A17))</f>
        <v>18.044137752559234</v>
      </c>
      <c r="D17" s="18">
        <f>EXP(Parameters!$B$2+Parameters!$B$4*LN($A17))</f>
        <v>22.616169717891566</v>
      </c>
      <c r="E17" s="18">
        <f t="shared" si="0"/>
        <v>19.719300637765709</v>
      </c>
      <c r="F17" s="2">
        <v>0</v>
      </c>
      <c r="G17" s="18">
        <f>EXP(LN($C17)-2*EXP(Parameters!$B$6))</f>
        <v>16.337568115984521</v>
      </c>
      <c r="H17" s="18">
        <f>EXP(LN($C17)+2*EXP(Parameters!$B$6))</f>
        <v>19.928970145488069</v>
      </c>
      <c r="I17" s="18">
        <f>EXP(LN($D17)-2*EXP(Parameters!$B$7))</f>
        <v>20.435675692938691</v>
      </c>
      <c r="J17" s="18">
        <f>EXP(LN($D17)+2*EXP(Parameters!$B$7))</f>
        <v>25.0293232479323</v>
      </c>
    </row>
    <row r="18" spans="1:10" x14ac:dyDescent="0.35">
      <c r="A18" s="2">
        <f t="shared" si="1"/>
        <v>96</v>
      </c>
      <c r="B18" s="4">
        <f>1/(1+EXP(-Parameters!$B$8-Parameters!$B$9*A18))</f>
        <v>0.56056936183772121</v>
      </c>
      <c r="C18" s="18">
        <f>EXP(Parameters!$B$3+Parameters!$B$5*LN($A18))</f>
        <v>18.295382656444414</v>
      </c>
      <c r="D18" s="18">
        <f>EXP(Parameters!$B$2+Parameters!$B$4*LN($A18))</f>
        <v>22.944300154072717</v>
      </c>
      <c r="E18" s="18">
        <f t="shared" si="0"/>
        <v>19.986193672700193</v>
      </c>
      <c r="F18" s="2">
        <v>0</v>
      </c>
      <c r="G18" s="18">
        <f>EXP(LN($C18)-2*EXP(Parameters!$B$6))</f>
        <v>16.565050902211642</v>
      </c>
      <c r="H18" s="18">
        <f>EXP(LN($C18)+2*EXP(Parameters!$B$6))</f>
        <v>20.206459281150629</v>
      </c>
      <c r="I18" s="18">
        <f>EXP(LN($D18)-2*EXP(Parameters!$B$7))</f>
        <v>20.732170071183287</v>
      </c>
      <c r="J18" s="18">
        <f>EXP(LN($D18)+2*EXP(Parameters!$B$7))</f>
        <v>25.392465320931777</v>
      </c>
    </row>
    <row r="19" spans="1:10" x14ac:dyDescent="0.35">
      <c r="A19" s="2">
        <f t="shared" si="1"/>
        <v>97</v>
      </c>
      <c r="B19" s="4">
        <f>1/(1+EXP(-Parameters!$B$8-Parameters!$B$9*A19))</f>
        <v>0.5866823242240583</v>
      </c>
      <c r="C19" s="18">
        <f>EXP(Parameters!$B$3+Parameters!$B$5*LN($A19))</f>
        <v>18.54746789404059</v>
      </c>
      <c r="D19" s="18">
        <f>EXP(Parameters!$B$2+Parameters!$B$4*LN($A19))</f>
        <v>23.273716967534682</v>
      </c>
      <c r="E19" s="18">
        <f t="shared" si="0"/>
        <v>20.253877097580474</v>
      </c>
      <c r="F19" s="2">
        <v>0</v>
      </c>
      <c r="G19" s="18">
        <f>EXP(LN($C19)-2*EXP(Parameters!$B$6))</f>
        <v>16.793294545478972</v>
      </c>
      <c r="H19" s="18">
        <f>EXP(LN($C19)+2*EXP(Parameters!$B$6))</f>
        <v>20.484876529071492</v>
      </c>
      <c r="I19" s="18">
        <f>EXP(LN($D19)-2*EXP(Parameters!$B$7))</f>
        <v>21.029826803144601</v>
      </c>
      <c r="J19" s="18">
        <f>EXP(LN($D19)+2*EXP(Parameters!$B$7))</f>
        <v>25.757031028135536</v>
      </c>
    </row>
    <row r="20" spans="1:10" x14ac:dyDescent="0.35">
      <c r="A20" s="2">
        <f t="shared" si="1"/>
        <v>98</v>
      </c>
      <c r="B20" s="4">
        <f>1/(1+EXP(-Parameters!$B$8-Parameters!$B$9*A20))</f>
        <v>0.61231670875547251</v>
      </c>
      <c r="C20" s="18">
        <f>EXP(Parameters!$B$3+Parameters!$B$5*LN($A20))</f>
        <v>18.800387569154239</v>
      </c>
      <c r="D20" s="18">
        <f>EXP(Parameters!$B$2+Parameters!$B$4*LN($A20))</f>
        <v>23.604411861500896</v>
      </c>
      <c r="E20" s="18">
        <f t="shared" si="0"/>
        <v>20.522345068410143</v>
      </c>
      <c r="F20" s="2">
        <v>0</v>
      </c>
      <c r="G20" s="18">
        <f>EXP(LN($C20)-2*EXP(Parameters!$B$6))</f>
        <v>17.022293707240294</v>
      </c>
      <c r="H20" s="18">
        <f>EXP(LN($C20)+2*EXP(Parameters!$B$6))</f>
        <v>20.76421537715979</v>
      </c>
      <c r="I20" s="18">
        <f>EXP(LN($D20)-2*EXP(Parameters!$B$7))</f>
        <v>21.328638391963644</v>
      </c>
      <c r="J20" s="18">
        <f>EXP(LN($D20)+2*EXP(Parameters!$B$7))</f>
        <v>26.123011187497934</v>
      </c>
    </row>
    <row r="21" spans="1:10" x14ac:dyDescent="0.35">
      <c r="A21" s="2">
        <f t="shared" si="1"/>
        <v>99</v>
      </c>
      <c r="B21" s="4">
        <f>1/(1+EXP(-Parameters!$B$8-Parameters!$B$9*A21))</f>
        <v>0.63734399661284968</v>
      </c>
      <c r="C21" s="18">
        <f>EXP(Parameters!$B$3+Parameters!$B$5*LN($A21))</f>
        <v>19.054135886807494</v>
      </c>
      <c r="D21" s="18">
        <f>EXP(Parameters!$B$2+Parameters!$B$4*LN($A21))</f>
        <v>23.936376676988925</v>
      </c>
      <c r="E21" s="18">
        <f t="shared" si="0"/>
        <v>20.791591843683772</v>
      </c>
      <c r="F21" s="2">
        <v>0</v>
      </c>
      <c r="G21" s="18">
        <f>EXP(LN($C21)-2*EXP(Parameters!$B$6))</f>
        <v>17.252043140592331</v>
      </c>
      <c r="H21" s="18">
        <f>EXP(LN($C21)+2*EXP(Parameters!$B$6))</f>
        <v>21.044469425112972</v>
      </c>
      <c r="I21" s="18">
        <f>EXP(LN($D21)-2*EXP(Parameters!$B$7))</f>
        <v>21.628597465290408</v>
      </c>
      <c r="J21" s="18">
        <f>EXP(LN($D21)+2*EXP(Parameters!$B$7))</f>
        <v>26.490396769470156</v>
      </c>
    </row>
    <row r="22" spans="1:10" x14ac:dyDescent="0.35">
      <c r="A22" s="2">
        <f t="shared" si="1"/>
        <v>100</v>
      </c>
      <c r="B22" s="4">
        <f>1/(1+EXP(-Parameters!$B$8-Parameters!$B$9*A22))</f>
        <v>0.66164839876400194</v>
      </c>
      <c r="C22" s="18">
        <f>EXP(Parameters!$B$3+Parameters!$B$5*LN($A22))</f>
        <v>19.308707150494147</v>
      </c>
      <c r="D22" s="18">
        <f>EXP(Parameters!$B$2+Parameters!$B$4*LN($A22))</f>
        <v>24.269603389150522</v>
      </c>
      <c r="E22" s="18">
        <f t="shared" si="0"/>
        <v>21.061611781570956</v>
      </c>
      <c r="F22" s="2">
        <v>0</v>
      </c>
      <c r="G22" s="18">
        <f>EXP(LN($C22)-2*EXP(Parameters!$B$6))</f>
        <v>17.482537687790245</v>
      </c>
      <c r="H22" s="18">
        <f>EXP(LN($C22)+2*EXP(Parameters!$B$6))</f>
        <v>21.325632381386175</v>
      </c>
      <c r="I22" s="18">
        <f>EXP(LN($D22)-2*EXP(Parameters!$B$7))</f>
        <v>21.929696771976783</v>
      </c>
      <c r="J22" s="18">
        <f>EXP(LN($D22)+2*EXP(Parameters!$B$7))</f>
        <v>26.859178892949718</v>
      </c>
    </row>
    <row r="23" spans="1:10" x14ac:dyDescent="0.35">
      <c r="A23" s="2">
        <f t="shared" si="1"/>
        <v>101</v>
      </c>
      <c r="B23" s="4">
        <f>1/(1+EXP(-Parameters!$B$8-Parameters!$B$9*A23))</f>
        <v>0.68512867413061007</v>
      </c>
      <c r="C23" s="18">
        <f>EXP(Parameters!$B$3+Parameters!$B$5*LN($A23))</f>
        <v>19.564095759536546</v>
      </c>
      <c r="D23" s="18">
        <f>EXP(Parameters!$B$2+Parameters!$B$4*LN($A23))</f>
        <v>24.604084103744224</v>
      </c>
      <c r="E23" s="18">
        <f t="shared" si="0"/>
        <v>21.33239933720473</v>
      </c>
      <c r="F23" s="2">
        <v>0</v>
      </c>
      <c r="G23" s="18">
        <f>EXP(LN($C23)-2*EXP(Parameters!$B$6))</f>
        <v>17.713772277854542</v>
      </c>
      <c r="H23" s="18">
        <f>EXP(LN($C23)+2*EXP(Parameters!$B$6))</f>
        <v>21.607698060273037</v>
      </c>
      <c r="I23" s="18">
        <f>EXP(LN($D23)-2*EXP(Parameters!$B$7))</f>
        <v>22.231929178889256</v>
      </c>
      <c r="J23" s="18">
        <f>EXP(LN($D23)+2*EXP(Parameters!$B$7))</f>
        <v>27.229348821376735</v>
      </c>
    </row>
    <row r="24" spans="1:10" x14ac:dyDescent="0.35">
      <c r="A24" s="2">
        <f t="shared" si="1"/>
        <v>102</v>
      </c>
      <c r="B24" s="4">
        <f>1/(1+EXP(-Parameters!$B$8-Parameters!$B$9*A24))</f>
        <v>0.70769935811813878</v>
      </c>
      <c r="C24" s="18">
        <f>EXP(Parameters!$B$3+Parameters!$B$5*LN($A24))</f>
        <v>19.820296206539236</v>
      </c>
      <c r="D24" s="18">
        <f>EXP(Parameters!$B$2+Parameters!$B$4*LN($A24))</f>
        <v>24.939811053735465</v>
      </c>
      <c r="E24" s="18">
        <f t="shared" si="0"/>
        <v>21.603949060070374</v>
      </c>
      <c r="F24" s="2">
        <v>0</v>
      </c>
      <c r="G24" s="18">
        <f>EXP(LN($C24)-2*EXP(Parameters!$B$6))</f>
        <v>17.945741924265519</v>
      </c>
      <c r="H24" s="18">
        <f>EXP(LN($C24)+2*EXP(Parameters!$B$6))</f>
        <v>21.890660379093351</v>
      </c>
      <c r="I24" s="18">
        <f>EXP(LN($D24)-2*EXP(Parameters!$B$7))</f>
        <v>22.535287667836783</v>
      </c>
      <c r="J24" s="18">
        <f>EXP(LN($D24)+2*EXP(Parameters!$B$7))</f>
        <v>27.60089795897122</v>
      </c>
    </row>
    <row r="25" spans="1:10" x14ac:dyDescent="0.35">
      <c r="A25" s="2">
        <f t="shared" si="1"/>
        <v>103</v>
      </c>
      <c r="B25" s="4">
        <f>1/(1+EXP(-Parameters!$B$8-Parameters!$B$9*A25))</f>
        <v>0.72929139759356365</v>
      </c>
      <c r="C25" s="18">
        <f>EXP(Parameters!$B$3+Parameters!$B$5*LN($A25))</f>
        <v>20.077303074934573</v>
      </c>
      <c r="D25" s="18">
        <f>EXP(Parameters!$B$2+Parameters!$B$4*LN($A25))</f>
        <v>25.276776596017228</v>
      </c>
      <c r="E25" s="18">
        <f t="shared" si="0"/>
        <v>21.876255591489173</v>
      </c>
      <c r="F25" s="2">
        <v>0</v>
      </c>
      <c r="G25" s="18">
        <f>EXP(LN($C25)-2*EXP(Parameters!$B$6))</f>
        <v>18.178441722741017</v>
      </c>
      <c r="H25" s="18">
        <f>EXP(LN($C25)+2*EXP(Parameters!$B$6))</f>
        <v>22.174513355482294</v>
      </c>
      <c r="I25" s="18">
        <f>EXP(LN($D25)-2*EXP(Parameters!$B$7))</f>
        <v>22.839765332607655</v>
      </c>
      <c r="J25" s="18">
        <f>EXP(LN($D25)+2*EXP(Parameters!$B$7))</f>
        <v>27.973817847103867</v>
      </c>
    </row>
    <row r="26" spans="1:10" x14ac:dyDescent="0.35">
      <c r="A26" s="2">
        <f t="shared" si="1"/>
        <v>104</v>
      </c>
      <c r="B26" s="4">
        <f>1/(1+EXP(-Parameters!$B$8-Parameters!$B$9*A26))</f>
        <v>0.74985222302072962</v>
      </c>
      <c r="C26" s="18">
        <f>EXP(Parameters!$B$3+Parameters!$B$5*LN($A26))</f>
        <v>20.335111036615832</v>
      </c>
      <c r="D26" s="18">
        <f>EXP(Parameters!$B$2+Parameters!$B$4*LN($A26))</f>
        <v>25.614973208246262</v>
      </c>
      <c r="E26" s="18">
        <f t="shared" si="0"/>
        <v>22.14931366219318</v>
      </c>
      <c r="F26" s="2">
        <v>0</v>
      </c>
      <c r="G26" s="18">
        <f>EXP(LN($C26)-2*EXP(Parameters!$B$6))</f>
        <v>18.411866849093386</v>
      </c>
      <c r="H26" s="18">
        <f>EXP(LN($C26)+2*EXP(Parameters!$B$6))</f>
        <v>22.45925110477631</v>
      </c>
      <c r="I26" s="18">
        <f>EXP(LN($D26)-2*EXP(Parameters!$B$7))</f>
        <v>23.145355376110714</v>
      </c>
      <c r="J26" s="18">
        <f>EXP(LN($D26)+2*EXP(Parameters!$B$7))</f>
        <v>28.348100160794662</v>
      </c>
    </row>
    <row r="27" spans="1:10" x14ac:dyDescent="0.35">
      <c r="A27" s="2">
        <f t="shared" si="1"/>
        <v>105</v>
      </c>
      <c r="B27" s="4">
        <f>1/(1+EXP(-Parameters!$B$8-Parameters!$B$9*A27))</f>
        <v>0.76934531660241856</v>
      </c>
      <c r="C27" s="18">
        <f>EXP(Parameters!$B$3+Parameters!$B$5*LN($A27))</f>
        <v>20.593714849654653</v>
      </c>
      <c r="D27" s="18">
        <f>EXP(Parameters!$B$2+Parameters!$B$4*LN($A27))</f>
        <v>25.954393485790241</v>
      </c>
      <c r="E27" s="18">
        <f t="shared" si="0"/>
        <v>22.42311808998673</v>
      </c>
      <c r="F27" s="2">
        <v>0</v>
      </c>
      <c r="G27" s="18">
        <f>EXP(LN($C27)-2*EXP(Parameters!$B$6))</f>
        <v>18.646012557162805</v>
      </c>
      <c r="H27" s="18">
        <f>EXP(LN($C27)+2*EXP(Parameters!$B$6))</f>
        <v>22.744867837492126</v>
      </c>
      <c r="I27" s="18">
        <f>EXP(LN($D27)-2*EXP(Parameters!$B$7))</f>
        <v>23.452051107616867</v>
      </c>
      <c r="J27" s="18">
        <f>EXP(LN($D27)+2*EXP(Parameters!$B$7))</f>
        <v>28.723736705334318</v>
      </c>
    </row>
    <row r="28" spans="1:10" x14ac:dyDescent="0.35">
      <c r="A28" s="2">
        <f t="shared" si="1"/>
        <v>106</v>
      </c>
      <c r="B28" s="4">
        <f>1/(1+EXP(-Parameters!$B$8-Parameters!$B$9*A28))</f>
        <v>0.78774935536896651</v>
      </c>
      <c r="C28" s="18">
        <f>EXP(Parameters!$B$3+Parameters!$B$5*LN($A28))</f>
        <v>20.85310935609834</v>
      </c>
      <c r="D28" s="18">
        <f>EXP(Parameters!$B$2+Parameters!$B$4*LN($A28))</f>
        <v>26.295030138779993</v>
      </c>
      <c r="E28" s="18">
        <f t="shared" si="0"/>
        <v>22.697663777490892</v>
      </c>
      <c r="F28" s="2">
        <v>0</v>
      </c>
      <c r="G28" s="18">
        <f>EXP(LN($C28)-2*EXP(Parameters!$B$6))</f>
        <v>18.880874176822896</v>
      </c>
      <c r="H28" s="18">
        <f>EXP(LN($C28)+2*EXP(Parameters!$B$6))</f>
        <v>23.031357856893948</v>
      </c>
      <c r="I28" s="18">
        <f>EXP(LN($D28)-2*EXP(Parameters!$B$7))</f>
        <v>23.759845940095495</v>
      </c>
      <c r="J28" s="18">
        <f>EXP(LN($D28)+2*EXP(Parameters!$B$7))</f>
        <v>29.100719413021967</v>
      </c>
    </row>
    <row r="29" spans="1:10" x14ac:dyDescent="0.35">
      <c r="A29" s="2">
        <f t="shared" si="1"/>
        <v>107</v>
      </c>
      <c r="B29" s="4">
        <f>1/(1+EXP(-Parameters!$B$8-Parameters!$B$9*A29))</f>
        <v>0.8050570197393081</v>
      </c>
      <c r="C29" s="18">
        <f>EXP(Parameters!$B$3+Parameters!$B$5*LN($A29))</f>
        <v>21.113289479843672</v>
      </c>
      <c r="D29" s="18">
        <f>EXP(Parameters!$B$2+Parameters!$B$4*LN($A29))</f>
        <v>26.636875989263057</v>
      </c>
      <c r="E29" s="18">
        <f t="shared" si="0"/>
        <v>22.972945709967171</v>
      </c>
      <c r="F29" s="2">
        <v>0</v>
      </c>
      <c r="G29" s="18">
        <f>EXP(LN($C29)-2*EXP(Parameters!$B$6))</f>
        <v>19.11644711205566</v>
      </c>
      <c r="H29" s="18">
        <f>EXP(LN($C29)+2*EXP(Parameters!$B$6))</f>
        <v>23.318715556645202</v>
      </c>
      <c r="I29" s="18">
        <f>EXP(LN($D29)-2*EXP(Parameters!$B$7))</f>
        <v>24.068733387642471</v>
      </c>
      <c r="J29" s="18">
        <f>EXP(LN($D29)+2*EXP(Parameters!$B$7))</f>
        <v>29.479040340015022</v>
      </c>
    </row>
    <row r="30" spans="1:10" x14ac:dyDescent="0.35">
      <c r="A30" s="2">
        <f t="shared" si="1"/>
        <v>108</v>
      </c>
      <c r="B30" s="4">
        <f>1/(1+EXP(-Parameters!$B$8-Parameters!$B$9*A30))</f>
        <v>0.82127356166282006</v>
      </c>
      <c r="C30" s="18">
        <f>EXP(Parameters!$B$3+Parameters!$B$5*LN($A30))</f>
        <v>21.374250224584241</v>
      </c>
      <c r="D30" s="18">
        <f>EXP(Parameters!$B$2+Parameters!$B$4*LN($A30))</f>
        <v>26.979923968453623</v>
      </c>
      <c r="E30" s="18">
        <f t="shared" si="0"/>
        <v>23.248958953216722</v>
      </c>
      <c r="F30" s="2">
        <v>0</v>
      </c>
      <c r="G30" s="18">
        <f>EXP(LN($C30)-2*EXP(Parameters!$B$6))</f>
        <v>19.352726839092899</v>
      </c>
      <c r="H30" s="18">
        <f>EXP(LN($C30)+2*EXP(Parameters!$B$6))</f>
        <v>23.606935418541426</v>
      </c>
      <c r="I30" s="18">
        <f>EXP(LN($D30)-2*EXP(Parameters!$B$7))</f>
        <v>24.378707062995218</v>
      </c>
      <c r="J30" s="18">
        <f>EXP(LN($D30)+2*EXP(Parameters!$B$7))</f>
        <v>29.858691663285647</v>
      </c>
    </row>
    <row r="31" spans="1:10" x14ac:dyDescent="0.35">
      <c r="A31" s="2">
        <f t="shared" si="1"/>
        <v>109</v>
      </c>
      <c r="B31" s="4">
        <f>1/(1+EXP(-Parameters!$B$8-Parameters!$B$9*A31))</f>
        <v>0.83641522323347828</v>
      </c>
      <c r="C31" s="18">
        <f>EXP(Parameters!$B$3+Parameters!$B$5*LN($A31))</f>
        <v>21.635986671827396</v>
      </c>
      <c r="D31" s="18">
        <f>EXP(Parameters!$B$2+Parameters!$B$4*LN($A31))</f>
        <v>27.324167114074939</v>
      </c>
      <c r="E31" s="18">
        <f t="shared" si="0"/>
        <v>23.525698651551952</v>
      </c>
      <c r="F31" s="2">
        <v>0</v>
      </c>
      <c r="G31" s="18">
        <f>EXP(LN($C31)-2*EXP(Parameters!$B$6))</f>
        <v>19.589708904620768</v>
      </c>
      <c r="H31" s="18">
        <f>EXP(LN($C31)+2*EXP(Parameters!$B$6))</f>
        <v>23.896012010320113</v>
      </c>
      <c r="I31" s="18">
        <f>EXP(LN($D31)-2*EXP(Parameters!$B$7))</f>
        <v>24.689760675131364</v>
      </c>
      <c r="J31" s="18">
        <f>EXP(LN($D31)+2*EXP(Parameters!$B$7))</f>
        <v>30.239665677679636</v>
      </c>
    </row>
    <row r="32" spans="1:10" x14ac:dyDescent="0.35">
      <c r="A32" s="2">
        <f t="shared" si="1"/>
        <v>110</v>
      </c>
      <c r="B32" s="4">
        <f>1/(1+EXP(-Parameters!$B$8-Parameters!$B$9*A32))</f>
        <v>0.85050758826483663</v>
      </c>
      <c r="C32" s="18">
        <f>EXP(Parameters!$B$3+Parameters!$B$5*LN($A32))</f>
        <v>21.898493978978827</v>
      </c>
      <c r="D32" s="18">
        <f>EXP(Parameters!$B$2+Parameters!$B$4*LN($A32))</f>
        <v>27.669598567790544</v>
      </c>
      <c r="E32" s="18">
        <f t="shared" si="0"/>
        <v>23.803160025837798</v>
      </c>
      <c r="F32" s="2">
        <v>0</v>
      </c>
      <c r="G32" s="18">
        <f>EXP(LN($C32)-2*EXP(Parameters!$B$6))</f>
        <v>19.827388924045465</v>
      </c>
      <c r="H32" s="18">
        <f>EXP(LN($C32)+2*EXP(Parameters!$B$6))</f>
        <v>24.185939983545175</v>
      </c>
      <c r="I32" s="18">
        <f>EXP(LN($D32)-2*EXP(Parameters!$B$7))</f>
        <v>25.001888026947618</v>
      </c>
      <c r="J32" s="18">
        <f>EXP(LN($D32)+2*EXP(Parameters!$B$7))</f>
        <v>30.621954793073538</v>
      </c>
    </row>
    <row r="33" spans="1:10" x14ac:dyDescent="0.35">
      <c r="A33" s="2">
        <f t="shared" si="1"/>
        <v>111</v>
      </c>
      <c r="B33" s="4">
        <f>1/(1+EXP(-Parameters!$B$8-Parameters!$B$9*A33))</f>
        <v>0.86358393746934214</v>
      </c>
      <c r="C33" s="18">
        <f>EXP(Parameters!$B$3+Parameters!$B$5*LN($A33))</f>
        <v>22.161767377490595</v>
      </c>
      <c r="D33" s="18">
        <f>EXP(Parameters!$B$2+Parameters!$B$4*LN($A33))</f>
        <v>28.016211572719751</v>
      </c>
      <c r="E33" s="18">
        <f t="shared" si="0"/>
        <v>24.081338371598434</v>
      </c>
      <c r="F33" s="2">
        <v>0</v>
      </c>
      <c r="G33" s="18">
        <f>EXP(LN($C33)-2*EXP(Parameters!$B$6))</f>
        <v>20.065762579816447</v>
      </c>
      <c r="H33" s="18">
        <f>EXP(LN($C33)+2*EXP(Parameters!$B$6))</f>
        <v>24.476714071561549</v>
      </c>
      <c r="I33" s="18">
        <f>EXP(LN($D33)-2*EXP(Parameters!$B$7))</f>
        <v>25.31508301301481</v>
      </c>
      <c r="J33" s="18">
        <f>EXP(LN($D33)+2*EXP(Parameters!$B$7))</f>
        <v>31.005551531625034</v>
      </c>
    </row>
    <row r="34" spans="1:10" x14ac:dyDescent="0.35">
      <c r="A34" s="2">
        <f t="shared" si="1"/>
        <v>112</v>
      </c>
      <c r="B34" s="4">
        <f>1/(1+EXP(-Parameters!$B$8-Parameters!$B$9*A34))</f>
        <v>0.87568366424949196</v>
      </c>
      <c r="C34" s="18">
        <f>EXP(Parameters!$B$3+Parameters!$B$5*LN($A34))</f>
        <v>22.425802171071368</v>
      </c>
      <c r="D34" s="18">
        <f>EXP(Parameters!$B$2+Parameters!$B$4*LN($A34))</f>
        <v>28.363999471035015</v>
      </c>
      <c r="E34" s="18">
        <f t="shared" si="0"/>
        <v>24.360229057188494</v>
      </c>
      <c r="F34" s="2">
        <v>0</v>
      </c>
      <c r="G34" s="18">
        <f>EXP(LN($C34)-2*EXP(Parameters!$B$6))</f>
        <v>20.304825619805928</v>
      </c>
      <c r="H34" s="18">
        <f>EXP(LN($C34)+2*EXP(Parameters!$B$6))</f>
        <v>24.768329087518463</v>
      </c>
      <c r="I34" s="18">
        <f>EXP(LN($D34)-2*EXP(Parameters!$B$7))</f>
        <v>25.629339617406885</v>
      </c>
      <c r="J34" s="18">
        <f>EXP(LN($D34)+2*EXP(Parameters!$B$7))</f>
        <v>31.39044852511396</v>
      </c>
    </row>
    <row r="35" spans="1:10" x14ac:dyDescent="0.35">
      <c r="A35" s="2">
        <f t="shared" si="1"/>
        <v>113</v>
      </c>
      <c r="B35" s="4">
        <f>1/(1+EXP(-Parameters!$B$8-Parameters!$B$9*A35))</f>
        <v>0.88685079408693668</v>
      </c>
      <c r="C35" s="18">
        <f>EXP(Parameters!$B$3+Parameters!$B$5*LN($A35))</f>
        <v>22.690593733954969</v>
      </c>
      <c r="D35" s="18">
        <f>EXP(Parameters!$B$2+Parameters!$B$4*LN($A35))</f>
        <v>28.712955701636687</v>
      </c>
      <c r="E35" s="18">
        <f t="shared" si="0"/>
        <v>24.639827522024078</v>
      </c>
      <c r="F35" s="2">
        <v>0</v>
      </c>
      <c r="G35" s="18">
        <f>EXP(LN($C35)-2*EXP(Parameters!$B$6))</f>
        <v>20.544573855741184</v>
      </c>
      <c r="H35" s="18">
        <f>EXP(LN($C35)+2*EXP(Parameters!$B$6))</f>
        <v>25.06077992245714</v>
      </c>
      <c r="I35" s="18">
        <f>EXP(LN($D35)-2*EXP(Parameters!$B$7))</f>
        <v>25.944651911599859</v>
      </c>
      <c r="J35" s="18">
        <f>EXP(LN($D35)+2*EXP(Parameters!$B$7))</f>
        <v>31.776638512368947</v>
      </c>
    </row>
    <row r="36" spans="1:10" x14ac:dyDescent="0.35">
      <c r="A36" s="2">
        <f t="shared" si="1"/>
        <v>114</v>
      </c>
      <c r="B36" s="4">
        <f>1/(1+EXP(-Parameters!$B$8-Parameters!$B$9*A36))</f>
        <v>0.89713263718970226</v>
      </c>
      <c r="C36" s="18">
        <f>EXP(Parameters!$B$3+Parameters!$B$5*LN($A36))</f>
        <v>22.956137509225673</v>
      </c>
      <c r="D36" s="18">
        <f>EXP(Parameters!$B$2+Parameters!$B$4*LN($A36))</f>
        <v>29.063073797902575</v>
      </c>
      <c r="E36" s="18">
        <f t="shared" si="0"/>
        <v>24.9201292748726</v>
      </c>
      <c r="F36" s="2">
        <v>0</v>
      </c>
      <c r="G36" s="18">
        <f>EXP(LN($C36)-2*EXP(Parameters!$B$6))</f>
        <v>20.785003161688238</v>
      </c>
      <c r="H36" s="18">
        <f>EXP(LN($C36)+2*EXP(Parameters!$B$6))</f>
        <v>25.354061543461139</v>
      </c>
      <c r="I36" s="18">
        <f>EXP(LN($D36)-2*EXP(Parameters!$B$7))</f>
        <v>26.261014052438348</v>
      </c>
      <c r="J36" s="18">
        <f>EXP(LN($D36)+2*EXP(Parameters!$B$7))</f>
        <v>32.164114336776876</v>
      </c>
    </row>
    <row r="37" spans="1:10" x14ac:dyDescent="0.35">
      <c r="A37" s="2">
        <f t="shared" si="1"/>
        <v>115</v>
      </c>
      <c r="B37" s="4">
        <f>1/(1+EXP(-Parameters!$B$8-Parameters!$B$9*A37))</f>
        <v>0.90657859216536885</v>
      </c>
      <c r="C37" s="18">
        <f>EXP(Parameters!$B$3+Parameters!$B$5*LN($A37))</f>
        <v>23.222429007197608</v>
      </c>
      <c r="D37" s="18">
        <f>EXP(Parameters!$B$2+Parameters!$B$4*LN($A37))</f>
        <v>29.41434738550959</v>
      </c>
      <c r="E37" s="18">
        <f t="shared" si="0"/>
        <v>25.201129892198306</v>
      </c>
      <c r="F37" s="2">
        <v>0</v>
      </c>
      <c r="G37" s="18">
        <f>EXP(LN($C37)-2*EXP(Parameters!$B$6))</f>
        <v>21.026109472584526</v>
      </c>
      <c r="H37" s="18">
        <f>EXP(LN($C37)+2*EXP(Parameters!$B$6))</f>
        <v>25.648168991866495</v>
      </c>
      <c r="I37" s="18">
        <f>EXP(LN($D37)-2*EXP(Parameters!$B$7))</f>
        <v>26.578420280167226</v>
      </c>
      <c r="J37" s="18">
        <f>EXP(LN($D37)+2*EXP(Parameters!$B$7))</f>
        <v>32.552868943872056</v>
      </c>
    </row>
    <row r="38" spans="1:10" x14ac:dyDescent="0.35">
      <c r="A38" s="2">
        <f t="shared" si="1"/>
        <v>116</v>
      </c>
      <c r="B38" s="4">
        <f>1/(1+EXP(-Parameters!$B$8-Parameters!$B$9*A38))</f>
        <v>0.91523910845155709</v>
      </c>
      <c r="C38" s="18">
        <f>EXP(Parameters!$B$3+Parameters!$B$5*LN($A38))</f>
        <v>23.489463803846061</v>
      </c>
      <c r="D38" s="18">
        <f>EXP(Parameters!$B$2+Parameters!$B$4*LN($A38))</f>
        <v>29.766770180323583</v>
      </c>
      <c r="E38" s="18">
        <f t="shared" si="0"/>
        <v>25.482825016561367</v>
      </c>
      <c r="F38" s="2">
        <v>0</v>
      </c>
      <c r="G38" s="18">
        <f>EXP(LN($C38)-2*EXP(Parameters!$B$6))</f>
        <v>21.267888782818588</v>
      </c>
      <c r="H38" s="18">
        <f>EXP(LN($C38)+2*EXP(Parameters!$B$6))</f>
        <v>25.943097381529153</v>
      </c>
      <c r="I38" s="18">
        <f>EXP(LN($D38)-2*EXP(Parameters!$B$7))</f>
        <v>26.896864916524919</v>
      </c>
      <c r="J38" s="18">
        <f>EXP(LN($D38)+2*EXP(Parameters!$B$7))</f>
        <v>32.942895379000944</v>
      </c>
    </row>
    <row r="39" spans="1:10" x14ac:dyDescent="0.35">
      <c r="A39" s="2">
        <f t="shared" si="1"/>
        <v>117</v>
      </c>
      <c r="B39" s="4">
        <f>1/(1+EXP(-Parameters!$B$8-Parameters!$B$9*A39))</f>
        <v>0.92316480721423155</v>
      </c>
      <c r="C39" s="18">
        <f>EXP(Parameters!$B$3+Parameters!$B$5*LN($A39))</f>
        <v>23.75723753928861</v>
      </c>
      <c r="D39" s="18">
        <f>EXP(Parameters!$B$2+Parameters!$B$4*LN($A39))</f>
        <v>30.120335986355592</v>
      </c>
      <c r="E39" s="18">
        <f t="shared" si="0"/>
        <v>25.765210355068117</v>
      </c>
      <c r="F39" s="2">
        <v>0</v>
      </c>
      <c r="G39" s="18">
        <f>EXP(LN($C39)-2*EXP(Parameters!$B$6))</f>
        <v>21.51033714485483</v>
      </c>
      <c r="H39" s="18">
        <f>EXP(LN($C39)+2*EXP(Parameters!$B$6))</f>
        <v>26.238841897147452</v>
      </c>
      <c r="I39" s="18">
        <f>EXP(LN($D39)-2*EXP(Parameters!$B$7))</f>
        <v>27.21634236289669</v>
      </c>
      <c r="J39" s="18">
        <f>EXP(LN($D39)+2*EXP(Parameters!$B$7))</f>
        <v>33.334186785060304</v>
      </c>
    </row>
    <row r="40" spans="1:10" x14ac:dyDescent="0.35">
      <c r="A40" s="2">
        <f t="shared" si="1"/>
        <v>118</v>
      </c>
      <c r="B40" s="4">
        <f>1/(1+EXP(-Parameters!$B$8-Parameters!$B$9*A40))</f>
        <v>0.93040575438118167</v>
      </c>
      <c r="C40" s="18">
        <f>EXP(Parameters!$B$3+Parameters!$B$5*LN($A40))</f>
        <v>24.025745916314058</v>
      </c>
      <c r="D40" s="18">
        <f>EXP(Parameters!$B$2+Parameters!$B$4*LN($A40))</f>
        <v>30.475038693781325</v>
      </c>
      <c r="E40" s="18">
        <f t="shared" si="0"/>
        <v>26.048281677870872</v>
      </c>
      <c r="F40" s="2">
        <v>0</v>
      </c>
      <c r="G40" s="18">
        <f>EXP(LN($C40)-2*EXP(Parameters!$B$6))</f>
        <v>21.753450667901589</v>
      </c>
      <c r="H40" s="18">
        <f>EXP(LN($C40)+2*EXP(Parameters!$B$6))</f>
        <v>26.535397792637365</v>
      </c>
      <c r="I40" s="18">
        <f>EXP(LN($D40)-2*EXP(Parameters!$B$7))</f>
        <v>27.53684709852508</v>
      </c>
      <c r="J40" s="18">
        <f>EXP(LN($D40)+2*EXP(Parameters!$B$7))</f>
        <v>33.72673640030537</v>
      </c>
    </row>
    <row r="41" spans="1:10" x14ac:dyDescent="0.35">
      <c r="A41" s="2">
        <f t="shared" si="1"/>
        <v>119</v>
      </c>
      <c r="B41" s="4">
        <f>1/(1+EXP(-Parameters!$B$8-Parameters!$B$9*A41))</f>
        <v>0.93701087524095472</v>
      </c>
      <c r="C41" s="18">
        <f>EXP(Parameters!$B$3+Parameters!$B$5*LN($A41))</f>
        <v>24.294984698957293</v>
      </c>
      <c r="D41" s="18">
        <f>EXP(Parameters!$B$2+Parameters!$B$4*LN($A41))</f>
        <v>30.830872277021783</v>
      </c>
      <c r="E41" s="18">
        <f t="shared" si="0"/>
        <v>26.332034816714831</v>
      </c>
      <c r="F41" s="2">
        <v>0</v>
      </c>
      <c r="G41" s="18">
        <f>EXP(LN($C41)-2*EXP(Parameters!$B$6))</f>
        <v>21.997225516620794</v>
      </c>
      <c r="H41" s="18">
        <f>EXP(LN($C41)+2*EXP(Parameters!$B$6))</f>
        <v>26.832760389558551</v>
      </c>
      <c r="I41" s="18">
        <f>EXP(LN($D41)-2*EXP(Parameters!$B$7))</f>
        <v>27.858373678775568</v>
      </c>
      <c r="J41" s="18">
        <f>EXP(LN($D41)+2*EXP(Parameters!$B$7))</f>
        <v>34.120537556225671</v>
      </c>
    </row>
    <row r="42" spans="1:10" x14ac:dyDescent="0.35">
      <c r="A42" s="2">
        <f t="shared" si="1"/>
        <v>120</v>
      </c>
      <c r="B42" s="4">
        <f>1/(1+EXP(-Parameters!$B$8-Parameters!$B$9*A42))</f>
        <v>0.94302749735763791</v>
      </c>
      <c r="C42" s="18">
        <f>EXP(Parameters!$B$3+Parameters!$B$5*LN($A42))</f>
        <v>24.564949711118476</v>
      </c>
      <c r="D42" s="18">
        <f>EXP(Parameters!$B$2+Parameters!$B$4*LN($A42))</f>
        <v>31.187830792882128</v>
      </c>
      <c r="E42" s="18">
        <f t="shared" si="0"/>
        <v>26.616465663530541</v>
      </c>
      <c r="F42" s="2">
        <v>0</v>
      </c>
      <c r="G42" s="18">
        <f>EXP(LN($C42)-2*EXP(Parameters!$B$6))</f>
        <v>22.241657909877731</v>
      </c>
      <c r="H42" s="18">
        <f>EXP(LN($C42)+2*EXP(Parameters!$B$6))</f>
        <v>27.13092507558925</v>
      </c>
      <c r="I42" s="18">
        <f>EXP(LN($D42)-2*EXP(Parameters!$B$7))</f>
        <v>28.180916733454886</v>
      </c>
      <c r="J42" s="18">
        <f>EXP(LN($D42)+2*EXP(Parameters!$B$7))</f>
        <v>34.515583675485317</v>
      </c>
    </row>
    <row r="43" spans="1:10" x14ac:dyDescent="0.35">
      <c r="A43" s="2">
        <f t="shared" si="1"/>
        <v>121</v>
      </c>
      <c r="B43" s="4">
        <f>1/(1+EXP(-Parameters!$B$8-Parameters!$B$9*A43))</f>
        <v>0.94850100714798768</v>
      </c>
      <c r="C43" s="18">
        <f>EXP(Parameters!$B$3+Parameters!$B$5*LN($A43))</f>
        <v>24.835636835224335</v>
      </c>
      <c r="D43" s="18">
        <f>EXP(Parameters!$B$2+Parameters!$B$4*LN($A43))</f>
        <v>31.545908378747296</v>
      </c>
      <c r="E43" s="18">
        <f t="shared" si="0"/>
        <v>26.901570169069974</v>
      </c>
      <c r="F43" s="2">
        <v>0</v>
      </c>
      <c r="G43" s="18">
        <f>EXP(LN($C43)-2*EXP(Parameters!$B$6))</f>
        <v>22.486744119528961</v>
      </c>
      <c r="H43" s="18">
        <f>EXP(LN($C43)+2*EXP(Parameters!$B$6))</f>
        <v>27.429887303047781</v>
      </c>
      <c r="I43" s="18">
        <f>EXP(LN($D43)-2*EXP(Parameters!$B$7))</f>
        <v>28.504470965180612</v>
      </c>
      <c r="J43" s="18">
        <f>EXP(LN($D43)+2*EXP(Parameters!$B$7))</f>
        <v>34.911868269926103</v>
      </c>
    </row>
    <row r="44" spans="1:10" x14ac:dyDescent="0.35">
      <c r="A44" s="2">
        <f t="shared" si="1"/>
        <v>122</v>
      </c>
      <c r="B44" s="4">
        <f>1/(1+EXP(-Parameters!$B$8-Parameters!$B$9*A44))</f>
        <v>0.9534746050586127</v>
      </c>
      <c r="C44" s="18">
        <f>EXP(Parameters!$B$3+Parameters!$B$5*LN($A44))</f>
        <v>25.107042010930307</v>
      </c>
      <c r="D44" s="18">
        <f>EXP(Parameters!$B$2+Parameters!$B$4*LN($A44))</f>
        <v>31.905099250831121</v>
      </c>
      <c r="E44" s="18">
        <f t="shared" si="0"/>
        <v>27.187344341584438</v>
      </c>
      <c r="F44" s="2">
        <v>0</v>
      </c>
      <c r="G44" s="18">
        <f>EXP(LN($C44)-2*EXP(Parameters!$B$6))</f>
        <v>22.732480469247204</v>
      </c>
      <c r="H44" s="18">
        <f>EXP(LN($C44)+2*EXP(Parameters!$B$6))</f>
        <v>27.729642587459089</v>
      </c>
      <c r="I44" s="18">
        <f>EXP(LN($D44)-2*EXP(Parameters!$B$7))</f>
        <v>28.829031147799068</v>
      </c>
      <c r="J44" s="18">
        <f>EXP(LN($D44)+2*EXP(Parameters!$B$7))</f>
        <v>35.309384938629755</v>
      </c>
    </row>
    <row r="45" spans="1:10" x14ac:dyDescent="0.35">
      <c r="A45" s="2">
        <f t="shared" si="1"/>
        <v>123</v>
      </c>
      <c r="B45" s="4">
        <f>1/(1+EXP(-Parameters!$B$8-Parameters!$B$9*A45))</f>
        <v>0.95798914460809692</v>
      </c>
      <c r="C45" s="18">
        <f>EXP(Parameters!$B$3+Parameters!$B$5*LN($A45))</f>
        <v>25.379161233862089</v>
      </c>
      <c r="D45" s="18">
        <f>EXP(Parameters!$B$2+Parameters!$B$4*LN($A45))</f>
        <v>32.265397702478211</v>
      </c>
      <c r="E45" s="18">
        <f t="shared" si="0"/>
        <v>27.473784245542976</v>
      </c>
      <c r="F45" s="2">
        <v>0</v>
      </c>
      <c r="G45" s="18">
        <f>EXP(LN($C45)-2*EXP(Parameters!$B$6))</f>
        <v>22.978863333381913</v>
      </c>
      <c r="H45" s="18">
        <f>EXP(LN($C45)+2*EXP(Parameters!$B$6))</f>
        <v>28.03018650616486</v>
      </c>
      <c r="I45" s="18">
        <f>EXP(LN($D45)-2*EXP(Parameters!$B$7))</f>
        <v>29.154592124850947</v>
      </c>
      <c r="J45" s="18">
        <f>EXP(LN($D45)+2*EXP(Parameters!$B$7))</f>
        <v>35.708127366038696</v>
      </c>
    </row>
    <row r="46" spans="1:10" x14ac:dyDescent="0.35">
      <c r="A46" s="2">
        <f t="shared" si="1"/>
        <v>124</v>
      </c>
      <c r="B46" s="4">
        <f>1/(1+EXP(-Parameters!$B$8-Parameters!$B$9*A46))</f>
        <v>0.96208304139679479</v>
      </c>
      <c r="C46" s="18">
        <f>EXP(Parameters!$B$3+Parameters!$B$5*LN($A46))</f>
        <v>25.651990554394686</v>
      </c>
      <c r="D46" s="18">
        <f>EXP(Parameters!$B$2+Parameters!$B$4*LN($A46))</f>
        <v>32.626798102515636</v>
      </c>
      <c r="E46" s="18">
        <f t="shared" si="0"/>
        <v>27.76088600038949</v>
      </c>
      <c r="F46" s="2">
        <v>0</v>
      </c>
      <c r="G46" s="18">
        <f>EXP(LN($C46)-2*EXP(Parameters!$B$6))</f>
        <v>23.225889135853794</v>
      </c>
      <c r="H46" s="18">
        <f>EXP(LN($C46)+2*EXP(Parameters!$B$6))</f>
        <v>28.33151469697502</v>
      </c>
      <c r="I46" s="18">
        <f>EXP(LN($D46)-2*EXP(Parameters!$B$7))</f>
        <v>29.481148808081908</v>
      </c>
      <c r="J46" s="18">
        <f>EXP(LN($D46)+2*EXP(Parameters!$B$7))</f>
        <v>36.108089320131782</v>
      </c>
    </row>
    <row r="47" spans="1:10" x14ac:dyDescent="0.35">
      <c r="A47" s="2">
        <f t="shared" si="1"/>
        <v>125</v>
      </c>
      <c r="B47" s="4">
        <f>1/(1+EXP(-Parameters!$B$8-Parameters!$B$9*A47))</f>
        <v>0.96579223934909197</v>
      </c>
      <c r="C47" s="18">
        <f>EXP(Parameters!$B$3+Parameters!$B$5*LN($A47))</f>
        <v>25.925526076467591</v>
      </c>
      <c r="D47" s="18">
        <f>EXP(Parameters!$B$2+Parameters!$B$4*LN($A47))</f>
        <v>32.989294893652627</v>
      </c>
      <c r="E47" s="18">
        <f t="shared" si="0"/>
        <v>28.048645779336979</v>
      </c>
      <c r="F47" s="2">
        <v>0</v>
      </c>
      <c r="G47" s="18">
        <f>EXP(LN($C47)-2*EXP(Parameters!$B$6))</f>
        <v>23.47355434908204</v>
      </c>
      <c r="H47" s="18">
        <f>EXP(LN($C47)+2*EXP(Parameters!$B$6))</f>
        <v>28.633622856859148</v>
      </c>
      <c r="I47" s="18">
        <f>EXP(LN($D47)-2*EXP(Parameters!$B$7))</f>
        <v>29.808696175996559</v>
      </c>
      <c r="J47" s="18">
        <f>EXP(LN($D47)+2*EXP(Parameters!$B$7))</f>
        <v>36.5092646506533</v>
      </c>
    </row>
    <row r="48" spans="1:10" x14ac:dyDescent="0.35">
      <c r="A48" s="2">
        <f t="shared" si="1"/>
        <v>126</v>
      </c>
      <c r="B48" s="4">
        <f>1/(1+EXP(-Parameters!$B$8-Parameters!$B$9*A48))</f>
        <v>0.96915022279159102</v>
      </c>
      <c r="C48" s="18">
        <f>EXP(Parameters!$B$3+Parameters!$B$5*LN($A48))</f>
        <v>26.199763956435284</v>
      </c>
      <c r="D48" s="18">
        <f>EXP(Parameters!$B$2+Parameters!$B$4*LN($A48))</f>
        <v>33.352882590927344</v>
      </c>
      <c r="E48" s="18">
        <f t="shared" si="0"/>
        <v>28.337059808197953</v>
      </c>
      <c r="F48" s="2">
        <v>0</v>
      </c>
      <c r="G48" s="18">
        <f>EXP(LN($C48)-2*EXP(Parameters!$B$6))</f>
        <v>23.721855492943565</v>
      </c>
      <c r="H48" s="18">
        <f>EXP(LN($C48)+2*EXP(Parameters!$B$6))</f>
        <v>28.936506740676926</v>
      </c>
      <c r="I48" s="18">
        <f>EXP(LN($D48)-2*EXP(Parameters!$B$7))</f>
        <v>30.137229272454995</v>
      </c>
      <c r="J48" s="18">
        <f>EXP(LN($D48)+2*EXP(Parameters!$B$7))</f>
        <v>36.91164728739399</v>
      </c>
    </row>
    <row r="49" spans="1:10" x14ac:dyDescent="0.35">
      <c r="A49" s="2">
        <f t="shared" si="1"/>
        <v>127</v>
      </c>
      <c r="B49" s="4">
        <f>1/(1+EXP(-Parameters!$B$8-Parameters!$B$9*A49))</f>
        <v>0.97218806437427574</v>
      </c>
      <c r="C49" s="18">
        <f>EXP(Parameters!$B$3+Parameters!$B$5*LN($A49))</f>
        <v>26.474700401951132</v>
      </c>
      <c r="D49" s="18">
        <f>EXP(Parameters!$B$2+Parameters!$B$4*LN($A49))</f>
        <v>33.717555780197806</v>
      </c>
      <c r="E49" s="18">
        <f t="shared" si="0"/>
        <v>28.626124364249169</v>
      </c>
      <c r="F49" s="2">
        <v>0</v>
      </c>
      <c r="G49" s="18">
        <f>EXP(LN($C49)-2*EXP(Parameters!$B$6))</f>
        <v>23.970789133762437</v>
      </c>
      <c r="H49" s="18">
        <f>EXP(LN($C49)+2*EXP(Parameters!$B$6))</f>
        <v>29.240162159945427</v>
      </c>
      <c r="I49" s="18">
        <f>EXP(LN($D49)-2*EXP(Parameters!$B$7))</f>
        <v>30.466743205309207</v>
      </c>
      <c r="J49" s="18">
        <f>EXP(LN($D49)+2*EXP(Parameters!$B$7))</f>
        <v>37.315231238520958</v>
      </c>
    </row>
    <row r="50" spans="1:10" x14ac:dyDescent="0.35">
      <c r="A50" s="2">
        <f t="shared" si="1"/>
        <v>128</v>
      </c>
      <c r="B50" s="4">
        <f>1/(1+EXP(-Parameters!$B$8-Parameters!$B$9*A50))</f>
        <v>0.97493450022964467</v>
      </c>
      <c r="C50" s="18">
        <f>EXP(Parameters!$B$3+Parameters!$B$5*LN($A50))</f>
        <v>26.750331670883451</v>
      </c>
      <c r="D50" s="18">
        <f>EXP(Parameters!$B$2+Parameters!$B$4*LN($A50))</f>
        <v>34.083309116676318</v>
      </c>
      <c r="E50" s="18">
        <f t="shared" si="0"/>
        <v>28.915835775129715</v>
      </c>
      <c r="F50" s="2">
        <v>0</v>
      </c>
      <c r="G50" s="18">
        <f>EXP(LN($C50)-2*EXP(Parameters!$B$6))</f>
        <v>24.220351883328476</v>
      </c>
      <c r="H50" s="18">
        <f>EXP(LN($C50)+2*EXP(Parameters!$B$6))</f>
        <v>29.544584981641968</v>
      </c>
      <c r="I50" s="18">
        <f>EXP(LN($D50)-2*EXP(Parameters!$B$7))</f>
        <v>30.797233145078817</v>
      </c>
      <c r="J50" s="18">
        <f>EXP(LN($D50)+2*EXP(Parameters!$B$7))</f>
        <v>37.720010588955724</v>
      </c>
    </row>
    <row r="51" spans="1:10" x14ac:dyDescent="0.35">
      <c r="A51" s="2">
        <f t="shared" si="1"/>
        <v>129</v>
      </c>
      <c r="B51" s="4">
        <f>1/(1+EXP(-Parameters!$B$8-Parameters!$B$9*A51))</f>
        <v>0.97741602508236547</v>
      </c>
      <c r="C51" s="18">
        <f>EXP(Parameters!$B$3+Parameters!$B$5*LN($A51))</f>
        <v>27.026654070263231</v>
      </c>
      <c r="D51" s="18">
        <f>EXP(Parameters!$B$2+Parameters!$B$4*LN($A51))</f>
        <v>34.450137323505359</v>
      </c>
      <c r="E51" s="18">
        <f t="shared" si="0"/>
        <v>29.206190417771108</v>
      </c>
      <c r="F51" s="2">
        <v>0</v>
      </c>
      <c r="G51" s="18">
        <f>EXP(LN($C51)-2*EXP(Parameters!$B$6))</f>
        <v>24.470540397944482</v>
      </c>
      <c r="H51" s="18">
        <f>EXP(LN($C51)+2*EXP(Parameters!$B$6))</f>
        <v>29.849771127041915</v>
      </c>
      <c r="I51" s="18">
        <f>EXP(LN($D51)-2*EXP(Parameters!$B$7))</f>
        <v>31.128694323664249</v>
      </c>
      <c r="J51" s="18">
        <f>EXP(LN($D51)+2*EXP(Parameters!$B$7))</f>
        <v>38.125979498798138</v>
      </c>
    </row>
    <row r="52" spans="1:10" x14ac:dyDescent="0.35">
      <c r="A52" s="2">
        <f t="shared" si="1"/>
        <v>130</v>
      </c>
      <c r="B52" s="4">
        <f>1/(1+EXP(-Parameters!$B$8-Parameters!$B$9*A52))</f>
        <v>0.97965700123499999</v>
      </c>
      <c r="C52" s="18">
        <f>EXP(Parameters!$B$3+Parameters!$B$5*LN($A52))</f>
        <v>27.303663955261502</v>
      </c>
      <c r="D52" s="18">
        <f>EXP(Parameters!$B$2+Parameters!$B$4*LN($A52))</f>
        <v>34.818035190373386</v>
      </c>
      <c r="E52" s="18">
        <f t="shared" si="0"/>
        <v>29.497184717358174</v>
      </c>
      <c r="F52" s="2">
        <v>0</v>
      </c>
      <c r="G52" s="18">
        <f>EXP(LN($C52)-2*EXP(Parameters!$B$6))</f>
        <v>24.721351377500348</v>
      </c>
      <c r="H52" s="18">
        <f>EXP(LN($C52)+2*EXP(Parameters!$B$6))</f>
        <v>30.155716570589234</v>
      </c>
      <c r="I52" s="18">
        <f>EXP(LN($D52)-2*EXP(Parameters!$B$7))</f>
        <v>31.461122033096022</v>
      </c>
      <c r="J52" s="18">
        <f>EXP(LN($D52)+2*EXP(Parameters!$B$7))</f>
        <v>38.533132201794523</v>
      </c>
    </row>
    <row r="53" spans="1:10" x14ac:dyDescent="0.35">
      <c r="A53" s="2">
        <f t="shared" si="1"/>
        <v>131</v>
      </c>
      <c r="B53" s="4">
        <f>1/(1+EXP(-Parameters!$B$8-Parameters!$B$9*A53))</f>
        <v>0.98167977644525295</v>
      </c>
      <c r="C53" s="18">
        <f>EXP(Parameters!$B$3+Parameters!$B$5*LN($A53))</f>
        <v>27.581357728195947</v>
      </c>
      <c r="D53" s="18">
        <f>EXP(Parameters!$B$2+Parameters!$B$4*LN($A53))</f>
        <v>35.186997572169609</v>
      </c>
      <c r="E53" s="18">
        <f t="shared" si="0"/>
        <v>29.788815146319877</v>
      </c>
      <c r="F53" s="2">
        <v>0</v>
      </c>
      <c r="G53" s="18">
        <f>EXP(LN($C53)-2*EXP(Parameters!$B$6))</f>
        <v>24.97278156457358</v>
      </c>
      <c r="H53" s="18">
        <f>EXP(LN($C53)+2*EXP(Parameters!$B$6))</f>
        <v>30.462417338799316</v>
      </c>
      <c r="I53" s="18">
        <f>EXP(LN($D53)-2*EXP(Parameters!$B$7))</f>
        <v>31.794511624319199</v>
      </c>
      <c r="J53" s="18">
        <f>EXP(LN($D53)+2*EXP(Parameters!$B$7))</f>
        <v>38.941463003848909</v>
      </c>
    </row>
    <row r="54" spans="1:10" x14ac:dyDescent="0.35">
      <c r="A54" s="2">
        <f t="shared" si="1"/>
        <v>132</v>
      </c>
      <c r="B54" s="4">
        <f>1/(1+EXP(-Parameters!$B$8-Parameters!$B$9*A54))</f>
        <v>0.98350480667008822</v>
      </c>
      <c r="C54" s="18">
        <f>EXP(Parameters!$B$3+Parameters!$B$5*LN($A54))</f>
        <v>27.859731837565253</v>
      </c>
      <c r="D54" s="18">
        <f>EXP(Parameters!$B$2+Parameters!$B$4*LN($A54))</f>
        <v>35.557019387675737</v>
      </c>
      <c r="E54" s="18">
        <f t="shared" si="0"/>
        <v>30.081078223348509</v>
      </c>
      <c r="F54" s="2">
        <v>0</v>
      </c>
      <c r="G54" s="18">
        <f>EXP(LN($C54)-2*EXP(Parameters!$B$6))</f>
        <v>25.224827743555036</v>
      </c>
      <c r="H54" s="18">
        <f>EXP(LN($C54)+2*EXP(Parameters!$B$6))</f>
        <v>30.769869509192489</v>
      </c>
      <c r="I54" s="18">
        <f>EXP(LN($D54)-2*EXP(Parameters!$B$7))</f>
        <v>32.128858506011269</v>
      </c>
      <c r="J54" s="18">
        <f>EXP(LN($D54)+2*EXP(Parameters!$B$7))</f>
        <v>39.350966281575154</v>
      </c>
    </row>
    <row r="55" spans="1:10" x14ac:dyDescent="0.35">
      <c r="A55" s="2">
        <f t="shared" si="1"/>
        <v>133</v>
      </c>
      <c r="B55" s="4">
        <f>1/(1+EXP(-Parameters!$B$8-Parameters!$B$9*A55))</f>
        <v>0.98515078048300253</v>
      </c>
      <c r="C55" s="18">
        <f>EXP(Parameters!$B$3+Parameters!$B$5*LN($A55))</f>
        <v>28.138782777110574</v>
      </c>
      <c r="D55" s="18">
        <f>EXP(Parameters!$B$2+Parameters!$B$4*LN($A55))</f>
        <v>35.928095618293909</v>
      </c>
      <c r="E55" s="18">
        <f t="shared" si="0"/>
        <v>30.373970512446753</v>
      </c>
      <c r="F55" s="2">
        <v>0</v>
      </c>
      <c r="G55" s="18">
        <f>EXP(LN($C55)-2*EXP(Parameters!$B$6))</f>
        <v>25.477486739799097</v>
      </c>
      <c r="H55" s="18">
        <f>EXP(LN($C55)+2*EXP(Parameters!$B$6))</f>
        <v>31.078069209257425</v>
      </c>
      <c r="I55" s="18">
        <f>EXP(LN($D55)-2*EXP(Parameters!$B$7))</f>
        <v>32.464158143432719</v>
      </c>
      <c r="J55" s="18">
        <f>EXP(LN($D55)+2*EXP(Parameters!$B$7))</f>
        <v>39.76163648088918</v>
      </c>
    </row>
    <row r="56" spans="1:10" x14ac:dyDescent="0.35">
      <c r="A56" s="2">
        <f t="shared" si="1"/>
        <v>134</v>
      </c>
      <c r="B56" s="4">
        <f>1/(1+EXP(-Parameters!$B$8-Parameters!$B$9*A56))</f>
        <v>0.98663474267926632</v>
      </c>
      <c r="C56" s="18">
        <f>EXP(Parameters!$B$3+Parameters!$B$5*LN($A56))</f>
        <v>28.418507084902949</v>
      </c>
      <c r="D56" s="18">
        <f>EXP(Parameters!$B$2+Parameters!$B$4*LN($A56))</f>
        <v>36.300221306809128</v>
      </c>
      <c r="E56" s="18">
        <f t="shared" si="0"/>
        <v>30.667488622001319</v>
      </c>
      <c r="F56" s="2">
        <v>0</v>
      </c>
      <c r="G56" s="18">
        <f>EXP(LN($C56)-2*EXP(Parameters!$B$6))</f>
        <v>25.730755418797425</v>
      </c>
      <c r="H56" s="18">
        <f>EXP(LN($C56)+2*EXP(Parameters!$B$6))</f>
        <v>31.387012615443233</v>
      </c>
      <c r="I56" s="18">
        <f>EXP(LN($D56)-2*EXP(Parameters!$B$7))</f>
        <v>32.800406057308805</v>
      </c>
      <c r="J56" s="18">
        <f>EXP(LN($D56)+2*EXP(Parameters!$B$7))</f>
        <v>40.173468115639359</v>
      </c>
    </row>
    <row r="57" spans="1:10" x14ac:dyDescent="0.35">
      <c r="A57" s="2">
        <f t="shared" si="1"/>
        <v>135</v>
      </c>
      <c r="B57" s="4">
        <f>1/(1+EXP(-Parameters!$B$8-Parameters!$B$9*A57))</f>
        <v>0.98797221517973588</v>
      </c>
      <c r="C57" s="18">
        <f>EXP(Parameters!$B$3+Parameters!$B$5*LN($A57))</f>
        <v>28.698901342455748</v>
      </c>
      <c r="D57" s="18">
        <f>EXP(Parameters!$B$2+Parameters!$B$4*LN($A57))</f>
        <v>36.673391556185514</v>
      </c>
      <c r="E57" s="18">
        <f t="shared" si="0"/>
        <v>30.961629203882396</v>
      </c>
      <c r="F57" s="2">
        <v>0</v>
      </c>
      <c r="G57" s="18">
        <f>EXP(LN($C57)-2*EXP(Parameters!$B$6))</f>
        <v>25.98463068537535</v>
      </c>
      <c r="H57" s="18">
        <f>EXP(LN($C57)+2*EXP(Parameters!$B$6))</f>
        <v>31.696695952179205</v>
      </c>
      <c r="I57" s="18">
        <f>EXP(LN($D57)-2*EXP(Parameters!$B$7))</f>
        <v>33.137597822741832</v>
      </c>
      <c r="J57" s="18">
        <f>EXP(LN($D57)+2*EXP(Parameters!$B$7))</f>
        <v>40.586455766274298</v>
      </c>
    </row>
    <row r="58" spans="1:10" x14ac:dyDescent="0.35">
      <c r="A58" s="2">
        <f t="shared" si="1"/>
        <v>136</v>
      </c>
      <c r="B58" s="4">
        <f>1/(1+EXP(-Parameters!$B$8-Parameters!$B$9*A58))</f>
        <v>0.98917731383837837</v>
      </c>
      <c r="C58" s="18">
        <f>EXP(Parameters!$B$3+Parameters!$B$5*LN($A58))</f>
        <v>28.979962173861356</v>
      </c>
      <c r="D58" s="18">
        <f>EXP(Parameters!$B$2+Parameters!$B$4*LN($A58))</f>
        <v>37.047601528394573</v>
      </c>
      <c r="E58" s="18">
        <f t="shared" si="0"/>
        <v>31.256388952567651</v>
      </c>
      <c r="F58" s="2">
        <v>0</v>
      </c>
      <c r="G58" s="18">
        <f>EXP(LN($C58)-2*EXP(Parameters!$B$6))</f>
        <v>26.239109482910195</v>
      </c>
      <c r="H58" s="18">
        <f>EXP(LN($C58)+2*EXP(Parameters!$B$6))</f>
        <v>32.007115490921308</v>
      </c>
      <c r="I58" s="18">
        <f>EXP(LN($D58)-2*EXP(Parameters!$B$7))</f>
        <v>33.475729068152425</v>
      </c>
      <c r="J58" s="18">
        <f>EXP(LN($D58)+2*EXP(Parameters!$B$7))</f>
        <v>41.000594078546101</v>
      </c>
    </row>
    <row r="59" spans="1:10" x14ac:dyDescent="0.35">
      <c r="A59" s="2">
        <f t="shared" si="1"/>
        <v>137</v>
      </c>
      <c r="B59" s="4">
        <f>1/(1+EXP(-Parameters!$B$8-Parameters!$B$9*A59))</f>
        <v>0.9902628601639315</v>
      </c>
      <c r="C59" s="18">
        <f>EXP(Parameters!$B$3+Parameters!$B$5*LN($A59))</f>
        <v>29.261686244951282</v>
      </c>
      <c r="D59" s="18">
        <f>EXP(Parameters!$B$2+Parameters!$B$4*LN($A59))</f>
        <v>37.422846443274977</v>
      </c>
      <c r="E59" s="18">
        <f t="shared" si="0"/>
        <v>31.551764604290504</v>
      </c>
      <c r="F59" s="2">
        <v>0</v>
      </c>
      <c r="G59" s="18">
        <f>EXP(LN($C59)-2*EXP(Parameters!$B$6))</f>
        <v>26.494188792570824</v>
      </c>
      <c r="H59" s="18">
        <f>EXP(LN($C59)+2*EXP(Parameters!$B$6))</f>
        <v>32.318267549224572</v>
      </c>
      <c r="I59" s="18">
        <f>EXP(LN($D59)-2*EXP(Parameters!$B$7))</f>
        <v>33.814795474249202</v>
      </c>
      <c r="J59" s="18">
        <f>EXP(LN($D59)+2*EXP(Parameters!$B$7))</f>
        <v>41.415877762248492</v>
      </c>
    </row>
    <row r="60" spans="1:10" x14ac:dyDescent="0.35">
      <c r="A60" s="2">
        <f t="shared" si="1"/>
        <v>138</v>
      </c>
      <c r="B60" s="4">
        <f>1/(1+EXP(-Parameters!$B$8-Parameters!$B$9*A60))</f>
        <v>0.99124048729405223</v>
      </c>
      <c r="C60" s="18">
        <f>EXP(Parameters!$B$3+Parameters!$B$5*LN($A60))</f>
        <v>29.544070262478943</v>
      </c>
      <c r="D60" s="18">
        <f>EXP(Parameters!$B$2+Parameters!$B$4*LN($A60))</f>
        <v>37.79912157742266</v>
      </c>
      <c r="E60" s="18">
        <f t="shared" si="0"/>
        <v>31.847752936211364</v>
      </c>
      <c r="F60" s="2">
        <v>0</v>
      </c>
      <c r="G60" s="18">
        <f>EXP(LN($C60)-2*EXP(Parameters!$B$6))</f>
        <v>26.749865632577723</v>
      </c>
      <c r="H60" s="18">
        <f>EXP(LN($C60)+2*EXP(Parameters!$B$6))</f>
        <v>32.630148489840508</v>
      </c>
      <c r="I60" s="18">
        <f>EXP(LN($D60)-2*EXP(Parameters!$B$7))</f>
        <v>34.154792773025925</v>
      </c>
      <c r="J60" s="18">
        <f>EXP(LN($D60)+2*EXP(Parameters!$B$7))</f>
        <v>41.832301589988468</v>
      </c>
    </row>
    <row r="61" spans="1:10" x14ac:dyDescent="0.35">
      <c r="A61" s="2">
        <f t="shared" si="1"/>
        <v>139</v>
      </c>
      <c r="B61" s="4">
        <f>1/(1+EXP(-Parameters!$B$8-Parameters!$B$9*A61))</f>
        <v>0.99212073982210147</v>
      </c>
      <c r="C61" s="18">
        <f>EXP(Parameters!$B$3+Parameters!$B$5*LN($A61))</f>
        <v>29.827110973323901</v>
      </c>
      <c r="D61" s="18">
        <f>EXP(Parameters!$B$2+Parameters!$B$4*LN($A61))</f>
        <v>38.176422263109572</v>
      </c>
      <c r="E61" s="18">
        <f t="shared" si="0"/>
        <v>32.144350765611243</v>
      </c>
      <c r="F61" s="2">
        <v>0</v>
      </c>
      <c r="G61" s="18">
        <f>EXP(LN($C61)-2*EXP(Parameters!$B$6))</f>
        <v>27.006137057482487</v>
      </c>
      <c r="H61" s="18">
        <f>EXP(LN($C61)+2*EXP(Parameters!$B$6))</f>
        <v>32.94275471983822</v>
      </c>
      <c r="I61" s="18">
        <f>EXP(LN($D61)-2*EXP(Parameters!$B$7))</f>
        <v>34.495716746784467</v>
      </c>
      <c r="J61" s="18">
        <f>EXP(LN($D61)+2*EXP(Parameters!$B$7))</f>
        <v>42.249860395989721</v>
      </c>
    </row>
    <row r="62" spans="1:10" x14ac:dyDescent="0.35">
      <c r="A62" s="2">
        <f t="shared" si="1"/>
        <v>140</v>
      </c>
      <c r="B62" s="4">
        <f>1/(1+EXP(-Parameters!$B$8-Parameters!$B$9*A62))</f>
        <v>0.99291316728267498</v>
      </c>
      <c r="C62" s="18">
        <f>EXP(Parameters!$B$3+Parameters!$B$5*LN($A62))</f>
        <v>30.110805163717814</v>
      </c>
      <c r="D62" s="18">
        <f>EXP(Parameters!$B$2+Parameters!$B$4*LN($A62))</f>
        <v>38.554743887231425</v>
      </c>
      <c r="E62" s="18">
        <f t="shared" si="0"/>
        <v>32.44155494910693</v>
      </c>
      <c r="F62" s="2">
        <v>0</v>
      </c>
      <c r="G62" s="18">
        <f>EXP(LN($C62)-2*EXP(Parameters!$B$6))</f>
        <v>27.263000157466983</v>
      </c>
      <c r="H62" s="18">
        <f>EXP(LN($C62)+2*EXP(Parameters!$B$6))</f>
        <v>33.256082689749491</v>
      </c>
      <c r="I62" s="18">
        <f>EXP(LN($D62)-2*EXP(Parameters!$B$7))</f>
        <v>34.837563227184013</v>
      </c>
      <c r="J62" s="18">
        <f>EXP(LN($D62)+2*EXP(Parameters!$B$7))</f>
        <v>42.668549074928031</v>
      </c>
    </row>
    <row r="63" spans="1:10" x14ac:dyDescent="0.35">
      <c r="A63" s="2">
        <f t="shared" si="1"/>
        <v>141</v>
      </c>
      <c r="B63" s="4">
        <f>1/(1+EXP(-Parameters!$B$8-Parameters!$B$9*A63))</f>
        <v>0.99362641126135021</v>
      </c>
      <c r="C63" s="18">
        <f>EXP(Parameters!$B$3+Parameters!$B$5*LN($A63))</f>
        <v>30.395149658490041</v>
      </c>
      <c r="D63" s="18">
        <f>EXP(Parameters!$B$2+Parameters!$B$4*LN($A63))</f>
        <v>38.934081890282073</v>
      </c>
      <c r="E63" s="18">
        <f t="shared" si="0"/>
        <v>32.73936238188719</v>
      </c>
      <c r="F63" s="2">
        <v>0</v>
      </c>
      <c r="G63" s="18">
        <f>EXP(LN($C63)-2*EXP(Parameters!$B$6))</f>
        <v>27.520452057660307</v>
      </c>
      <c r="H63" s="18">
        <f>EXP(LN($C63)+2*EXP(Parameters!$B$6))</f>
        <v>33.570128892735603</v>
      </c>
      <c r="I63" s="18">
        <f>EXP(LN($D63)-2*EXP(Parameters!$B$7))</f>
        <v>35.180328094314341</v>
      </c>
      <c r="J63" s="18">
        <f>EXP(LN($D63)+2*EXP(Parameters!$B$7))</f>
        <v>43.088362580796293</v>
      </c>
    </row>
    <row r="64" spans="1:10" x14ac:dyDescent="0.35">
      <c r="A64" s="2">
        <f t="shared" si="1"/>
        <v>142</v>
      </c>
      <c r="B64" s="4">
        <f>1/(1+EXP(-Parameters!$B$8-Parameters!$B$9*A64))</f>
        <v>0.99426828621499164</v>
      </c>
      <c r="C64" s="18">
        <f>EXP(Parameters!$B$3+Parameters!$B$5*LN($A64))</f>
        <v>30.680141320333465</v>
      </c>
      <c r="D64" s="18">
        <f>EXP(Parameters!$B$2+Parameters!$B$4*LN($A64))</f>
        <v>39.314431765354492</v>
      </c>
      <c r="E64" s="18">
        <f t="shared" si="0"/>
        <v>33.03776999696862</v>
      </c>
      <c r="F64" s="2">
        <v>0</v>
      </c>
      <c r="G64" s="18">
        <f>EXP(LN($C64)-2*EXP(Parameters!$B$6))</f>
        <v>27.77848991747404</v>
      </c>
      <c r="H64" s="18">
        <f>EXP(LN($C64)+2*EXP(Parameters!$B$6))</f>
        <v>33.884889863776465</v>
      </c>
      <c r="I64" s="18">
        <f>EXP(LN($D64)-2*EXP(Parameters!$B$7))</f>
        <v>35.524007275793103</v>
      </c>
      <c r="J64" s="18">
        <f>EXP(LN($D64)+2*EXP(Parameters!$B$7))</f>
        <v>43.509295925798874</v>
      </c>
    </row>
    <row r="65" spans="1:10" x14ac:dyDescent="0.35">
      <c r="A65" s="2">
        <f t="shared" si="1"/>
        <v>143</v>
      </c>
      <c r="B65" s="4">
        <f>1/(1+EXP(-Parameters!$B$8-Parameters!$B$9*A65))</f>
        <v>0.99484585417837534</v>
      </c>
      <c r="C65" s="18">
        <f>EXP(Parameters!$B$3+Parameters!$B$5*LN($A65))</f>
        <v>30.965777049089152</v>
      </c>
      <c r="D65" s="18">
        <f>EXP(Parameters!$B$2+Parameters!$B$4*LN($A65))</f>
        <v>39.695789057167524</v>
      </c>
      <c r="E65" s="18">
        <f t="shared" si="0"/>
        <v>33.336774764471663</v>
      </c>
      <c r="F65" s="2">
        <v>0</v>
      </c>
      <c r="G65" s="18">
        <f>EXP(LN($C65)-2*EXP(Parameters!$B$6))</f>
        <v>28.037110929954562</v>
      </c>
      <c r="H65" s="18">
        <f>EXP(LN($C65)+2*EXP(Parameters!$B$6))</f>
        <v>34.200362178880546</v>
      </c>
      <c r="I65" s="18">
        <f>EXP(LN($D65)-2*EXP(Parameters!$B$7))</f>
        <v>35.8685967458864</v>
      </c>
      <c r="J65" s="18">
        <f>EXP(LN($D65)+2*EXP(Parameters!$B$7))</f>
        <v>43.931344179274497</v>
      </c>
    </row>
    <row r="66" spans="1:10" x14ac:dyDescent="0.35">
      <c r="A66" s="2">
        <f t="shared" si="1"/>
        <v>144</v>
      </c>
      <c r="B66" s="4">
        <f>1/(1+EXP(-Parameters!$B$8-Parameters!$B$9*A66))</f>
        <v>0.99536549359686055</v>
      </c>
      <c r="C66" s="18">
        <f>EXP(Parameters!$B$3+Parameters!$B$5*LN($A66))</f>
        <v>31.252053781049607</v>
      </c>
      <c r="D66" s="18">
        <f>EXP(Parameters!$B$2+Parameters!$B$4*LN($A66))</f>
        <v>40.078149361117134</v>
      </c>
      <c r="E66" s="18">
        <f t="shared" si="0"/>
        <v>33.636373690915107</v>
      </c>
      <c r="F66" s="2">
        <v>0</v>
      </c>
      <c r="G66" s="18">
        <f>EXP(LN($C66)-2*EXP(Parameters!$B$6))</f>
        <v>28.296312321152215</v>
      </c>
      <c r="H66" s="18">
        <f>EXP(LN($C66)+2*EXP(Parameters!$B$6))</f>
        <v>34.516542454315356</v>
      </c>
      <c r="I66" s="18">
        <f>EXP(LN($D66)-2*EXP(Parameters!$B$7))</f>
        <v>36.214092524651555</v>
      </c>
      <c r="J66" s="18">
        <f>EXP(LN($D66)+2*EXP(Parameters!$B$7))</f>
        <v>44.354502466646274</v>
      </c>
    </row>
    <row r="67" spans="1:10" x14ac:dyDescent="0.35">
      <c r="A67" s="2">
        <f t="shared" si="1"/>
        <v>145</v>
      </c>
      <c r="B67" s="4">
        <f>1/(1+EXP(-Parameters!$B$8-Parameters!$B$9*A67))</f>
        <v>0.99583296256844156</v>
      </c>
      <c r="C67" s="18">
        <f>EXP(Parameters!$B$3+Parameters!$B$5*LN($A67))</f>
        <v>31.538968488279504</v>
      </c>
      <c r="D67" s="18">
        <f>EXP(Parameters!$B$2+Parameters!$B$4*LN($A67))</f>
        <v>40.461508322351378</v>
      </c>
      <c r="E67" s="18">
        <f t="shared" ref="E67:E72" si="2" xml:space="preserve"> EXP((-1 - (-0.4481224) *LN(A67)) /  0.3490391)</f>
        <v>33.936563818528604</v>
      </c>
      <c r="F67" s="2">
        <v>0</v>
      </c>
      <c r="G67" s="18">
        <f>EXP(LN($C67)-2*EXP(Parameters!$B$6))</f>
        <v>28.556091349506247</v>
      </c>
      <c r="H67" s="18">
        <f>EXP(LN($C67)+2*EXP(Parameters!$B$6))</f>
        <v>34.83342734585721</v>
      </c>
      <c r="I67" s="18">
        <f>EXP(LN($D67)-2*EXP(Parameters!$B$7))</f>
        <v>36.560490677101178</v>
      </c>
      <c r="J67" s="18">
        <f>EXP(LN($D67)+2*EXP(Parameters!$B$7))</f>
        <v>44.778765968397977</v>
      </c>
    </row>
    <row r="68" spans="1:10" x14ac:dyDescent="0.35">
      <c r="A68" s="2">
        <f t="shared" ref="A68:A72" si="3">A67+1</f>
        <v>146</v>
      </c>
      <c r="B68" s="4">
        <f>1/(1+EXP(-Parameters!$B$8-Parameters!$B$9*A68))</f>
        <v>0.99625345680600041</v>
      </c>
      <c r="C68" s="18">
        <f>EXP(Parameters!$B$3+Parameters!$B$5*LN($A68))</f>
        <v>31.826518177954135</v>
      </c>
      <c r="D68" s="18">
        <f>EXP(Parameters!$B$2+Parameters!$B$4*LN($A68))</f>
        <v>40.84586163486896</v>
      </c>
      <c r="E68" s="18">
        <f t="shared" si="2"/>
        <v>34.237342224583379</v>
      </c>
      <c r="F68" s="2">
        <v>0</v>
      </c>
      <c r="G68" s="18">
        <f>EXP(LN($C68)-2*EXP(Parameters!$B$6))</f>
        <v>28.816445305245875</v>
      </c>
      <c r="H68" s="18">
        <f>EXP(LN($C68)+2*EXP(Parameters!$B$6))</f>
        <v>35.151013548060604</v>
      </c>
      <c r="I68" s="18">
        <f>EXP(LN($D68)-2*EXP(Parameters!$B$7))</f>
        <v>36.907787312388734</v>
      </c>
      <c r="J68" s="18">
        <f>EXP(LN($D68)+2*EXP(Parameters!$B$7))</f>
        <v>45.204129919076408</v>
      </c>
    </row>
    <row r="69" spans="1:10" x14ac:dyDescent="0.35">
      <c r="A69" s="2">
        <f t="shared" si="3"/>
        <v>147</v>
      </c>
      <c r="B69" s="4">
        <f>1/(1+EXP(-Parameters!$B$8-Parameters!$B$9*A69))</f>
        <v>0.99663166264547765</v>
      </c>
      <c r="C69" s="18">
        <f>EXP(Parameters!$B$3+Parameters!$B$5*LN($A69))</f>
        <v>32.114699891714125</v>
      </c>
      <c r="D69" s="18">
        <f>EXP(Parameters!$B$2+Parameters!$B$4*LN($A69))</f>
        <v>41.231205040639821</v>
      </c>
      <c r="E69" s="18">
        <f t="shared" si="2"/>
        <v>34.538706020739326</v>
      </c>
      <c r="F69" s="2">
        <v>0</v>
      </c>
      <c r="G69" s="18">
        <f>EXP(LN($C69)-2*EXP(Parameters!$B$6))</f>
        <v>29.077371509805975</v>
      </c>
      <c r="H69" s="18">
        <f>EXP(LN($C69)+2*EXP(Parameters!$B$6))</f>
        <v>35.469297793545472</v>
      </c>
      <c r="I69" s="18">
        <f>EXP(LN($D69)-2*EXP(Parameters!$B$7))</f>
        <v>37.255978583013849</v>
      </c>
      <c r="J69" s="18">
        <f>EXP(LN($D69)+2*EXP(Parameters!$B$7))</f>
        <v>45.630589606318139</v>
      </c>
    </row>
    <row r="70" spans="1:10" x14ac:dyDescent="0.35">
      <c r="A70" s="2">
        <f t="shared" si="3"/>
        <v>148</v>
      </c>
      <c r="B70" s="4">
        <f>1/(1+EXP(-Parameters!$B$8-Parameters!$B$9*A70))</f>
        <v>0.99697180543088249</v>
      </c>
      <c r="C70" s="18">
        <f>EXP(Parameters!$B$3+Parameters!$B$5*LN($A70))</f>
        <v>32.403510705036652</v>
      </c>
      <c r="D70" s="18">
        <f>EXP(Parameters!$B$2+Parameters!$B$4*LN($A70))</f>
        <v>41.617534328747666</v>
      </c>
      <c r="E70" s="18">
        <f t="shared" si="2"/>
        <v>34.840652352409371</v>
      </c>
      <c r="F70" s="2">
        <v>0</v>
      </c>
      <c r="G70" s="18">
        <f>EXP(LN($C70)-2*EXP(Parameters!$B$6))</f>
        <v>29.338867315257833</v>
      </c>
      <c r="H70" s="18">
        <f>EXP(LN($C70)+2*EXP(Parameters!$B$6))</f>
        <v>35.788276852302793</v>
      </c>
      <c r="I70" s="18">
        <f>EXP(LN($D70)-2*EXP(Parameters!$B$7))</f>
        <v>37.605060684047523</v>
      </c>
      <c r="J70" s="18">
        <f>EXP(LN($D70)+2*EXP(Parameters!$B$7))</f>
        <v>46.058140369900585</v>
      </c>
    </row>
    <row r="71" spans="1:10" x14ac:dyDescent="0.35">
      <c r="A71" s="2">
        <f t="shared" si="3"/>
        <v>149</v>
      </c>
      <c r="B71" s="4">
        <f>1/(1+EXP(-Parameters!$B$8-Parameters!$B$9*A71))</f>
        <v>0.99727769360493568</v>
      </c>
      <c r="C71" s="18">
        <f>EXP(Parameters!$B$3+Parameters!$B$5*LN($A71))</f>
        <v>32.692947726622087</v>
      </c>
      <c r="D71" s="18">
        <f>EXP(Parameters!$B$2+Parameters!$B$4*LN($A71))</f>
        <v>42.004845334553444</v>
      </c>
      <c r="E71" s="18">
        <f t="shared" si="2"/>
        <v>35.143178398139035</v>
      </c>
      <c r="F71" s="2">
        <v>0</v>
      </c>
      <c r="G71" s="18">
        <f>EXP(LN($C71)-2*EXP(Parameters!$B$6))</f>
        <v>29.600930103753729</v>
      </c>
      <c r="H71" s="18">
        <f>EXP(LN($C71)+2*EXP(Parameters!$B$6))</f>
        <v>36.107947531017111</v>
      </c>
      <c r="I71" s="18">
        <f>EXP(LN($D71)-2*EXP(Parameters!$B$7))</f>
        <v>37.955029852376292</v>
      </c>
      <c r="J71" s="18">
        <f>EXP(LN($D71)+2*EXP(Parameters!$B$7))</f>
        <v>46.486777600816204</v>
      </c>
    </row>
    <row r="72" spans="1:10" x14ac:dyDescent="0.35">
      <c r="A72" s="2">
        <f t="shared" si="3"/>
        <v>150</v>
      </c>
      <c r="B72" s="4">
        <f>1/(1+EXP(-Parameters!$B$8-Parameters!$B$9*A72))</f>
        <v>0.99755275882657812</v>
      </c>
      <c r="C72" s="18">
        <f>EXP(Parameters!$B$3+Parameters!$B$5*LN($A72))</f>
        <v>32.983008097795846</v>
      </c>
      <c r="D72" s="18">
        <f>EXP(Parameters!$B$2+Parameters!$B$4*LN($A72))</f>
        <v>42.393133938878989</v>
      </c>
      <c r="E72" s="18">
        <f t="shared" si="2"/>
        <v>35.446281369002122</v>
      </c>
      <c r="F72" s="2">
        <v>0</v>
      </c>
      <c r="G72" s="18">
        <f>EXP(LN($C72)-2*EXP(Parameters!$B$6))</f>
        <v>29.863557286985404</v>
      </c>
      <c r="H72" s="18">
        <f>EXP(LN($C72)+2*EXP(Parameters!$B$6))</f>
        <v>36.428306672405903</v>
      </c>
      <c r="I72" s="18">
        <f>EXP(LN($D72)-2*EXP(Parameters!$B$7))</f>
        <v>38.305882365964536</v>
      </c>
      <c r="J72" s="18">
        <f>EXP(LN($D72)+2*EXP(Parameters!$B$7))</f>
        <v>46.916496740369006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D35" sqref="D35"/>
    </sheetView>
  </sheetViews>
  <sheetFormatPr baseColWidth="10" defaultColWidth="8.7265625" defaultRowHeight="14.5" x14ac:dyDescent="0.35"/>
  <cols>
    <col min="1" max="1" width="37.26953125" customWidth="1"/>
    <col min="2" max="2" width="12.54296875" customWidth="1"/>
  </cols>
  <sheetData>
    <row r="1" spans="1:2" x14ac:dyDescent="0.35">
      <c r="A1" s="3" t="s">
        <v>118</v>
      </c>
      <c r="B1" s="1" t="s">
        <v>119</v>
      </c>
    </row>
    <row r="2" spans="1:2" x14ac:dyDescent="0.35">
      <c r="A2" t="s">
        <v>121</v>
      </c>
      <c r="B2" s="4">
        <v>-3.1456921000000002</v>
      </c>
    </row>
    <row r="3" spans="1:2" x14ac:dyDescent="0.35">
      <c r="A3" t="s">
        <v>120</v>
      </c>
      <c r="B3" s="4">
        <v>-3.1207948999999999</v>
      </c>
    </row>
    <row r="4" spans="1:2" x14ac:dyDescent="0.35">
      <c r="A4" t="s">
        <v>123</v>
      </c>
      <c r="B4" s="4">
        <v>1.3756097</v>
      </c>
    </row>
    <row r="5" spans="1:2" x14ac:dyDescent="0.35">
      <c r="A5" t="s">
        <v>122</v>
      </c>
      <c r="B5" s="4">
        <v>1.3205486</v>
      </c>
    </row>
    <row r="6" spans="1:2" x14ac:dyDescent="0.35">
      <c r="A6" t="s">
        <v>125</v>
      </c>
      <c r="B6" s="4">
        <v>-3.0022172</v>
      </c>
    </row>
    <row r="7" spans="1:2" x14ac:dyDescent="0.35">
      <c r="A7" t="s">
        <v>124</v>
      </c>
      <c r="B7" s="4">
        <v>-2.9819976000000001</v>
      </c>
    </row>
    <row r="8" spans="1:2" x14ac:dyDescent="0.35">
      <c r="A8" t="s">
        <v>126</v>
      </c>
      <c r="B8" s="4">
        <v>-10.008741300000001</v>
      </c>
    </row>
    <row r="9" spans="1:2" x14ac:dyDescent="0.35">
      <c r="A9" t="s">
        <v>127</v>
      </c>
      <c r="B9" s="4">
        <v>0.1067939</v>
      </c>
    </row>
    <row r="10" spans="1:2" x14ac:dyDescent="0.35">
      <c r="A10" t="s">
        <v>2402</v>
      </c>
      <c r="B10" s="24">
        <v>110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topLeftCell="A19" zoomScale="160" zoomScaleNormal="160" workbookViewId="0">
      <selection activeCell="P24" sqref="P24"/>
    </sheetView>
  </sheetViews>
  <sheetFormatPr baseColWidth="10" defaultColWidth="8.7265625" defaultRowHeight="14.5" x14ac:dyDescent="0.35"/>
  <cols>
    <col min="1" max="1" width="2.1796875" customWidth="1"/>
    <col min="2" max="2" width="32.81640625" customWidth="1"/>
    <col min="3" max="4" width="1.453125" customWidth="1"/>
    <col min="5" max="5" width="14.81640625" style="2" customWidth="1"/>
    <col min="6" max="6" width="2.26953125" customWidth="1"/>
    <col min="9" max="9" width="4.1796875" customWidth="1"/>
    <col min="10" max="10" width="10.54296875" customWidth="1"/>
    <col min="11" max="12" width="1.54296875" customWidth="1"/>
  </cols>
  <sheetData>
    <row r="1" spans="1:11" ht="21" x14ac:dyDescent="0.35">
      <c r="B1" s="123" t="s">
        <v>2408</v>
      </c>
      <c r="C1" s="124"/>
      <c r="D1" s="124"/>
      <c r="E1" s="125"/>
      <c r="F1" s="125"/>
      <c r="G1" s="125"/>
      <c r="H1" s="125"/>
      <c r="I1" s="108"/>
      <c r="J1" s="126"/>
      <c r="K1" s="35"/>
    </row>
    <row r="2" spans="1:11" ht="10.5" customHeight="1" thickBot="1" x14ac:dyDescent="0.4">
      <c r="A2" s="52"/>
      <c r="B2" s="49"/>
      <c r="C2" s="49"/>
      <c r="D2" s="49"/>
      <c r="E2" s="50"/>
      <c r="F2" s="50"/>
      <c r="G2" s="50"/>
      <c r="H2" s="50"/>
      <c r="I2" s="51"/>
      <c r="J2" s="51"/>
      <c r="K2" s="35"/>
    </row>
    <row r="3" spans="1:11" ht="15.75" customHeight="1" thickTop="1" x14ac:dyDescent="0.35">
      <c r="B3" s="120" t="s">
        <v>2436</v>
      </c>
      <c r="C3" s="121"/>
      <c r="D3" s="121"/>
      <c r="E3" s="121"/>
      <c r="F3" s="121"/>
      <c r="G3" s="121"/>
      <c r="H3" s="121"/>
      <c r="I3" s="121"/>
      <c r="J3" s="122"/>
      <c r="K3" s="33"/>
    </row>
    <row r="4" spans="1:11" x14ac:dyDescent="0.35">
      <c r="B4" s="133" t="s">
        <v>2443</v>
      </c>
      <c r="C4" s="134"/>
      <c r="D4" s="134"/>
      <c r="E4" s="134"/>
      <c r="F4" s="134"/>
      <c r="G4" s="134"/>
      <c r="H4" s="134"/>
      <c r="I4" s="134"/>
      <c r="J4" s="135"/>
      <c r="K4" s="47"/>
    </row>
    <row r="5" spans="1:11" ht="13.5" customHeight="1" x14ac:dyDescent="0.35">
      <c r="B5" s="136"/>
      <c r="C5" s="137"/>
      <c r="D5" s="137"/>
      <c r="E5" s="137"/>
      <c r="F5" s="137"/>
      <c r="G5" s="137"/>
      <c r="H5" s="137"/>
      <c r="I5" s="137"/>
      <c r="J5" s="138"/>
      <c r="K5" s="47"/>
    </row>
    <row r="6" spans="1:11" ht="13.5" customHeight="1" x14ac:dyDescent="0.35">
      <c r="B6" s="136"/>
      <c r="C6" s="137"/>
      <c r="D6" s="137"/>
      <c r="E6" s="137"/>
      <c r="F6" s="137"/>
      <c r="G6" s="137"/>
      <c r="H6" s="137"/>
      <c r="I6" s="137"/>
      <c r="J6" s="138"/>
      <c r="K6" s="48"/>
    </row>
    <row r="7" spans="1:11" ht="13.5" customHeight="1" x14ac:dyDescent="0.35">
      <c r="B7" s="139" t="s">
        <v>2444</v>
      </c>
      <c r="C7" s="140"/>
      <c r="D7" s="140"/>
      <c r="E7" s="140"/>
      <c r="F7" s="140"/>
      <c r="G7" s="140"/>
      <c r="H7" s="140"/>
      <c r="I7" s="140"/>
      <c r="J7" s="141"/>
      <c r="K7" s="48"/>
    </row>
    <row r="8" spans="1:11" ht="13.5" customHeight="1" thickBot="1" x14ac:dyDescent="0.4">
      <c r="B8" s="142"/>
      <c r="C8" s="143"/>
      <c r="D8" s="143"/>
      <c r="E8" s="143"/>
      <c r="F8" s="143"/>
      <c r="G8" s="143"/>
      <c r="H8" s="143"/>
      <c r="I8" s="143"/>
      <c r="J8" s="144"/>
      <c r="K8" s="47"/>
    </row>
    <row r="9" spans="1:11" ht="10.5" customHeight="1" thickTop="1" thickBot="1" x14ac:dyDescent="0.4"/>
    <row r="10" spans="1:11" ht="13.5" customHeight="1" thickTop="1" x14ac:dyDescent="0.35">
      <c r="A10" s="28"/>
      <c r="B10" s="129" t="s">
        <v>2435</v>
      </c>
      <c r="C10" s="130"/>
      <c r="D10" s="130"/>
      <c r="E10" s="130"/>
      <c r="F10" s="131"/>
      <c r="G10" s="131"/>
      <c r="H10" s="131"/>
      <c r="I10" s="131"/>
      <c r="J10" s="132"/>
      <c r="K10" s="28"/>
    </row>
    <row r="11" spans="1:11" ht="13.5" customHeight="1" x14ac:dyDescent="0.35">
      <c r="B11" s="39" t="s">
        <v>2398</v>
      </c>
      <c r="C11" s="34"/>
      <c r="D11" s="34"/>
      <c r="E11" s="55" t="s">
        <v>119</v>
      </c>
      <c r="F11" s="61"/>
      <c r="G11" s="128" t="s">
        <v>2398</v>
      </c>
      <c r="H11" s="108"/>
      <c r="I11" s="108"/>
      <c r="J11" s="40" t="s">
        <v>119</v>
      </c>
    </row>
    <row r="12" spans="1:11" ht="13.5" customHeight="1" x14ac:dyDescent="0.35">
      <c r="B12" s="41" t="s">
        <v>2404</v>
      </c>
      <c r="C12" s="27"/>
      <c r="D12" s="27"/>
      <c r="E12" s="56"/>
      <c r="F12" s="59"/>
      <c r="G12" s="127" t="s">
        <v>2413</v>
      </c>
      <c r="H12" s="71"/>
      <c r="I12" s="71"/>
      <c r="J12" s="42" t="s">
        <v>2414</v>
      </c>
    </row>
    <row r="13" spans="1:11" ht="13.5" customHeight="1" x14ac:dyDescent="0.35">
      <c r="B13" s="41" t="s">
        <v>2405</v>
      </c>
      <c r="C13" s="27"/>
      <c r="D13" s="27"/>
      <c r="E13" s="56"/>
      <c r="F13" s="59"/>
      <c r="G13" s="127" t="s">
        <v>2416</v>
      </c>
      <c r="H13" s="71"/>
      <c r="I13" s="71"/>
      <c r="J13" s="43">
        <f>COUNTIF(Data!$N:$N,"immature") / (COUNTA(Data!$N:$N)-1)</f>
        <v>0.17048346055979643</v>
      </c>
    </row>
    <row r="14" spans="1:11" ht="13.5" customHeight="1" x14ac:dyDescent="0.35">
      <c r="B14" s="41" t="s">
        <v>2406</v>
      </c>
      <c r="C14" s="27"/>
      <c r="D14" s="27"/>
      <c r="E14" s="57"/>
      <c r="F14" s="59"/>
      <c r="G14" s="127" t="s">
        <v>2417</v>
      </c>
      <c r="H14" s="71"/>
      <c r="I14" s="71"/>
      <c r="J14" s="43">
        <f>COUNTIF(Data!$N:$N,"mature") / (COUNTA(Data!$N:$N)-1)</f>
        <v>0.33842239185750639</v>
      </c>
    </row>
    <row r="15" spans="1:11" ht="13.5" customHeight="1" x14ac:dyDescent="0.35">
      <c r="B15" s="41" t="s">
        <v>2407</v>
      </c>
      <c r="C15" s="27"/>
      <c r="D15" s="27"/>
      <c r="E15" s="57"/>
      <c r="F15" s="59"/>
      <c r="G15" s="127" t="s">
        <v>2418</v>
      </c>
      <c r="H15" s="71"/>
      <c r="I15" s="71"/>
      <c r="J15" s="44">
        <f>AVERAGE(Data!$S$2:$S$10000)</f>
        <v>-2.1599913860728512</v>
      </c>
    </row>
    <row r="16" spans="1:11" ht="13.5" customHeight="1" x14ac:dyDescent="0.35">
      <c r="B16" s="41" t="s">
        <v>2411</v>
      </c>
      <c r="C16" s="27"/>
      <c r="D16" s="27"/>
      <c r="E16" s="57"/>
      <c r="F16" s="59"/>
      <c r="G16" s="127" t="s">
        <v>2409</v>
      </c>
      <c r="H16" s="71"/>
      <c r="I16" s="71"/>
      <c r="J16" s="42">
        <f>COUNTIF(Data!$R$2:$R$10000,"&lt;=-1.27")</f>
        <v>0</v>
      </c>
    </row>
    <row r="17" spans="2:11" ht="13.5" customHeight="1" x14ac:dyDescent="0.35">
      <c r="B17" s="41" t="s">
        <v>2412</v>
      </c>
      <c r="C17" s="27"/>
      <c r="D17" s="27"/>
      <c r="E17" s="57"/>
      <c r="F17" s="59"/>
      <c r="G17" s="71"/>
      <c r="H17" s="71"/>
      <c r="I17" s="71"/>
      <c r="J17" s="37"/>
    </row>
    <row r="18" spans="2:11" ht="13.5" customHeight="1" thickBot="1" x14ac:dyDescent="0.4">
      <c r="B18" s="45" t="s">
        <v>2410</v>
      </c>
      <c r="C18" s="46"/>
      <c r="D18" s="46"/>
      <c r="E18" s="58">
        <f>COUNTA(Data!$C:$C)-1</f>
        <v>200</v>
      </c>
      <c r="F18" s="60"/>
      <c r="G18" s="72"/>
      <c r="H18" s="72"/>
      <c r="I18" s="72"/>
      <c r="J18" s="54"/>
    </row>
    <row r="19" spans="2:11" ht="12" customHeight="1" thickTop="1" thickBot="1" x14ac:dyDescent="0.4"/>
    <row r="20" spans="2:11" ht="15" thickTop="1" x14ac:dyDescent="0.35">
      <c r="B20" s="73" t="s">
        <v>2428</v>
      </c>
      <c r="C20" s="74"/>
      <c r="D20" s="74"/>
      <c r="E20" s="75"/>
      <c r="G20" s="73" t="s">
        <v>2</v>
      </c>
      <c r="H20" s="74"/>
      <c r="I20" s="74"/>
      <c r="J20" s="75"/>
      <c r="K20" s="62"/>
    </row>
    <row r="21" spans="2:11" x14ac:dyDescent="0.35">
      <c r="B21" s="36"/>
      <c r="C21" s="30"/>
      <c r="D21" s="30"/>
      <c r="E21" s="38"/>
      <c r="G21" s="36"/>
      <c r="H21" s="30"/>
      <c r="I21" s="30"/>
      <c r="J21" s="37"/>
      <c r="K21" s="30"/>
    </row>
    <row r="22" spans="2:11" x14ac:dyDescent="0.35">
      <c r="B22" s="36"/>
      <c r="C22" s="30"/>
      <c r="D22" s="30"/>
      <c r="E22" s="38"/>
      <c r="G22" s="36"/>
      <c r="H22" s="30"/>
      <c r="I22" s="30"/>
      <c r="J22" s="37"/>
      <c r="K22" s="30"/>
    </row>
    <row r="23" spans="2:11" x14ac:dyDescent="0.35">
      <c r="B23" s="36"/>
      <c r="C23" s="30"/>
      <c r="D23" s="30"/>
      <c r="E23" s="38"/>
      <c r="G23" s="36"/>
      <c r="H23" s="30"/>
      <c r="I23" s="30"/>
      <c r="J23" s="37"/>
      <c r="K23" s="30"/>
    </row>
    <row r="24" spans="2:11" x14ac:dyDescent="0.35">
      <c r="B24" s="36"/>
      <c r="C24" s="30"/>
      <c r="D24" s="30"/>
      <c r="E24" s="38"/>
      <c r="G24" s="36"/>
      <c r="H24" s="30"/>
      <c r="I24" s="30"/>
      <c r="J24" s="37"/>
      <c r="K24" s="30"/>
    </row>
    <row r="25" spans="2:11" x14ac:dyDescent="0.35">
      <c r="B25" s="36"/>
      <c r="C25" s="30"/>
      <c r="D25" s="30"/>
      <c r="E25" s="38"/>
      <c r="G25" s="36"/>
      <c r="H25" s="30"/>
      <c r="I25" s="30"/>
      <c r="J25" s="37"/>
      <c r="K25" s="30"/>
    </row>
    <row r="26" spans="2:11" x14ac:dyDescent="0.35">
      <c r="B26" s="36"/>
      <c r="C26" s="30"/>
      <c r="D26" s="30"/>
      <c r="E26" s="38"/>
      <c r="G26" s="36"/>
      <c r="H26" s="30"/>
      <c r="I26" s="30"/>
      <c r="J26" s="37"/>
      <c r="K26" s="30"/>
    </row>
    <row r="27" spans="2:11" x14ac:dyDescent="0.35">
      <c r="B27" s="36"/>
      <c r="C27" s="30"/>
      <c r="D27" s="30"/>
      <c r="E27" s="38"/>
      <c r="G27" s="36"/>
      <c r="H27" s="30"/>
      <c r="I27" s="30"/>
      <c r="J27" s="37"/>
      <c r="K27" s="30"/>
    </row>
    <row r="28" spans="2:11" x14ac:dyDescent="0.35">
      <c r="B28" s="36"/>
      <c r="C28" s="30"/>
      <c r="D28" s="30"/>
      <c r="E28" s="38"/>
      <c r="G28" s="36"/>
      <c r="H28" s="30"/>
      <c r="I28" s="30"/>
      <c r="J28" s="37"/>
      <c r="K28" s="30"/>
    </row>
    <row r="29" spans="2:11" x14ac:dyDescent="0.35">
      <c r="B29" s="36"/>
      <c r="C29" s="30"/>
      <c r="D29" s="30"/>
      <c r="E29" s="38"/>
      <c r="G29" s="36"/>
      <c r="H29" s="30"/>
      <c r="I29" s="30"/>
      <c r="J29" s="37"/>
      <c r="K29" s="30"/>
    </row>
    <row r="30" spans="2:11" x14ac:dyDescent="0.35">
      <c r="B30" s="36"/>
      <c r="C30" s="30"/>
      <c r="D30" s="30"/>
      <c r="E30" s="38"/>
      <c r="G30" s="36"/>
      <c r="H30" s="30"/>
      <c r="I30" s="30"/>
      <c r="J30" s="37"/>
      <c r="K30" s="30"/>
    </row>
    <row r="31" spans="2:11" ht="12" customHeight="1" x14ac:dyDescent="0.35">
      <c r="B31" s="36"/>
      <c r="C31" s="30"/>
      <c r="D31" s="30"/>
      <c r="E31" s="38"/>
      <c r="G31" s="36"/>
      <c r="H31" s="30"/>
      <c r="I31" s="30"/>
      <c r="J31" s="37"/>
      <c r="K31" s="30"/>
    </row>
    <row r="32" spans="2:11" x14ac:dyDescent="0.35">
      <c r="B32" s="36"/>
      <c r="C32" s="30"/>
      <c r="D32" s="30"/>
      <c r="E32" s="38"/>
      <c r="G32" s="36"/>
      <c r="H32" s="30"/>
      <c r="I32" s="30"/>
      <c r="J32" s="37"/>
      <c r="K32" s="30"/>
    </row>
    <row r="33" spans="2:11" x14ac:dyDescent="0.35">
      <c r="B33" s="36"/>
      <c r="C33" s="30"/>
      <c r="D33" s="30"/>
      <c r="E33" s="38"/>
      <c r="G33" s="36"/>
      <c r="H33" s="30"/>
      <c r="I33" s="30"/>
      <c r="J33" s="37"/>
      <c r="K33" s="30"/>
    </row>
    <row r="34" spans="2:11" ht="11.25" customHeight="1" x14ac:dyDescent="0.35">
      <c r="B34" s="79" t="s">
        <v>2437</v>
      </c>
      <c r="C34" s="80"/>
      <c r="D34" s="80"/>
      <c r="E34" s="81"/>
      <c r="F34" s="29"/>
      <c r="G34" s="79" t="s">
        <v>2440</v>
      </c>
      <c r="H34" s="88"/>
      <c r="I34" s="88"/>
      <c r="J34" s="89"/>
      <c r="K34" s="31"/>
    </row>
    <row r="35" spans="2:11" ht="11.25" customHeight="1" x14ac:dyDescent="0.35">
      <c r="B35" s="82" t="s">
        <v>2438</v>
      </c>
      <c r="C35" s="83"/>
      <c r="D35" s="83"/>
      <c r="E35" s="84"/>
      <c r="F35" s="29"/>
      <c r="G35" s="65"/>
      <c r="H35" s="66"/>
      <c r="I35" s="66"/>
      <c r="J35" s="67"/>
      <c r="K35" s="31"/>
    </row>
    <row r="36" spans="2:11" ht="11.25" customHeight="1" x14ac:dyDescent="0.35">
      <c r="B36" s="82" t="s">
        <v>2439</v>
      </c>
      <c r="C36" s="83"/>
      <c r="D36" s="83"/>
      <c r="E36" s="84"/>
      <c r="F36" s="29"/>
      <c r="G36" s="65"/>
      <c r="H36" s="66"/>
      <c r="I36" s="66"/>
      <c r="J36" s="67"/>
      <c r="K36" s="31"/>
    </row>
    <row r="37" spans="2:11" ht="11.25" customHeight="1" thickBot="1" x14ac:dyDescent="0.4">
      <c r="B37" s="85"/>
      <c r="C37" s="86"/>
      <c r="D37" s="86"/>
      <c r="E37" s="87"/>
      <c r="F37" s="29"/>
      <c r="G37" s="85"/>
      <c r="H37" s="86"/>
      <c r="I37" s="86"/>
      <c r="J37" s="87"/>
      <c r="K37" s="31"/>
    </row>
    <row r="38" spans="2:11" ht="10.5" customHeight="1" thickTop="1" thickBot="1" x14ac:dyDescent="0.4">
      <c r="B38" s="31"/>
      <c r="C38" s="31"/>
      <c r="D38" s="31"/>
      <c r="E38" s="31"/>
      <c r="F38" s="29"/>
      <c r="G38" s="31"/>
      <c r="H38" s="31"/>
      <c r="I38" s="31"/>
      <c r="J38" s="31"/>
      <c r="K38" s="31"/>
    </row>
    <row r="39" spans="2:11" ht="15" thickTop="1" x14ac:dyDescent="0.35">
      <c r="B39" s="73" t="s">
        <v>2429</v>
      </c>
      <c r="C39" s="74"/>
      <c r="D39" s="74"/>
      <c r="E39" s="74"/>
      <c r="F39" s="74"/>
      <c r="G39" s="74"/>
      <c r="H39" s="74"/>
      <c r="I39" s="74"/>
      <c r="J39" s="75"/>
      <c r="K39" s="32"/>
    </row>
    <row r="40" spans="2:11" x14ac:dyDescent="0.35">
      <c r="B40" s="36"/>
      <c r="C40" s="30"/>
      <c r="D40" s="30"/>
      <c r="E40" s="14"/>
      <c r="F40" s="30"/>
      <c r="G40" s="30"/>
      <c r="H40" s="30"/>
      <c r="I40" s="30"/>
      <c r="J40" s="37"/>
      <c r="K40" s="30"/>
    </row>
    <row r="41" spans="2:11" x14ac:dyDescent="0.35">
      <c r="B41" s="36"/>
      <c r="C41" s="30"/>
      <c r="D41" s="30"/>
      <c r="E41" s="14"/>
      <c r="F41" s="30"/>
      <c r="G41" s="30"/>
      <c r="H41" s="30"/>
      <c r="I41" s="30"/>
      <c r="J41" s="37"/>
      <c r="K41" s="30"/>
    </row>
    <row r="42" spans="2:11" x14ac:dyDescent="0.35">
      <c r="B42" s="36"/>
      <c r="C42" s="30"/>
      <c r="D42" s="30"/>
      <c r="E42" s="14"/>
      <c r="F42" s="30"/>
      <c r="G42" s="30"/>
      <c r="H42" s="30"/>
      <c r="I42" s="30"/>
      <c r="J42" s="37"/>
      <c r="K42" s="30"/>
    </row>
    <row r="43" spans="2:11" ht="12" customHeight="1" x14ac:dyDescent="0.35">
      <c r="B43" s="36"/>
      <c r="C43" s="30"/>
      <c r="D43" s="30"/>
      <c r="E43" s="14"/>
      <c r="F43" s="30"/>
      <c r="G43" s="30"/>
      <c r="H43" s="30"/>
      <c r="I43" s="30"/>
      <c r="J43" s="37"/>
      <c r="K43" s="30"/>
    </row>
    <row r="44" spans="2:11" x14ac:dyDescent="0.35">
      <c r="B44" s="36"/>
      <c r="C44" s="30"/>
      <c r="D44" s="30"/>
      <c r="E44" s="14"/>
      <c r="F44" s="30"/>
      <c r="G44" s="30"/>
      <c r="H44" s="30"/>
      <c r="I44" s="30"/>
      <c r="J44" s="37"/>
      <c r="K44" s="30"/>
    </row>
    <row r="45" spans="2:11" ht="15" customHeight="1" x14ac:dyDescent="0.35">
      <c r="B45" s="36"/>
      <c r="C45" s="30"/>
      <c r="D45" s="30"/>
      <c r="E45" s="14"/>
      <c r="F45" s="30"/>
      <c r="G45" s="30"/>
      <c r="H45" s="30"/>
      <c r="I45" s="30"/>
      <c r="J45" s="37"/>
      <c r="K45" s="30"/>
    </row>
    <row r="46" spans="2:11" ht="15" customHeight="1" x14ac:dyDescent="0.35">
      <c r="B46" s="76"/>
      <c r="C46" s="77"/>
      <c r="D46" s="77"/>
      <c r="E46" s="78"/>
      <c r="F46" s="78"/>
      <c r="G46" s="78"/>
      <c r="H46" s="78"/>
      <c r="I46" s="30"/>
      <c r="J46" s="37"/>
      <c r="K46" s="30"/>
    </row>
    <row r="47" spans="2:11" ht="15.75" customHeight="1" x14ac:dyDescent="0.35">
      <c r="B47" s="90" t="s">
        <v>2441</v>
      </c>
      <c r="C47" s="80"/>
      <c r="D47" s="80"/>
      <c r="E47" s="80"/>
      <c r="F47" s="80"/>
      <c r="G47" s="80"/>
      <c r="H47" s="80"/>
      <c r="I47" s="80"/>
      <c r="J47" s="81"/>
      <c r="K47" s="47"/>
    </row>
    <row r="48" spans="2:11" ht="15.75" customHeight="1" x14ac:dyDescent="0.35">
      <c r="B48" s="65" t="s">
        <v>2442</v>
      </c>
      <c r="C48" s="66"/>
      <c r="D48" s="66"/>
      <c r="E48" s="66"/>
      <c r="F48" s="66"/>
      <c r="G48" s="66"/>
      <c r="H48" s="66"/>
      <c r="I48" s="66"/>
      <c r="J48" s="67"/>
      <c r="K48" s="48"/>
    </row>
    <row r="49" spans="1:11" ht="15.75" customHeight="1" x14ac:dyDescent="0.35">
      <c r="B49" s="65"/>
      <c r="C49" s="66"/>
      <c r="D49" s="66"/>
      <c r="E49" s="66"/>
      <c r="F49" s="66"/>
      <c r="G49" s="66"/>
      <c r="H49" s="66"/>
      <c r="I49" s="66"/>
      <c r="J49" s="67"/>
      <c r="K49" s="48"/>
    </row>
    <row r="50" spans="1:11" ht="15" thickBot="1" x14ac:dyDescent="0.4">
      <c r="B50" s="68"/>
      <c r="C50" s="69"/>
      <c r="D50" s="69"/>
      <c r="E50" s="69"/>
      <c r="F50" s="69"/>
      <c r="G50" s="69"/>
      <c r="H50" s="69"/>
      <c r="I50" s="69"/>
      <c r="J50" s="70"/>
    </row>
    <row r="51" spans="1:11" ht="15" customHeight="1" thickTop="1" x14ac:dyDescent="0.35">
      <c r="A51" s="112" t="s">
        <v>2426</v>
      </c>
      <c r="B51" s="113"/>
      <c r="C51" s="113"/>
      <c r="D51" s="113"/>
      <c r="E51" s="113"/>
      <c r="F51" s="113"/>
      <c r="G51" s="113"/>
      <c r="H51" s="113"/>
      <c r="I51" s="113"/>
      <c r="J51" s="114"/>
    </row>
    <row r="52" spans="1:11" x14ac:dyDescent="0.35">
      <c r="E52"/>
    </row>
    <row r="53" spans="1:11" ht="15" customHeight="1" x14ac:dyDescent="0.35">
      <c r="A53" s="107" t="s">
        <v>2415</v>
      </c>
      <c r="B53" s="108"/>
      <c r="C53" s="108"/>
      <c r="D53" s="108"/>
      <c r="E53" s="108"/>
      <c r="F53" s="108"/>
      <c r="G53" s="108"/>
      <c r="H53" s="108"/>
      <c r="I53" s="108"/>
      <c r="J53" s="109"/>
    </row>
    <row r="54" spans="1:11" ht="15" customHeight="1" x14ac:dyDescent="0.35">
      <c r="A54" s="110" t="s">
        <v>2420</v>
      </c>
      <c r="B54" s="111"/>
      <c r="C54" s="111"/>
      <c r="D54" s="111"/>
      <c r="E54" s="111"/>
      <c r="F54" s="111"/>
      <c r="G54" s="111"/>
      <c r="H54" s="111"/>
      <c r="I54" s="111"/>
      <c r="J54" s="100"/>
    </row>
    <row r="55" spans="1:11" ht="15" customHeight="1" x14ac:dyDescent="0.35">
      <c r="A55" s="110" t="s">
        <v>2419</v>
      </c>
      <c r="B55" s="111"/>
      <c r="C55" s="111"/>
      <c r="D55" s="111"/>
      <c r="E55" s="111"/>
      <c r="F55" s="111"/>
      <c r="G55" s="111"/>
      <c r="H55" s="111"/>
      <c r="I55" s="111"/>
      <c r="J55" s="100"/>
    </row>
    <row r="56" spans="1:11" ht="15" customHeight="1" x14ac:dyDescent="0.35">
      <c r="A56" s="110" t="s">
        <v>2421</v>
      </c>
      <c r="B56" s="111"/>
      <c r="C56" s="111"/>
      <c r="D56" s="111"/>
      <c r="E56" s="111"/>
      <c r="F56" s="111"/>
      <c r="G56" s="111"/>
      <c r="H56" s="111"/>
      <c r="I56" s="111"/>
      <c r="J56" s="100"/>
    </row>
    <row r="57" spans="1:11" ht="15" customHeight="1" x14ac:dyDescent="0.35">
      <c r="A57" s="110" t="s">
        <v>2422</v>
      </c>
      <c r="B57" s="111"/>
      <c r="C57" s="111"/>
      <c r="D57" s="111"/>
      <c r="E57" s="111"/>
      <c r="F57" s="111"/>
      <c r="G57" s="111"/>
      <c r="H57" s="111"/>
      <c r="I57" s="111"/>
      <c r="J57" s="100"/>
    </row>
    <row r="58" spans="1:11" ht="15" customHeight="1" x14ac:dyDescent="0.35">
      <c r="A58" s="110" t="s">
        <v>2423</v>
      </c>
      <c r="B58" s="111"/>
      <c r="C58" s="111"/>
      <c r="D58" s="111"/>
      <c r="E58" s="111"/>
      <c r="F58" s="111"/>
      <c r="G58" s="111"/>
      <c r="H58" s="111"/>
      <c r="I58" s="111"/>
      <c r="J58" s="100"/>
    </row>
    <row r="59" spans="1:11" ht="15" customHeight="1" x14ac:dyDescent="0.35">
      <c r="A59" s="110" t="s">
        <v>2430</v>
      </c>
      <c r="B59" s="111"/>
      <c r="C59" s="111"/>
      <c r="D59" s="111"/>
      <c r="E59" s="111"/>
      <c r="F59" s="111"/>
      <c r="G59" s="111"/>
      <c r="H59" s="111"/>
      <c r="I59" s="111"/>
      <c r="J59" s="100"/>
    </row>
    <row r="60" spans="1:11" ht="15" customHeight="1" x14ac:dyDescent="0.35">
      <c r="A60" s="115" t="s">
        <v>2424</v>
      </c>
      <c r="B60" s="111"/>
      <c r="C60" s="111"/>
      <c r="D60" s="111"/>
      <c r="E60" s="111"/>
      <c r="F60" s="111"/>
      <c r="G60" s="111"/>
      <c r="H60" s="111"/>
      <c r="I60" s="111"/>
      <c r="J60" s="100"/>
    </row>
    <row r="61" spans="1:11" ht="15" customHeight="1" x14ac:dyDescent="0.35">
      <c r="A61" s="115" t="s">
        <v>2431</v>
      </c>
      <c r="B61" s="111"/>
      <c r="C61" s="111"/>
      <c r="D61" s="111"/>
      <c r="E61" s="111"/>
      <c r="F61" s="111"/>
      <c r="G61" s="111"/>
      <c r="H61" s="111"/>
      <c r="I61" s="111"/>
      <c r="J61" s="100"/>
    </row>
    <row r="62" spans="1:11" ht="15" customHeight="1" x14ac:dyDescent="0.35">
      <c r="A62" s="115" t="s">
        <v>2445</v>
      </c>
      <c r="B62" s="111"/>
      <c r="C62" s="111"/>
      <c r="D62" s="111"/>
      <c r="E62" s="111"/>
      <c r="F62" s="111"/>
      <c r="G62" s="111"/>
      <c r="H62" s="111"/>
      <c r="I62" s="111"/>
      <c r="J62" s="100"/>
    </row>
    <row r="63" spans="1:11" ht="15" customHeight="1" x14ac:dyDescent="0.35">
      <c r="A63" s="115" t="s">
        <v>2446</v>
      </c>
      <c r="B63" s="111"/>
      <c r="C63" s="111"/>
      <c r="D63" s="111"/>
      <c r="E63" s="111"/>
      <c r="F63" s="111"/>
      <c r="G63" s="111"/>
      <c r="H63" s="111"/>
      <c r="I63" s="111"/>
      <c r="J63" s="100"/>
    </row>
    <row r="64" spans="1:11" ht="15" customHeight="1" x14ac:dyDescent="0.35">
      <c r="A64" s="115" t="s">
        <v>2425</v>
      </c>
      <c r="B64" s="111"/>
      <c r="C64" s="111"/>
      <c r="D64" s="111"/>
      <c r="E64" s="111"/>
      <c r="F64" s="111"/>
      <c r="G64" s="111"/>
      <c r="H64" s="111"/>
      <c r="I64" s="111"/>
      <c r="J64" s="100"/>
    </row>
    <row r="65" spans="1:10" ht="15" customHeight="1" x14ac:dyDescent="0.35">
      <c r="A65" s="118"/>
      <c r="B65" s="119"/>
      <c r="C65" s="119"/>
      <c r="D65" s="119"/>
      <c r="E65" s="119"/>
      <c r="F65" s="119"/>
      <c r="G65" s="119"/>
      <c r="H65" s="119"/>
      <c r="I65" s="119"/>
      <c r="J65" s="100"/>
    </row>
    <row r="66" spans="1:10" ht="15" customHeight="1" x14ac:dyDescent="0.35">
      <c r="A66" s="115" t="s">
        <v>2427</v>
      </c>
      <c r="B66" s="111"/>
      <c r="C66" s="111"/>
      <c r="D66" s="111"/>
      <c r="E66" s="111"/>
      <c r="F66" s="111"/>
      <c r="G66" s="111"/>
      <c r="H66" s="111"/>
      <c r="I66" s="111"/>
      <c r="J66" s="100"/>
    </row>
    <row r="67" spans="1:10" ht="15" customHeight="1" x14ac:dyDescent="0.35">
      <c r="A67" s="116"/>
      <c r="B67" s="117"/>
      <c r="C67" s="117"/>
      <c r="D67" s="117"/>
      <c r="E67" s="117"/>
      <c r="F67" s="117"/>
      <c r="G67" s="117"/>
      <c r="H67" s="117"/>
      <c r="I67" s="117"/>
      <c r="J67" s="97"/>
    </row>
    <row r="68" spans="1:10" ht="15" customHeight="1" x14ac:dyDescent="0.35">
      <c r="E68"/>
    </row>
    <row r="69" spans="1:10" ht="15" customHeight="1" x14ac:dyDescent="0.35">
      <c r="A69" s="104" t="s">
        <v>2492</v>
      </c>
      <c r="B69" s="105"/>
      <c r="C69" s="105"/>
      <c r="D69" s="105"/>
      <c r="E69" s="105"/>
      <c r="F69" s="105"/>
      <c r="G69" s="105"/>
      <c r="H69" s="105"/>
      <c r="I69" s="105"/>
      <c r="J69" s="93"/>
    </row>
    <row r="70" spans="1:10" x14ac:dyDescent="0.35">
      <c r="A70" s="106"/>
      <c r="B70" s="71"/>
      <c r="C70" s="71"/>
      <c r="D70" s="71"/>
      <c r="E70" s="71"/>
      <c r="F70" s="71"/>
      <c r="G70" s="71"/>
      <c r="H70" s="71"/>
      <c r="I70" s="71"/>
      <c r="J70" s="100"/>
    </row>
    <row r="71" spans="1:10" ht="15" customHeight="1" x14ac:dyDescent="0.35">
      <c r="A71" s="106"/>
      <c r="B71" s="71"/>
      <c r="C71" s="71"/>
      <c r="D71" s="71"/>
      <c r="E71" s="71"/>
      <c r="F71" s="71"/>
      <c r="G71" s="71"/>
      <c r="H71" s="71"/>
      <c r="I71" s="71"/>
      <c r="J71" s="100"/>
    </row>
    <row r="72" spans="1:10" x14ac:dyDescent="0.35">
      <c r="A72" s="106"/>
      <c r="B72" s="71"/>
      <c r="C72" s="71"/>
      <c r="D72" s="71"/>
      <c r="E72" s="71"/>
      <c r="F72" s="71"/>
      <c r="G72" s="71"/>
      <c r="H72" s="71"/>
      <c r="I72" s="71"/>
      <c r="J72" s="100"/>
    </row>
    <row r="73" spans="1:10" x14ac:dyDescent="0.35">
      <c r="A73" s="106"/>
      <c r="B73" s="71"/>
      <c r="C73" s="71"/>
      <c r="D73" s="71"/>
      <c r="E73" s="71"/>
      <c r="F73" s="71"/>
      <c r="G73" s="71"/>
      <c r="H73" s="71"/>
      <c r="I73" s="71"/>
      <c r="J73" s="100"/>
    </row>
    <row r="74" spans="1:10" ht="15" customHeight="1" x14ac:dyDescent="0.35">
      <c r="A74" s="101"/>
      <c r="B74" s="102"/>
      <c r="C74" s="102"/>
      <c r="D74" s="102"/>
      <c r="E74" s="102"/>
      <c r="F74" s="102"/>
      <c r="G74" s="102"/>
      <c r="H74" s="102"/>
      <c r="I74" s="102"/>
      <c r="J74" s="97"/>
    </row>
    <row r="76" spans="1:10" ht="15" customHeight="1" x14ac:dyDescent="0.35">
      <c r="A76" s="91" t="s">
        <v>2493</v>
      </c>
      <c r="B76" s="80"/>
      <c r="C76" s="80"/>
      <c r="D76" s="80"/>
      <c r="E76" s="80"/>
      <c r="F76" s="80"/>
      <c r="G76" s="80"/>
      <c r="H76" s="80"/>
      <c r="I76" s="80"/>
      <c r="J76" s="93"/>
    </row>
    <row r="77" spans="1:10" x14ac:dyDescent="0.35">
      <c r="A77" s="98"/>
      <c r="B77" s="99"/>
      <c r="C77" s="99"/>
      <c r="D77" s="99"/>
      <c r="E77" s="99"/>
      <c r="F77" s="99"/>
      <c r="G77" s="99"/>
      <c r="H77" s="99"/>
      <c r="I77" s="99"/>
      <c r="J77" s="100"/>
    </row>
    <row r="78" spans="1:10" x14ac:dyDescent="0.35">
      <c r="A78" s="98"/>
      <c r="B78" s="99"/>
      <c r="C78" s="99"/>
      <c r="D78" s="99"/>
      <c r="E78" s="99"/>
      <c r="F78" s="99"/>
      <c r="G78" s="99"/>
      <c r="H78" s="99"/>
      <c r="I78" s="99"/>
      <c r="J78" s="100"/>
    </row>
    <row r="79" spans="1:10" x14ac:dyDescent="0.35">
      <c r="A79" s="101"/>
      <c r="B79" s="102"/>
      <c r="C79" s="102"/>
      <c r="D79" s="102"/>
      <c r="E79" s="102"/>
      <c r="F79" s="102"/>
      <c r="G79" s="102"/>
      <c r="H79" s="102"/>
      <c r="I79" s="102"/>
      <c r="J79" s="97"/>
    </row>
    <row r="81" spans="1:10" ht="15" customHeight="1" x14ac:dyDescent="0.35">
      <c r="A81" s="91" t="s">
        <v>2434</v>
      </c>
      <c r="B81" s="80"/>
      <c r="C81" s="80"/>
      <c r="D81" s="80"/>
      <c r="E81" s="80"/>
      <c r="F81" s="80"/>
      <c r="G81" s="80"/>
      <c r="H81" s="80"/>
      <c r="I81" s="92"/>
      <c r="J81" s="93"/>
    </row>
    <row r="82" spans="1:10" x14ac:dyDescent="0.35">
      <c r="A82" s="94"/>
      <c r="B82" s="95"/>
      <c r="C82" s="95"/>
      <c r="D82" s="95"/>
      <c r="E82" s="95"/>
      <c r="F82" s="95"/>
      <c r="G82" s="95"/>
      <c r="H82" s="95"/>
      <c r="I82" s="96"/>
      <c r="J82" s="97"/>
    </row>
    <row r="83" spans="1:10" x14ac:dyDescent="0.35">
      <c r="E83"/>
    </row>
    <row r="84" spans="1:10" ht="15" customHeight="1" x14ac:dyDescent="0.35">
      <c r="A84" s="91" t="s">
        <v>2432</v>
      </c>
      <c r="B84" s="80"/>
      <c r="C84" s="80"/>
      <c r="D84" s="80"/>
      <c r="E84" s="80"/>
      <c r="F84" s="80"/>
      <c r="G84" s="80"/>
      <c r="H84" s="80"/>
      <c r="I84" s="80"/>
      <c r="J84" s="93"/>
    </row>
    <row r="85" spans="1:10" x14ac:dyDescent="0.35">
      <c r="A85" s="98"/>
      <c r="B85" s="99"/>
      <c r="C85" s="99"/>
      <c r="D85" s="99"/>
      <c r="E85" s="99"/>
      <c r="F85" s="99"/>
      <c r="G85" s="99"/>
      <c r="H85" s="99"/>
      <c r="I85" s="99"/>
      <c r="J85" s="100"/>
    </row>
    <row r="86" spans="1:10" ht="15" customHeight="1" x14ac:dyDescent="0.35">
      <c r="A86" s="98"/>
      <c r="B86" s="99"/>
      <c r="C86" s="99"/>
      <c r="D86" s="99"/>
      <c r="E86" s="99"/>
      <c r="F86" s="99"/>
      <c r="G86" s="99"/>
      <c r="H86" s="99"/>
      <c r="I86" s="99"/>
      <c r="J86" s="100"/>
    </row>
    <row r="87" spans="1:10" x14ac:dyDescent="0.35">
      <c r="A87" s="101"/>
      <c r="B87" s="102"/>
      <c r="C87" s="102"/>
      <c r="D87" s="102"/>
      <c r="E87" s="102"/>
      <c r="F87" s="102"/>
      <c r="G87" s="102"/>
      <c r="H87" s="102"/>
      <c r="I87" s="102"/>
      <c r="J87" s="97"/>
    </row>
    <row r="88" spans="1:10" x14ac:dyDescent="0.35">
      <c r="E88"/>
    </row>
    <row r="89" spans="1:10" ht="15" customHeight="1" x14ac:dyDescent="0.35">
      <c r="A89" s="91" t="s">
        <v>2489</v>
      </c>
      <c r="B89" s="80"/>
      <c r="C89" s="80"/>
      <c r="D89" s="80"/>
      <c r="E89" s="80"/>
      <c r="F89" s="80"/>
      <c r="G89" s="80"/>
      <c r="H89" s="80"/>
      <c r="I89" s="92"/>
      <c r="J89" s="93"/>
    </row>
    <row r="90" spans="1:10" x14ac:dyDescent="0.35">
      <c r="A90" s="101"/>
      <c r="B90" s="102"/>
      <c r="C90" s="102"/>
      <c r="D90" s="102"/>
      <c r="E90" s="102"/>
      <c r="F90" s="102"/>
      <c r="G90" s="102"/>
      <c r="H90" s="102"/>
      <c r="I90" s="103"/>
      <c r="J90" s="97"/>
    </row>
    <row r="94" spans="1:10" ht="15" customHeight="1" x14ac:dyDescent="0.35"/>
  </sheetData>
  <mergeCells count="48">
    <mergeCell ref="B3:J3"/>
    <mergeCell ref="B1:J1"/>
    <mergeCell ref="B20:E20"/>
    <mergeCell ref="G20:J20"/>
    <mergeCell ref="G12:I12"/>
    <mergeCell ref="G13:I13"/>
    <mergeCell ref="G14:I14"/>
    <mergeCell ref="G15:I15"/>
    <mergeCell ref="G16:I16"/>
    <mergeCell ref="G11:I11"/>
    <mergeCell ref="B10:J10"/>
    <mergeCell ref="B4:J6"/>
    <mergeCell ref="B7:J8"/>
    <mergeCell ref="A66:J67"/>
    <mergeCell ref="A60:J60"/>
    <mergeCell ref="A61:J61"/>
    <mergeCell ref="A62:J62"/>
    <mergeCell ref="A57:J57"/>
    <mergeCell ref="A58:J58"/>
    <mergeCell ref="A59:J59"/>
    <mergeCell ref="A63:J63"/>
    <mergeCell ref="A64:J65"/>
    <mergeCell ref="A53:J53"/>
    <mergeCell ref="A54:J54"/>
    <mergeCell ref="A55:J55"/>
    <mergeCell ref="A51:J51"/>
    <mergeCell ref="A56:J56"/>
    <mergeCell ref="A81:J82"/>
    <mergeCell ref="A84:J87"/>
    <mergeCell ref="A89:J90"/>
    <mergeCell ref="A69:J74"/>
    <mergeCell ref="A76:J79"/>
    <mergeCell ref="B48:J48"/>
    <mergeCell ref="B49:J49"/>
    <mergeCell ref="B50:J50"/>
    <mergeCell ref="G17:I17"/>
    <mergeCell ref="G18:I18"/>
    <mergeCell ref="B39:J39"/>
    <mergeCell ref="B46:H46"/>
    <mergeCell ref="B34:E34"/>
    <mergeCell ref="B35:E35"/>
    <mergeCell ref="B36:E36"/>
    <mergeCell ref="B37:E37"/>
    <mergeCell ref="G34:J34"/>
    <mergeCell ref="G35:J35"/>
    <mergeCell ref="G36:J36"/>
    <mergeCell ref="G37:J37"/>
    <mergeCell ref="B47:J47"/>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zoomScale="160" zoomScaleNormal="160" workbookViewId="0">
      <selection activeCell="O37" sqref="O37"/>
    </sheetView>
  </sheetViews>
  <sheetFormatPr baseColWidth="10" defaultColWidth="8.7265625" defaultRowHeight="14.5" x14ac:dyDescent="0.35"/>
  <cols>
    <col min="1" max="1" width="2.1796875" customWidth="1"/>
    <col min="2" max="2" width="32.81640625" customWidth="1"/>
    <col min="3" max="4" width="1.453125" customWidth="1"/>
    <col min="5" max="5" width="14.81640625" style="2" customWidth="1"/>
    <col min="6" max="6" width="2.26953125" customWidth="1"/>
    <col min="9" max="9" width="4.1796875" customWidth="1"/>
    <col min="10" max="10" width="10.54296875" customWidth="1"/>
    <col min="11" max="12" width="1.54296875" customWidth="1"/>
  </cols>
  <sheetData>
    <row r="1" spans="1:11" ht="21" x14ac:dyDescent="0.35">
      <c r="B1" s="123" t="s">
        <v>2469</v>
      </c>
      <c r="C1" s="124"/>
      <c r="D1" s="124"/>
      <c r="E1" s="125"/>
      <c r="F1" s="125"/>
      <c r="G1" s="125"/>
      <c r="H1" s="125"/>
      <c r="I1" s="108"/>
      <c r="J1" s="126"/>
      <c r="K1" s="35"/>
    </row>
    <row r="2" spans="1:11" ht="10.5" customHeight="1" thickBot="1" x14ac:dyDescent="0.4">
      <c r="A2" s="52"/>
      <c r="B2" s="49"/>
      <c r="C2" s="49"/>
      <c r="D2" s="49"/>
      <c r="E2" s="50"/>
      <c r="F2" s="50"/>
      <c r="G2" s="50"/>
      <c r="H2" s="50"/>
      <c r="I2" s="51"/>
      <c r="J2" s="51"/>
      <c r="K2" s="35"/>
    </row>
    <row r="3" spans="1:11" ht="15.75" customHeight="1" thickTop="1" x14ac:dyDescent="0.35">
      <c r="B3" s="120" t="s">
        <v>2496</v>
      </c>
      <c r="C3" s="121"/>
      <c r="D3" s="121"/>
      <c r="E3" s="121"/>
      <c r="F3" s="121"/>
      <c r="G3" s="121"/>
      <c r="H3" s="121"/>
      <c r="I3" s="121"/>
      <c r="J3" s="122"/>
      <c r="K3" s="33"/>
    </row>
    <row r="4" spans="1:11" x14ac:dyDescent="0.35">
      <c r="B4" s="145" t="s">
        <v>2472</v>
      </c>
      <c r="C4" s="146"/>
      <c r="D4" s="146"/>
      <c r="E4" s="146"/>
      <c r="F4" s="146"/>
      <c r="G4" s="146"/>
      <c r="H4" s="146"/>
      <c r="I4" s="146"/>
      <c r="J4" s="147"/>
      <c r="K4" s="53"/>
    </row>
    <row r="5" spans="1:11" ht="13.5" customHeight="1" x14ac:dyDescent="0.35">
      <c r="B5" s="148"/>
      <c r="C5" s="149"/>
      <c r="D5" s="149"/>
      <c r="E5" s="149"/>
      <c r="F5" s="149"/>
      <c r="G5" s="149"/>
      <c r="H5" s="149"/>
      <c r="I5" s="149"/>
      <c r="J5" s="150"/>
      <c r="K5" s="53"/>
    </row>
    <row r="6" spans="1:11" ht="13.5" customHeight="1" x14ac:dyDescent="0.35">
      <c r="B6" s="148"/>
      <c r="C6" s="149"/>
      <c r="D6" s="149"/>
      <c r="E6" s="149"/>
      <c r="F6" s="149"/>
      <c r="G6" s="149"/>
      <c r="H6" s="149"/>
      <c r="I6" s="149"/>
      <c r="J6" s="150"/>
      <c r="K6" s="53"/>
    </row>
    <row r="7" spans="1:11" ht="13.5" customHeight="1" x14ac:dyDescent="0.35">
      <c r="B7" s="151" t="s">
        <v>2480</v>
      </c>
      <c r="C7" s="152"/>
      <c r="D7" s="152"/>
      <c r="E7" s="152"/>
      <c r="F7" s="152"/>
      <c r="G7" s="152"/>
      <c r="H7" s="152"/>
      <c r="I7" s="152"/>
      <c r="J7" s="153"/>
      <c r="K7" s="53"/>
    </row>
    <row r="8" spans="1:11" ht="13.5" customHeight="1" thickBot="1" x14ac:dyDescent="0.4">
      <c r="B8" s="154"/>
      <c r="C8" s="155"/>
      <c r="D8" s="155"/>
      <c r="E8" s="155"/>
      <c r="F8" s="155"/>
      <c r="G8" s="155"/>
      <c r="H8" s="155"/>
      <c r="I8" s="155"/>
      <c r="J8" s="156"/>
      <c r="K8" s="53"/>
    </row>
    <row r="9" spans="1:11" ht="10.5" customHeight="1" thickTop="1" thickBot="1" x14ac:dyDescent="0.4"/>
    <row r="10" spans="1:11" ht="13.5" customHeight="1" thickTop="1" x14ac:dyDescent="0.35">
      <c r="A10" s="28"/>
      <c r="B10" s="129" t="s">
        <v>2473</v>
      </c>
      <c r="C10" s="130"/>
      <c r="D10" s="130"/>
      <c r="E10" s="130"/>
      <c r="F10" s="131"/>
      <c r="G10" s="131"/>
      <c r="H10" s="131"/>
      <c r="I10" s="131"/>
      <c r="J10" s="132"/>
      <c r="K10" s="28"/>
    </row>
    <row r="11" spans="1:11" ht="13.5" customHeight="1" x14ac:dyDescent="0.35">
      <c r="B11" s="39" t="s">
        <v>2474</v>
      </c>
      <c r="C11" s="34"/>
      <c r="D11" s="34"/>
      <c r="E11" s="55" t="s">
        <v>2475</v>
      </c>
      <c r="F11" s="61"/>
      <c r="G11" s="128" t="s">
        <v>2474</v>
      </c>
      <c r="H11" s="108"/>
      <c r="I11" s="108"/>
      <c r="J11" s="40" t="s">
        <v>2475</v>
      </c>
    </row>
    <row r="12" spans="1:11" ht="13.5" customHeight="1" x14ac:dyDescent="0.35">
      <c r="B12" s="41" t="s">
        <v>2447</v>
      </c>
      <c r="C12" s="27"/>
      <c r="D12" s="27"/>
      <c r="E12" s="56"/>
      <c r="F12" s="59"/>
      <c r="G12" s="127" t="s">
        <v>2454</v>
      </c>
      <c r="H12" s="71"/>
      <c r="I12" s="71"/>
      <c r="J12" s="42" t="s">
        <v>2455</v>
      </c>
    </row>
    <row r="13" spans="1:11" ht="13.5" customHeight="1" x14ac:dyDescent="0.35">
      <c r="B13" s="41" t="s">
        <v>2448</v>
      </c>
      <c r="C13" s="27"/>
      <c r="D13" s="27"/>
      <c r="E13" s="56"/>
      <c r="F13" s="59"/>
      <c r="G13" s="127" t="s">
        <v>2456</v>
      </c>
      <c r="H13" s="71"/>
      <c r="I13" s="71"/>
      <c r="J13" s="43">
        <f>COUNTIF(Data!$N:$N,"immature") / (COUNTA(Data!$N:$N)-1)</f>
        <v>0.17048346055979643</v>
      </c>
    </row>
    <row r="14" spans="1:11" ht="13.5" customHeight="1" x14ac:dyDescent="0.35">
      <c r="B14" s="41" t="s">
        <v>2449</v>
      </c>
      <c r="C14" s="27"/>
      <c r="D14" s="27"/>
      <c r="E14" s="57"/>
      <c r="F14" s="59"/>
      <c r="G14" s="127" t="s">
        <v>2457</v>
      </c>
      <c r="H14" s="71"/>
      <c r="I14" s="71"/>
      <c r="J14" s="43">
        <f>COUNTIF(Data!$N:$N,"mature") / (COUNTA(Data!$N:$N)-1)</f>
        <v>0.33842239185750639</v>
      </c>
    </row>
    <row r="15" spans="1:11" ht="13.5" customHeight="1" x14ac:dyDescent="0.35">
      <c r="B15" s="41" t="s">
        <v>2450</v>
      </c>
      <c r="C15" s="27"/>
      <c r="D15" s="27"/>
      <c r="E15" s="57"/>
      <c r="F15" s="59"/>
      <c r="G15" s="127" t="s">
        <v>2458</v>
      </c>
      <c r="H15" s="71"/>
      <c r="I15" s="71"/>
      <c r="J15" s="44">
        <f>AVERAGE(Data!$S$2:$S$10000)</f>
        <v>-2.1599913860728512</v>
      </c>
    </row>
    <row r="16" spans="1:11" ht="13.5" customHeight="1" x14ac:dyDescent="0.35">
      <c r="B16" s="41" t="s">
        <v>2451</v>
      </c>
      <c r="C16" s="27"/>
      <c r="D16" s="27"/>
      <c r="E16" s="57"/>
      <c r="F16" s="59"/>
      <c r="G16" s="127" t="s">
        <v>2459</v>
      </c>
      <c r="H16" s="71"/>
      <c r="I16" s="71"/>
      <c r="J16" s="42">
        <f>COUNTIF(Data!$R$2:$R$10000,"&lt;=-1.27")</f>
        <v>0</v>
      </c>
    </row>
    <row r="17" spans="2:11" ht="13.5" customHeight="1" x14ac:dyDescent="0.35">
      <c r="B17" s="41" t="s">
        <v>2452</v>
      </c>
      <c r="C17" s="27"/>
      <c r="D17" s="27"/>
      <c r="E17" s="57"/>
      <c r="F17" s="59"/>
      <c r="G17" s="71"/>
      <c r="H17" s="71"/>
      <c r="I17" s="71"/>
      <c r="J17" s="37"/>
    </row>
    <row r="18" spans="2:11" ht="13.5" customHeight="1" thickBot="1" x14ac:dyDescent="0.4">
      <c r="B18" s="45" t="s">
        <v>2453</v>
      </c>
      <c r="C18" s="46"/>
      <c r="D18" s="46"/>
      <c r="E18" s="58">
        <f>COUNTA(Data!$C:$C)-1</f>
        <v>200</v>
      </c>
      <c r="F18" s="60"/>
      <c r="G18" s="72"/>
      <c r="H18" s="72"/>
      <c r="I18" s="72"/>
      <c r="J18" s="54"/>
    </row>
    <row r="19" spans="2:11" ht="12" customHeight="1" thickTop="1" thickBot="1" x14ac:dyDescent="0.4"/>
    <row r="20" spans="2:11" ht="15" thickTop="1" x14ac:dyDescent="0.35">
      <c r="B20" s="73" t="s">
        <v>2461</v>
      </c>
      <c r="C20" s="74"/>
      <c r="D20" s="74"/>
      <c r="E20" s="75"/>
      <c r="G20" s="73" t="s">
        <v>2460</v>
      </c>
      <c r="H20" s="74"/>
      <c r="I20" s="74"/>
      <c r="J20" s="75"/>
      <c r="K20" s="62"/>
    </row>
    <row r="21" spans="2:11" x14ac:dyDescent="0.35">
      <c r="B21" s="36"/>
      <c r="C21" s="30"/>
      <c r="D21" s="30"/>
      <c r="E21" s="38"/>
      <c r="G21" s="36"/>
      <c r="H21" s="30"/>
      <c r="I21" s="30"/>
      <c r="J21" s="37"/>
      <c r="K21" s="30"/>
    </row>
    <row r="22" spans="2:11" x14ac:dyDescent="0.35">
      <c r="B22" s="36"/>
      <c r="C22" s="30"/>
      <c r="D22" s="30"/>
      <c r="E22" s="38"/>
      <c r="G22" s="36"/>
      <c r="H22" s="30"/>
      <c r="I22" s="30"/>
      <c r="J22" s="37"/>
      <c r="K22" s="30"/>
    </row>
    <row r="23" spans="2:11" x14ac:dyDescent="0.35">
      <c r="B23" s="36"/>
      <c r="C23" s="30"/>
      <c r="D23" s="30"/>
      <c r="E23" s="38"/>
      <c r="G23" s="36"/>
      <c r="H23" s="30"/>
      <c r="I23" s="30"/>
      <c r="J23" s="37"/>
      <c r="K23" s="30"/>
    </row>
    <row r="24" spans="2:11" x14ac:dyDescent="0.35">
      <c r="B24" s="36"/>
      <c r="C24" s="30"/>
      <c r="D24" s="30"/>
      <c r="E24" s="38"/>
      <c r="G24" s="36"/>
      <c r="H24" s="30"/>
      <c r="I24" s="30"/>
      <c r="J24" s="37"/>
      <c r="K24" s="30"/>
    </row>
    <row r="25" spans="2:11" x14ac:dyDescent="0.35">
      <c r="B25" s="36"/>
      <c r="C25" s="30"/>
      <c r="D25" s="30"/>
      <c r="E25" s="38"/>
      <c r="G25" s="36"/>
      <c r="H25" s="30"/>
      <c r="I25" s="30"/>
      <c r="J25" s="37"/>
      <c r="K25" s="30"/>
    </row>
    <row r="26" spans="2:11" x14ac:dyDescent="0.35">
      <c r="B26" s="36"/>
      <c r="C26" s="30"/>
      <c r="D26" s="30"/>
      <c r="E26" s="38"/>
      <c r="G26" s="36"/>
      <c r="H26" s="30"/>
      <c r="I26" s="30"/>
      <c r="J26" s="37"/>
      <c r="K26" s="30"/>
    </row>
    <row r="27" spans="2:11" x14ac:dyDescent="0.35">
      <c r="B27" s="36"/>
      <c r="C27" s="30"/>
      <c r="D27" s="30"/>
      <c r="E27" s="38"/>
      <c r="G27" s="36"/>
      <c r="H27" s="30"/>
      <c r="I27" s="30"/>
      <c r="J27" s="37"/>
      <c r="K27" s="30"/>
    </row>
    <row r="28" spans="2:11" x14ac:dyDescent="0.35">
      <c r="B28" s="36"/>
      <c r="C28" s="30"/>
      <c r="D28" s="30"/>
      <c r="E28" s="38"/>
      <c r="G28" s="36"/>
      <c r="H28" s="30"/>
      <c r="I28" s="30"/>
      <c r="J28" s="37"/>
      <c r="K28" s="30"/>
    </row>
    <row r="29" spans="2:11" x14ac:dyDescent="0.35">
      <c r="B29" s="36"/>
      <c r="C29" s="30"/>
      <c r="D29" s="30"/>
      <c r="E29" s="38"/>
      <c r="G29" s="36"/>
      <c r="H29" s="30"/>
      <c r="I29" s="30"/>
      <c r="J29" s="37"/>
      <c r="K29" s="30"/>
    </row>
    <row r="30" spans="2:11" x14ac:dyDescent="0.35">
      <c r="B30" s="36"/>
      <c r="C30" s="30"/>
      <c r="D30" s="30"/>
      <c r="E30" s="38"/>
      <c r="G30" s="36"/>
      <c r="H30" s="30"/>
      <c r="I30" s="30"/>
      <c r="J30" s="37"/>
      <c r="K30" s="30"/>
    </row>
    <row r="31" spans="2:11" ht="12" customHeight="1" x14ac:dyDescent="0.35">
      <c r="B31" s="36"/>
      <c r="C31" s="30"/>
      <c r="D31" s="30"/>
      <c r="E31" s="38"/>
      <c r="G31" s="36"/>
      <c r="H31" s="30"/>
      <c r="I31" s="30"/>
      <c r="J31" s="37"/>
      <c r="K31" s="30"/>
    </row>
    <row r="32" spans="2:11" x14ac:dyDescent="0.35">
      <c r="B32" s="36"/>
      <c r="C32" s="30"/>
      <c r="D32" s="30"/>
      <c r="E32" s="38"/>
      <c r="G32" s="36"/>
      <c r="H32" s="30"/>
      <c r="I32" s="30"/>
      <c r="J32" s="37"/>
      <c r="K32" s="30"/>
    </row>
    <row r="33" spans="2:11" x14ac:dyDescent="0.35">
      <c r="B33" s="36"/>
      <c r="C33" s="30"/>
      <c r="D33" s="30"/>
      <c r="E33" s="38"/>
      <c r="G33" s="36"/>
      <c r="H33" s="30"/>
      <c r="I33" s="30"/>
      <c r="J33" s="37"/>
      <c r="K33" s="30"/>
    </row>
    <row r="34" spans="2:11" ht="11.25" customHeight="1" x14ac:dyDescent="0.35">
      <c r="B34" s="160" t="s">
        <v>2478</v>
      </c>
      <c r="C34" s="161"/>
      <c r="D34" s="161"/>
      <c r="E34" s="162"/>
      <c r="F34" s="29"/>
      <c r="G34" s="79" t="s">
        <v>2476</v>
      </c>
      <c r="H34" s="88"/>
      <c r="I34" s="88"/>
      <c r="J34" s="89"/>
      <c r="K34" s="31"/>
    </row>
    <row r="35" spans="2:11" ht="11.25" customHeight="1" x14ac:dyDescent="0.35">
      <c r="B35" s="157" t="s">
        <v>2479</v>
      </c>
      <c r="C35" s="158"/>
      <c r="D35" s="158"/>
      <c r="E35" s="159"/>
      <c r="F35" s="29"/>
      <c r="G35" s="65" t="s">
        <v>2497</v>
      </c>
      <c r="H35" s="66"/>
      <c r="I35" s="66"/>
      <c r="J35" s="67"/>
      <c r="K35" s="31"/>
    </row>
    <row r="36" spans="2:11" ht="11.25" customHeight="1" x14ac:dyDescent="0.35">
      <c r="B36" s="157" t="s">
        <v>2477</v>
      </c>
      <c r="C36" s="158"/>
      <c r="D36" s="158"/>
      <c r="E36" s="159"/>
      <c r="F36" s="29"/>
      <c r="G36" s="65"/>
      <c r="H36" s="66"/>
      <c r="I36" s="66"/>
      <c r="J36" s="67"/>
      <c r="K36" s="31"/>
    </row>
    <row r="37" spans="2:11" ht="11.25" customHeight="1" thickBot="1" x14ac:dyDescent="0.4">
      <c r="B37" s="163"/>
      <c r="C37" s="164"/>
      <c r="D37" s="164"/>
      <c r="E37" s="165"/>
      <c r="F37" s="29"/>
      <c r="G37" s="85"/>
      <c r="H37" s="86"/>
      <c r="I37" s="86"/>
      <c r="J37" s="87"/>
      <c r="K37" s="31"/>
    </row>
    <row r="38" spans="2:11" ht="10.5" customHeight="1" thickTop="1" thickBot="1" x14ac:dyDescent="0.4">
      <c r="B38" s="31"/>
      <c r="C38" s="31"/>
      <c r="D38" s="31"/>
      <c r="E38" s="31"/>
      <c r="F38" s="29"/>
      <c r="G38" s="31"/>
      <c r="H38" s="31"/>
      <c r="I38" s="31"/>
      <c r="J38" s="31"/>
      <c r="K38" s="31"/>
    </row>
    <row r="39" spans="2:11" ht="15" thickTop="1" x14ac:dyDescent="0.35">
      <c r="B39" s="73" t="s">
        <v>2462</v>
      </c>
      <c r="C39" s="74"/>
      <c r="D39" s="74"/>
      <c r="E39" s="74"/>
      <c r="F39" s="74"/>
      <c r="G39" s="74"/>
      <c r="H39" s="74"/>
      <c r="I39" s="74"/>
      <c r="J39" s="75"/>
      <c r="K39" s="32"/>
    </row>
    <row r="40" spans="2:11" x14ac:dyDescent="0.35">
      <c r="B40" s="36"/>
      <c r="C40" s="30"/>
      <c r="D40" s="30"/>
      <c r="E40" s="14"/>
      <c r="F40" s="30"/>
      <c r="G40" s="30"/>
      <c r="H40" s="30"/>
      <c r="I40" s="30"/>
      <c r="J40" s="37"/>
      <c r="K40" s="30"/>
    </row>
    <row r="41" spans="2:11" x14ac:dyDescent="0.35">
      <c r="B41" s="36"/>
      <c r="C41" s="30"/>
      <c r="D41" s="30"/>
      <c r="E41" s="14"/>
      <c r="F41" s="30"/>
      <c r="G41" s="30"/>
      <c r="H41" s="30"/>
      <c r="I41" s="30"/>
      <c r="J41" s="37"/>
      <c r="K41" s="30"/>
    </row>
    <row r="42" spans="2:11" x14ac:dyDescent="0.35">
      <c r="B42" s="36"/>
      <c r="C42" s="30"/>
      <c r="D42" s="30"/>
      <c r="E42" s="14"/>
      <c r="F42" s="30"/>
      <c r="G42" s="30"/>
      <c r="H42" s="30"/>
      <c r="I42" s="30"/>
      <c r="J42" s="37"/>
      <c r="K42" s="30"/>
    </row>
    <row r="43" spans="2:11" ht="12" customHeight="1" x14ac:dyDescent="0.35">
      <c r="B43" s="36"/>
      <c r="C43" s="30"/>
      <c r="D43" s="30"/>
      <c r="E43" s="14"/>
      <c r="F43" s="30"/>
      <c r="G43" s="30"/>
      <c r="H43" s="30"/>
      <c r="I43" s="30"/>
      <c r="J43" s="37"/>
      <c r="K43" s="30"/>
    </row>
    <row r="44" spans="2:11" x14ac:dyDescent="0.35">
      <c r="B44" s="36"/>
      <c r="C44" s="30"/>
      <c r="D44" s="30"/>
      <c r="E44" s="14"/>
      <c r="F44" s="30"/>
      <c r="G44" s="30"/>
      <c r="H44" s="30"/>
      <c r="I44" s="30"/>
      <c r="J44" s="37"/>
      <c r="K44" s="30"/>
    </row>
    <row r="45" spans="2:11" ht="15" customHeight="1" x14ac:dyDescent="0.35">
      <c r="B45" s="36"/>
      <c r="C45" s="30"/>
      <c r="D45" s="30"/>
      <c r="E45" s="14"/>
      <c r="F45" s="30"/>
      <c r="G45" s="30"/>
      <c r="H45" s="30"/>
      <c r="I45" s="30"/>
      <c r="J45" s="37"/>
      <c r="K45" s="30"/>
    </row>
    <row r="46" spans="2:11" ht="15" customHeight="1" x14ac:dyDescent="0.35">
      <c r="B46" s="76"/>
      <c r="C46" s="77"/>
      <c r="D46" s="77"/>
      <c r="E46" s="78"/>
      <c r="F46" s="78"/>
      <c r="G46" s="78"/>
      <c r="H46" s="78"/>
      <c r="I46" s="30"/>
      <c r="J46" s="37"/>
      <c r="K46" s="30"/>
    </row>
    <row r="47" spans="2:11" ht="15.75" customHeight="1" x14ac:dyDescent="0.35">
      <c r="B47" s="90" t="s">
        <v>2470</v>
      </c>
      <c r="C47" s="80"/>
      <c r="D47" s="80"/>
      <c r="E47" s="80"/>
      <c r="F47" s="80"/>
      <c r="G47" s="80"/>
      <c r="H47" s="80"/>
      <c r="I47" s="80"/>
      <c r="J47" s="81"/>
      <c r="K47" s="53"/>
    </row>
    <row r="48" spans="2:11" ht="15.75" customHeight="1" x14ac:dyDescent="0.35">
      <c r="B48" s="65" t="s">
        <v>2471</v>
      </c>
      <c r="C48" s="66"/>
      <c r="D48" s="66"/>
      <c r="E48" s="66"/>
      <c r="F48" s="66"/>
      <c r="G48" s="66"/>
      <c r="H48" s="66"/>
      <c r="I48" s="66"/>
      <c r="J48" s="67"/>
      <c r="K48" s="53"/>
    </row>
    <row r="49" spans="1:11" ht="15.75" customHeight="1" x14ac:dyDescent="0.35">
      <c r="B49" s="65"/>
      <c r="C49" s="66"/>
      <c r="D49" s="66"/>
      <c r="E49" s="66"/>
      <c r="F49" s="66"/>
      <c r="G49" s="66"/>
      <c r="H49" s="66"/>
      <c r="I49" s="66"/>
      <c r="J49" s="67"/>
      <c r="K49" s="53"/>
    </row>
    <row r="50" spans="1:11" ht="15" thickBot="1" x14ac:dyDescent="0.4">
      <c r="B50" s="68"/>
      <c r="C50" s="69"/>
      <c r="D50" s="69"/>
      <c r="E50" s="69"/>
      <c r="F50" s="69"/>
      <c r="G50" s="69"/>
      <c r="H50" s="69"/>
      <c r="I50" s="69"/>
      <c r="J50" s="70"/>
    </row>
    <row r="51" spans="1:11" ht="15" customHeight="1" thickTop="1" x14ac:dyDescent="0.35">
      <c r="A51" s="112" t="s">
        <v>2463</v>
      </c>
      <c r="B51" s="113"/>
      <c r="C51" s="113"/>
      <c r="D51" s="113"/>
      <c r="E51" s="113"/>
      <c r="F51" s="113"/>
      <c r="G51" s="113"/>
      <c r="H51" s="113"/>
      <c r="I51" s="113"/>
      <c r="J51" s="114"/>
    </row>
    <row r="52" spans="1:11" x14ac:dyDescent="0.35">
      <c r="E52"/>
    </row>
    <row r="53" spans="1:11" ht="15" customHeight="1" x14ac:dyDescent="0.35">
      <c r="A53" s="107" t="s">
        <v>2464</v>
      </c>
      <c r="B53" s="108"/>
      <c r="C53" s="108"/>
      <c r="D53" s="108"/>
      <c r="E53" s="108"/>
      <c r="F53" s="108"/>
      <c r="G53" s="108"/>
      <c r="H53" s="108"/>
      <c r="I53" s="108"/>
      <c r="J53" s="109"/>
    </row>
    <row r="54" spans="1:11" ht="15" customHeight="1" x14ac:dyDescent="0.35">
      <c r="A54" s="110" t="s">
        <v>2465</v>
      </c>
      <c r="B54" s="111"/>
      <c r="C54" s="111"/>
      <c r="D54" s="111"/>
      <c r="E54" s="111"/>
      <c r="F54" s="111"/>
      <c r="G54" s="111"/>
      <c r="H54" s="111"/>
      <c r="I54" s="111"/>
      <c r="J54" s="100"/>
    </row>
    <row r="55" spans="1:11" ht="15" customHeight="1" x14ac:dyDescent="0.35">
      <c r="A55" s="110" t="s">
        <v>2466</v>
      </c>
      <c r="B55" s="111"/>
      <c r="C55" s="111"/>
      <c r="D55" s="111"/>
      <c r="E55" s="111"/>
      <c r="F55" s="111"/>
      <c r="G55" s="111"/>
      <c r="H55" s="111"/>
      <c r="I55" s="111"/>
      <c r="J55" s="100"/>
    </row>
    <row r="56" spans="1:11" ht="15" customHeight="1" x14ac:dyDescent="0.35">
      <c r="A56" s="110" t="s">
        <v>2467</v>
      </c>
      <c r="B56" s="111"/>
      <c r="C56" s="111"/>
      <c r="D56" s="111"/>
      <c r="E56" s="111"/>
      <c r="F56" s="111"/>
      <c r="G56" s="111"/>
      <c r="H56" s="111"/>
      <c r="I56" s="111"/>
      <c r="J56" s="100"/>
    </row>
    <row r="57" spans="1:11" ht="15" customHeight="1" x14ac:dyDescent="0.35">
      <c r="A57" s="110" t="s">
        <v>2468</v>
      </c>
      <c r="B57" s="111"/>
      <c r="C57" s="111"/>
      <c r="D57" s="111"/>
      <c r="E57" s="111"/>
      <c r="F57" s="111"/>
      <c r="G57" s="111"/>
      <c r="H57" s="111"/>
      <c r="I57" s="111"/>
      <c r="J57" s="100"/>
    </row>
    <row r="58" spans="1:11" ht="15" customHeight="1" x14ac:dyDescent="0.35">
      <c r="A58" s="110" t="s">
        <v>2486</v>
      </c>
      <c r="B58" s="111"/>
      <c r="C58" s="111"/>
      <c r="D58" s="111"/>
      <c r="E58" s="111"/>
      <c r="F58" s="111"/>
      <c r="G58" s="111"/>
      <c r="H58" s="111"/>
      <c r="I58" s="111"/>
      <c r="J58" s="100"/>
    </row>
    <row r="59" spans="1:11" ht="15" customHeight="1" x14ac:dyDescent="0.35">
      <c r="A59" s="110" t="s">
        <v>2485</v>
      </c>
      <c r="B59" s="111"/>
      <c r="C59" s="111"/>
      <c r="D59" s="111"/>
      <c r="E59" s="111"/>
      <c r="F59" s="111"/>
      <c r="G59" s="111"/>
      <c r="H59" s="111"/>
      <c r="I59" s="111"/>
      <c r="J59" s="100"/>
    </row>
    <row r="60" spans="1:11" ht="15" customHeight="1" x14ac:dyDescent="0.35">
      <c r="A60" s="115" t="s">
        <v>2487</v>
      </c>
      <c r="B60" s="111"/>
      <c r="C60" s="111"/>
      <c r="D60" s="111"/>
      <c r="E60" s="111"/>
      <c r="F60" s="111"/>
      <c r="G60" s="111"/>
      <c r="H60" s="111"/>
      <c r="I60" s="111"/>
      <c r="J60" s="100"/>
    </row>
    <row r="61" spans="1:11" ht="15" customHeight="1" x14ac:dyDescent="0.35">
      <c r="A61" s="115" t="s">
        <v>2488</v>
      </c>
      <c r="B61" s="111"/>
      <c r="C61" s="111"/>
      <c r="D61" s="111"/>
      <c r="E61" s="111"/>
      <c r="F61" s="111"/>
      <c r="G61" s="111"/>
      <c r="H61" s="111"/>
      <c r="I61" s="111"/>
      <c r="J61" s="100"/>
    </row>
    <row r="62" spans="1:11" ht="15" customHeight="1" x14ac:dyDescent="0.35">
      <c r="A62" s="115" t="s">
        <v>2484</v>
      </c>
      <c r="B62" s="111"/>
      <c r="C62" s="111"/>
      <c r="D62" s="111"/>
      <c r="E62" s="111"/>
      <c r="F62" s="111"/>
      <c r="G62" s="111"/>
      <c r="H62" s="111"/>
      <c r="I62" s="111"/>
      <c r="J62" s="100"/>
    </row>
    <row r="63" spans="1:11" ht="15" customHeight="1" x14ac:dyDescent="0.35">
      <c r="A63" s="115" t="s">
        <v>2483</v>
      </c>
      <c r="B63" s="111"/>
      <c r="C63" s="111"/>
      <c r="D63" s="111"/>
      <c r="E63" s="111"/>
      <c r="F63" s="111"/>
      <c r="G63" s="111"/>
      <c r="H63" s="111"/>
      <c r="I63" s="111"/>
      <c r="J63" s="100"/>
    </row>
    <row r="64" spans="1:11" ht="15" customHeight="1" x14ac:dyDescent="0.35">
      <c r="A64" s="115" t="s">
        <v>2482</v>
      </c>
      <c r="B64" s="111"/>
      <c r="C64" s="111"/>
      <c r="D64" s="111"/>
      <c r="E64" s="111"/>
      <c r="F64" s="111"/>
      <c r="G64" s="111"/>
      <c r="H64" s="111"/>
      <c r="I64" s="111"/>
      <c r="J64" s="100"/>
    </row>
    <row r="65" spans="1:10" ht="15" customHeight="1" x14ac:dyDescent="0.35">
      <c r="A65" s="118"/>
      <c r="B65" s="119"/>
      <c r="C65" s="119"/>
      <c r="D65" s="119"/>
      <c r="E65" s="119"/>
      <c r="F65" s="119"/>
      <c r="G65" s="119"/>
      <c r="H65" s="119"/>
      <c r="I65" s="119"/>
      <c r="J65" s="100"/>
    </row>
    <row r="66" spans="1:10" ht="15" customHeight="1" x14ac:dyDescent="0.35">
      <c r="A66" s="115" t="s">
        <v>2481</v>
      </c>
      <c r="B66" s="111"/>
      <c r="C66" s="111"/>
      <c r="D66" s="111"/>
      <c r="E66" s="111"/>
      <c r="F66" s="111"/>
      <c r="G66" s="111"/>
      <c r="H66" s="111"/>
      <c r="I66" s="111"/>
      <c r="J66" s="100"/>
    </row>
    <row r="67" spans="1:10" ht="15" customHeight="1" x14ac:dyDescent="0.35">
      <c r="A67" s="116"/>
      <c r="B67" s="117"/>
      <c r="C67" s="117"/>
      <c r="D67" s="117"/>
      <c r="E67" s="117"/>
      <c r="F67" s="117"/>
      <c r="G67" s="117"/>
      <c r="H67" s="117"/>
      <c r="I67" s="117"/>
      <c r="J67" s="97"/>
    </row>
    <row r="68" spans="1:10" ht="15" customHeight="1" x14ac:dyDescent="0.35">
      <c r="E68"/>
    </row>
    <row r="69" spans="1:10" ht="15" customHeight="1" x14ac:dyDescent="0.35">
      <c r="A69" s="104" t="s">
        <v>2495</v>
      </c>
      <c r="B69" s="105"/>
      <c r="C69" s="105"/>
      <c r="D69" s="105"/>
      <c r="E69" s="105"/>
      <c r="F69" s="105"/>
      <c r="G69" s="105"/>
      <c r="H69" s="105"/>
      <c r="I69" s="105"/>
      <c r="J69" s="93"/>
    </row>
    <row r="70" spans="1:10" x14ac:dyDescent="0.35">
      <c r="A70" s="106"/>
      <c r="B70" s="71"/>
      <c r="C70" s="71"/>
      <c r="D70" s="71"/>
      <c r="E70" s="71"/>
      <c r="F70" s="71"/>
      <c r="G70" s="71"/>
      <c r="H70" s="71"/>
      <c r="I70" s="71"/>
      <c r="J70" s="100"/>
    </row>
    <row r="71" spans="1:10" ht="15" customHeight="1" x14ac:dyDescent="0.35">
      <c r="A71" s="106"/>
      <c r="B71" s="71"/>
      <c r="C71" s="71"/>
      <c r="D71" s="71"/>
      <c r="E71" s="71"/>
      <c r="F71" s="71"/>
      <c r="G71" s="71"/>
      <c r="H71" s="71"/>
      <c r="I71" s="71"/>
      <c r="J71" s="100"/>
    </row>
    <row r="72" spans="1:10" x14ac:dyDescent="0.35">
      <c r="A72" s="106"/>
      <c r="B72" s="71"/>
      <c r="C72" s="71"/>
      <c r="D72" s="71"/>
      <c r="E72" s="71"/>
      <c r="F72" s="71"/>
      <c r="G72" s="71"/>
      <c r="H72" s="71"/>
      <c r="I72" s="71"/>
      <c r="J72" s="100"/>
    </row>
    <row r="73" spans="1:10" x14ac:dyDescent="0.35">
      <c r="A73" s="106"/>
      <c r="B73" s="71"/>
      <c r="C73" s="71"/>
      <c r="D73" s="71"/>
      <c r="E73" s="71"/>
      <c r="F73" s="71"/>
      <c r="G73" s="71"/>
      <c r="H73" s="71"/>
      <c r="I73" s="71"/>
      <c r="J73" s="100"/>
    </row>
    <row r="74" spans="1:10" ht="15" customHeight="1" x14ac:dyDescent="0.35">
      <c r="A74" s="101"/>
      <c r="B74" s="102"/>
      <c r="C74" s="102"/>
      <c r="D74" s="102"/>
      <c r="E74" s="102"/>
      <c r="F74" s="102"/>
      <c r="G74" s="102"/>
      <c r="H74" s="102"/>
      <c r="I74" s="102"/>
      <c r="J74" s="97"/>
    </row>
    <row r="76" spans="1:10" ht="15" customHeight="1" x14ac:dyDescent="0.35">
      <c r="A76" s="91" t="s">
        <v>2433</v>
      </c>
      <c r="B76" s="80"/>
      <c r="C76" s="80"/>
      <c r="D76" s="80"/>
      <c r="E76" s="80"/>
      <c r="F76" s="80"/>
      <c r="G76" s="80"/>
      <c r="H76" s="80"/>
      <c r="I76" s="80"/>
      <c r="J76" s="93"/>
    </row>
    <row r="77" spans="1:10" x14ac:dyDescent="0.35">
      <c r="A77" s="98"/>
      <c r="B77" s="99"/>
      <c r="C77" s="99"/>
      <c r="D77" s="99"/>
      <c r="E77" s="99"/>
      <c r="F77" s="99"/>
      <c r="G77" s="99"/>
      <c r="H77" s="99"/>
      <c r="I77" s="99"/>
      <c r="J77" s="100"/>
    </row>
    <row r="78" spans="1:10" x14ac:dyDescent="0.35">
      <c r="A78" s="98"/>
      <c r="B78" s="99"/>
      <c r="C78" s="99"/>
      <c r="D78" s="99"/>
      <c r="E78" s="99"/>
      <c r="F78" s="99"/>
      <c r="G78" s="99"/>
      <c r="H78" s="99"/>
      <c r="I78" s="99"/>
      <c r="J78" s="100"/>
    </row>
    <row r="79" spans="1:10" x14ac:dyDescent="0.35">
      <c r="A79" s="101"/>
      <c r="B79" s="102"/>
      <c r="C79" s="102"/>
      <c r="D79" s="102"/>
      <c r="E79" s="102"/>
      <c r="F79" s="102"/>
      <c r="G79" s="102"/>
      <c r="H79" s="102"/>
      <c r="I79" s="102"/>
      <c r="J79" s="97"/>
    </row>
    <row r="81" spans="1:10" ht="15" customHeight="1" x14ac:dyDescent="0.35">
      <c r="A81" s="91" t="s">
        <v>2491</v>
      </c>
      <c r="B81" s="80"/>
      <c r="C81" s="80"/>
      <c r="D81" s="80"/>
      <c r="E81" s="80"/>
      <c r="F81" s="80"/>
      <c r="G81" s="80"/>
      <c r="H81" s="80"/>
      <c r="I81" s="92"/>
      <c r="J81" s="93"/>
    </row>
    <row r="82" spans="1:10" x14ac:dyDescent="0.35">
      <c r="A82" s="94"/>
      <c r="B82" s="95"/>
      <c r="C82" s="95"/>
      <c r="D82" s="95"/>
      <c r="E82" s="95"/>
      <c r="F82" s="95"/>
      <c r="G82" s="95"/>
      <c r="H82" s="95"/>
      <c r="I82" s="96"/>
      <c r="J82" s="97"/>
    </row>
    <row r="83" spans="1:10" x14ac:dyDescent="0.35">
      <c r="E83"/>
    </row>
    <row r="84" spans="1:10" ht="15" customHeight="1" x14ac:dyDescent="0.35">
      <c r="A84" s="91" t="s">
        <v>2494</v>
      </c>
      <c r="B84" s="80"/>
      <c r="C84" s="80"/>
      <c r="D84" s="80"/>
      <c r="E84" s="80"/>
      <c r="F84" s="80"/>
      <c r="G84" s="80"/>
      <c r="H84" s="80"/>
      <c r="I84" s="80"/>
      <c r="J84" s="93"/>
    </row>
    <row r="85" spans="1:10" x14ac:dyDescent="0.35">
      <c r="A85" s="98"/>
      <c r="B85" s="99"/>
      <c r="C85" s="99"/>
      <c r="D85" s="99"/>
      <c r="E85" s="99"/>
      <c r="F85" s="99"/>
      <c r="G85" s="99"/>
      <c r="H85" s="99"/>
      <c r="I85" s="99"/>
      <c r="J85" s="100"/>
    </row>
    <row r="86" spans="1:10" ht="15" customHeight="1" x14ac:dyDescent="0.35">
      <c r="A86" s="98"/>
      <c r="B86" s="99"/>
      <c r="C86" s="99"/>
      <c r="D86" s="99"/>
      <c r="E86" s="99"/>
      <c r="F86" s="99"/>
      <c r="G86" s="99"/>
      <c r="H86" s="99"/>
      <c r="I86" s="99"/>
      <c r="J86" s="100"/>
    </row>
    <row r="87" spans="1:10" x14ac:dyDescent="0.35">
      <c r="A87" s="101"/>
      <c r="B87" s="102"/>
      <c r="C87" s="102"/>
      <c r="D87" s="102"/>
      <c r="E87" s="102"/>
      <c r="F87" s="102"/>
      <c r="G87" s="102"/>
      <c r="H87" s="102"/>
      <c r="I87" s="102"/>
      <c r="J87" s="97"/>
    </row>
    <row r="88" spans="1:10" x14ac:dyDescent="0.35">
      <c r="E88"/>
    </row>
    <row r="89" spans="1:10" ht="15" customHeight="1" x14ac:dyDescent="0.35">
      <c r="A89" s="91" t="s">
        <v>2490</v>
      </c>
      <c r="B89" s="80"/>
      <c r="C89" s="80"/>
      <c r="D89" s="80"/>
      <c r="E89" s="80"/>
      <c r="F89" s="80"/>
      <c r="G89" s="80"/>
      <c r="H89" s="80"/>
      <c r="I89" s="92"/>
      <c r="J89" s="93"/>
    </row>
    <row r="90" spans="1:10" x14ac:dyDescent="0.35">
      <c r="A90" s="101"/>
      <c r="B90" s="102"/>
      <c r="C90" s="102"/>
      <c r="D90" s="102"/>
      <c r="E90" s="102"/>
      <c r="F90" s="102"/>
      <c r="G90" s="102"/>
      <c r="H90" s="102"/>
      <c r="I90" s="103"/>
      <c r="J90" s="97"/>
    </row>
    <row r="94" spans="1:10" ht="15" customHeight="1" x14ac:dyDescent="0.35"/>
  </sheetData>
  <mergeCells count="48">
    <mergeCell ref="A69:J74"/>
    <mergeCell ref="A76:J79"/>
    <mergeCell ref="A81:J82"/>
    <mergeCell ref="A84:J87"/>
    <mergeCell ref="A89:J90"/>
    <mergeCell ref="A66:J67"/>
    <mergeCell ref="A54:J54"/>
    <mergeCell ref="A55:J55"/>
    <mergeCell ref="A56:J56"/>
    <mergeCell ref="A57:J57"/>
    <mergeCell ref="A58:J58"/>
    <mergeCell ref="A59:J59"/>
    <mergeCell ref="A60:J60"/>
    <mergeCell ref="A61:J61"/>
    <mergeCell ref="A62:J62"/>
    <mergeCell ref="A63:J63"/>
    <mergeCell ref="A64:J65"/>
    <mergeCell ref="A53:J53"/>
    <mergeCell ref="B36:E36"/>
    <mergeCell ref="G36:J36"/>
    <mergeCell ref="B37:E37"/>
    <mergeCell ref="G37:J37"/>
    <mergeCell ref="B39:J39"/>
    <mergeCell ref="B46:H46"/>
    <mergeCell ref="B47:J47"/>
    <mergeCell ref="B48:J48"/>
    <mergeCell ref="B49:J49"/>
    <mergeCell ref="B50:J50"/>
    <mergeCell ref="A51:J51"/>
    <mergeCell ref="B35:E35"/>
    <mergeCell ref="G35:J35"/>
    <mergeCell ref="G12:I12"/>
    <mergeCell ref="G13:I13"/>
    <mergeCell ref="G14:I14"/>
    <mergeCell ref="G15:I15"/>
    <mergeCell ref="G16:I16"/>
    <mergeCell ref="G17:I17"/>
    <mergeCell ref="G18:I18"/>
    <mergeCell ref="B20:E20"/>
    <mergeCell ref="G20:J20"/>
    <mergeCell ref="B34:E34"/>
    <mergeCell ref="G34:J34"/>
    <mergeCell ref="G11:I11"/>
    <mergeCell ref="B1:J1"/>
    <mergeCell ref="B3:J3"/>
    <mergeCell ref="B4:J6"/>
    <mergeCell ref="B7:J8"/>
    <mergeCell ref="B10:J1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Data</vt:lpstr>
      <vt:lpstr>Rounding</vt:lpstr>
      <vt:lpstr>Morphometry</vt:lpstr>
      <vt:lpstr>Reference</vt:lpstr>
      <vt:lpstr>Parameters</vt:lpstr>
      <vt:lpstr>Report</vt:lpstr>
      <vt:lpstr>Rapport</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Larocque, Yves</cp:lastModifiedBy>
  <cp:lastPrinted>2018-04-12T14:12:48Z</cp:lastPrinted>
  <dcterms:created xsi:type="dcterms:W3CDTF">2018-04-06T17:30:47Z</dcterms:created>
  <dcterms:modified xsi:type="dcterms:W3CDTF">2021-04-19T17:48:27Z</dcterms:modified>
</cp:coreProperties>
</file>