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S667" i="1" l="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H667" i="1"/>
  <c r="H666" i="1"/>
  <c r="H665" i="1"/>
  <c r="H664" i="1"/>
  <c r="H663" i="1"/>
  <c r="H662" i="1"/>
  <c r="H661" i="1"/>
  <c r="H660" i="1"/>
  <c r="H659" i="1"/>
  <c r="H658" i="1"/>
  <c r="G667" i="1"/>
  <c r="I667" i="1"/>
  <c r="G666" i="1"/>
  <c r="I666" i="1"/>
  <c r="G665" i="1"/>
  <c r="I665" i="1"/>
  <c r="G664" i="1"/>
  <c r="I664" i="1"/>
  <c r="G663" i="1"/>
  <c r="I663" i="1"/>
  <c r="G662" i="1"/>
  <c r="I662" i="1"/>
  <c r="G661" i="1"/>
  <c r="I661" i="1"/>
  <c r="G660" i="1"/>
  <c r="I660" i="1"/>
  <c r="G659" i="1"/>
  <c r="I659" i="1"/>
  <c r="G658" i="1"/>
  <c r="I658" i="1"/>
  <c r="F667" i="1"/>
  <c r="F666" i="1"/>
  <c r="F665" i="1"/>
  <c r="F664" i="1"/>
  <c r="F663" i="1"/>
  <c r="F662" i="1"/>
  <c r="F661" i="1"/>
  <c r="F660" i="1"/>
  <c r="F659" i="1"/>
  <c r="F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G657" i="1"/>
  <c r="I657" i="1"/>
  <c r="G656" i="1"/>
  <c r="I656" i="1"/>
  <c r="G655" i="1"/>
  <c r="I655" i="1"/>
  <c r="G654" i="1"/>
  <c r="I654" i="1"/>
  <c r="G653" i="1"/>
  <c r="I653" i="1"/>
  <c r="G652" i="1"/>
  <c r="I652" i="1"/>
  <c r="G651" i="1"/>
  <c r="I651" i="1"/>
  <c r="G650" i="1"/>
  <c r="I650" i="1"/>
  <c r="G649" i="1"/>
  <c r="I649" i="1"/>
  <c r="G648" i="1"/>
  <c r="I648" i="1"/>
  <c r="G647" i="1"/>
  <c r="I647" i="1"/>
  <c r="G646" i="1"/>
  <c r="I646" i="1"/>
  <c r="G645" i="1"/>
  <c r="I645" i="1"/>
  <c r="G644" i="1"/>
  <c r="I644" i="1"/>
  <c r="G643" i="1"/>
  <c r="I643" i="1"/>
  <c r="G642" i="1"/>
  <c r="I642" i="1"/>
  <c r="G641" i="1"/>
  <c r="I641" i="1"/>
  <c r="G640" i="1"/>
  <c r="I640" i="1"/>
  <c r="G639" i="1"/>
  <c r="I639" i="1"/>
  <c r="G638" i="1"/>
  <c r="I638" i="1"/>
  <c r="G637" i="1"/>
  <c r="I637" i="1"/>
  <c r="G636" i="1"/>
  <c r="I636" i="1"/>
  <c r="G635" i="1"/>
  <c r="I635" i="1"/>
  <c r="G634" i="1"/>
  <c r="I634" i="1"/>
  <c r="G633" i="1"/>
  <c r="I633" i="1"/>
  <c r="G632" i="1"/>
  <c r="I632"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H631" i="1"/>
  <c r="H630" i="1"/>
  <c r="H629" i="1"/>
  <c r="H628" i="1"/>
  <c r="H627" i="1"/>
  <c r="H626" i="1"/>
  <c r="H625" i="1"/>
  <c r="H624" i="1"/>
  <c r="H623" i="1"/>
  <c r="H622" i="1"/>
  <c r="H621" i="1"/>
  <c r="H620" i="1"/>
  <c r="G631" i="1"/>
  <c r="I631" i="1"/>
  <c r="G630" i="1"/>
  <c r="I630" i="1"/>
  <c r="G629" i="1"/>
  <c r="I629" i="1"/>
  <c r="G628" i="1"/>
  <c r="I628" i="1"/>
  <c r="G627" i="1"/>
  <c r="I627" i="1"/>
  <c r="G626" i="1"/>
  <c r="I626" i="1"/>
  <c r="G625" i="1"/>
  <c r="I625" i="1"/>
  <c r="G624" i="1"/>
  <c r="I624" i="1"/>
  <c r="G623" i="1"/>
  <c r="I623" i="1"/>
  <c r="G622" i="1"/>
  <c r="I622" i="1"/>
  <c r="G621" i="1"/>
  <c r="I621" i="1"/>
  <c r="G620" i="1"/>
  <c r="I620" i="1"/>
  <c r="F631" i="1"/>
  <c r="F630" i="1"/>
  <c r="F629" i="1"/>
  <c r="F628" i="1"/>
  <c r="F627" i="1"/>
  <c r="F626" i="1"/>
  <c r="F625" i="1"/>
  <c r="F624" i="1"/>
  <c r="F623" i="1"/>
  <c r="F622" i="1"/>
  <c r="F621" i="1"/>
  <c r="F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G619" i="1"/>
  <c r="I619" i="1"/>
  <c r="G618" i="1"/>
  <c r="I618" i="1"/>
  <c r="G617" i="1"/>
  <c r="I617" i="1"/>
  <c r="G616" i="1"/>
  <c r="I616" i="1"/>
  <c r="G615" i="1"/>
  <c r="I615" i="1"/>
  <c r="G614" i="1"/>
  <c r="I614" i="1"/>
  <c r="G613" i="1"/>
  <c r="I613" i="1"/>
  <c r="G612" i="1"/>
  <c r="I612" i="1"/>
  <c r="G611" i="1"/>
  <c r="I611" i="1"/>
  <c r="G610" i="1"/>
  <c r="I610" i="1"/>
  <c r="G609" i="1"/>
  <c r="I609" i="1"/>
  <c r="G608" i="1"/>
  <c r="I608" i="1"/>
  <c r="G607" i="1"/>
  <c r="I607" i="1"/>
  <c r="G606" i="1"/>
  <c r="I606" i="1"/>
  <c r="G605" i="1"/>
  <c r="I605" i="1"/>
  <c r="G604" i="1"/>
  <c r="I604" i="1"/>
  <c r="G603" i="1"/>
  <c r="I603" i="1"/>
  <c r="G602" i="1"/>
  <c r="I602" i="1"/>
  <c r="G601" i="1"/>
  <c r="I601" i="1"/>
  <c r="G600" i="1"/>
  <c r="I600" i="1"/>
  <c r="G599" i="1"/>
  <c r="I599" i="1"/>
  <c r="G598" i="1"/>
  <c r="I598" i="1"/>
  <c r="G597" i="1"/>
  <c r="I597" i="1"/>
  <c r="G596" i="1"/>
  <c r="I596" i="1"/>
  <c r="G595" i="1"/>
  <c r="I595" i="1"/>
  <c r="I594" i="1"/>
  <c r="I593"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S592" i="1" l="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H592" i="1"/>
  <c r="H591" i="1"/>
  <c r="H590" i="1"/>
  <c r="H589" i="1"/>
  <c r="H588" i="1"/>
  <c r="H587" i="1"/>
  <c r="H586" i="1"/>
  <c r="H585" i="1"/>
  <c r="H584" i="1"/>
  <c r="H583" i="1"/>
  <c r="H582" i="1"/>
  <c r="H581" i="1"/>
  <c r="H580" i="1"/>
  <c r="H579" i="1"/>
  <c r="H578" i="1"/>
  <c r="H577" i="1"/>
  <c r="H576" i="1"/>
  <c r="H575" i="1"/>
  <c r="H574" i="1"/>
  <c r="H573" i="1"/>
  <c r="H572" i="1"/>
  <c r="G594" i="1"/>
  <c r="G593" i="1"/>
  <c r="G592" i="1"/>
  <c r="I592" i="1"/>
  <c r="G591" i="1"/>
  <c r="I591" i="1"/>
  <c r="G590" i="1"/>
  <c r="I590" i="1"/>
  <c r="G589" i="1"/>
  <c r="I589" i="1"/>
  <c r="G588" i="1"/>
  <c r="I588" i="1"/>
  <c r="G587" i="1"/>
  <c r="I587" i="1"/>
  <c r="G586" i="1"/>
  <c r="I586" i="1"/>
  <c r="G585" i="1"/>
  <c r="I585" i="1"/>
  <c r="G584" i="1"/>
  <c r="I584" i="1"/>
  <c r="G583" i="1"/>
  <c r="I583" i="1"/>
  <c r="G582" i="1"/>
  <c r="I582" i="1"/>
  <c r="G581" i="1"/>
  <c r="I581" i="1"/>
  <c r="G580" i="1"/>
  <c r="I580" i="1"/>
  <c r="G579" i="1"/>
  <c r="I579" i="1"/>
  <c r="G578" i="1"/>
  <c r="I578" i="1"/>
  <c r="G577" i="1"/>
  <c r="I577" i="1"/>
  <c r="G576" i="1"/>
  <c r="I576" i="1"/>
  <c r="G575" i="1"/>
  <c r="I575" i="1"/>
  <c r="G574" i="1"/>
  <c r="I574" i="1"/>
  <c r="G573" i="1"/>
  <c r="I573" i="1"/>
  <c r="F592" i="1"/>
  <c r="F591" i="1"/>
  <c r="F590" i="1"/>
  <c r="F589" i="1"/>
  <c r="F588" i="1"/>
  <c r="F587" i="1"/>
  <c r="F586" i="1"/>
  <c r="F585" i="1"/>
  <c r="F584" i="1"/>
  <c r="F583" i="1"/>
  <c r="F582" i="1"/>
  <c r="F581" i="1"/>
  <c r="F580" i="1"/>
  <c r="F579" i="1"/>
  <c r="F578" i="1"/>
  <c r="F577" i="1"/>
  <c r="F576" i="1"/>
  <c r="F575" i="1"/>
  <c r="F574" i="1"/>
  <c r="F573" i="1"/>
  <c r="H571" i="1"/>
  <c r="H570" i="1"/>
  <c r="H569" i="1"/>
  <c r="H568" i="1"/>
  <c r="H567" i="1"/>
  <c r="H566" i="1"/>
  <c r="H565" i="1"/>
  <c r="H564" i="1"/>
  <c r="H563" i="1"/>
  <c r="H562" i="1"/>
  <c r="H561" i="1"/>
  <c r="H560" i="1"/>
  <c r="H559" i="1"/>
  <c r="H558" i="1"/>
  <c r="H557" i="1"/>
  <c r="H556" i="1"/>
  <c r="H555" i="1"/>
  <c r="H554" i="1"/>
  <c r="H553" i="1"/>
  <c r="G572" i="1"/>
  <c r="I572" i="1"/>
  <c r="G571" i="1"/>
  <c r="I571" i="1"/>
  <c r="G570" i="1"/>
  <c r="I570" i="1"/>
  <c r="G569" i="1"/>
  <c r="I569" i="1"/>
  <c r="G568" i="1"/>
  <c r="I568" i="1"/>
  <c r="G567" i="1"/>
  <c r="I567" i="1"/>
  <c r="G566" i="1"/>
  <c r="I566" i="1"/>
  <c r="G565" i="1"/>
  <c r="I565" i="1"/>
  <c r="G564" i="1"/>
  <c r="I564" i="1"/>
  <c r="G563" i="1"/>
  <c r="I563" i="1"/>
  <c r="G562" i="1"/>
  <c r="I562" i="1"/>
  <c r="G561" i="1"/>
  <c r="I561" i="1"/>
  <c r="G560" i="1"/>
  <c r="I560" i="1"/>
  <c r="G559" i="1"/>
  <c r="I559" i="1"/>
  <c r="G558" i="1"/>
  <c r="I558" i="1"/>
  <c r="G557" i="1"/>
  <c r="I557" i="1"/>
  <c r="G556" i="1"/>
  <c r="I556" i="1"/>
  <c r="G555" i="1"/>
  <c r="I555" i="1"/>
  <c r="G554" i="1"/>
  <c r="I554" i="1"/>
  <c r="G553" i="1"/>
  <c r="I553" i="1"/>
  <c r="F572" i="1"/>
  <c r="F571" i="1"/>
  <c r="F570" i="1"/>
  <c r="F569" i="1"/>
  <c r="F568" i="1"/>
  <c r="F567" i="1"/>
  <c r="F566" i="1"/>
  <c r="F565" i="1"/>
  <c r="F564" i="1"/>
  <c r="F563" i="1"/>
  <c r="F562" i="1"/>
  <c r="F561" i="1"/>
  <c r="F560" i="1"/>
  <c r="F559" i="1"/>
  <c r="F558" i="1"/>
  <c r="F557" i="1"/>
  <c r="F556" i="1"/>
  <c r="F555" i="1"/>
  <c r="F554" i="1"/>
  <c r="F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H552" i="1"/>
  <c r="H551" i="1"/>
  <c r="H550" i="1"/>
  <c r="H549" i="1"/>
  <c r="H548" i="1"/>
  <c r="H547" i="1"/>
  <c r="H546" i="1"/>
  <c r="H545" i="1"/>
  <c r="H544" i="1"/>
  <c r="H543" i="1"/>
  <c r="H542" i="1"/>
  <c r="H541" i="1"/>
  <c r="H540" i="1"/>
  <c r="H539" i="1"/>
  <c r="H538" i="1"/>
  <c r="H537" i="1"/>
  <c r="H536" i="1"/>
  <c r="H535" i="1"/>
  <c r="H534" i="1"/>
  <c r="H533" i="1"/>
  <c r="G552" i="1"/>
  <c r="I552" i="1"/>
  <c r="G551" i="1"/>
  <c r="I551" i="1"/>
  <c r="G550" i="1"/>
  <c r="I550" i="1"/>
  <c r="G549" i="1"/>
  <c r="I549" i="1"/>
  <c r="G548" i="1"/>
  <c r="I548" i="1"/>
  <c r="G547" i="1"/>
  <c r="I547" i="1"/>
  <c r="G546" i="1"/>
  <c r="I546" i="1"/>
  <c r="G545" i="1"/>
  <c r="I545" i="1"/>
  <c r="G544" i="1"/>
  <c r="I544" i="1"/>
  <c r="G543" i="1"/>
  <c r="I543" i="1"/>
  <c r="G542" i="1"/>
  <c r="I542" i="1"/>
  <c r="G541" i="1"/>
  <c r="I541" i="1"/>
  <c r="G540" i="1"/>
  <c r="I540" i="1"/>
  <c r="G539" i="1"/>
  <c r="I539" i="1"/>
  <c r="G538" i="1"/>
  <c r="I538" i="1"/>
  <c r="G537" i="1"/>
  <c r="I537" i="1"/>
  <c r="G536" i="1"/>
  <c r="I536" i="1"/>
  <c r="G535" i="1"/>
  <c r="I535" i="1"/>
  <c r="G534" i="1"/>
  <c r="I534" i="1"/>
  <c r="G533" i="1"/>
  <c r="I533" i="1"/>
  <c r="F552" i="1"/>
  <c r="F551" i="1"/>
  <c r="F550" i="1"/>
  <c r="F549" i="1"/>
  <c r="F548" i="1"/>
  <c r="F547" i="1"/>
  <c r="F546" i="1"/>
  <c r="F545" i="1"/>
  <c r="F544" i="1"/>
  <c r="F543" i="1"/>
  <c r="F542" i="1"/>
  <c r="F541" i="1"/>
  <c r="F540" i="1"/>
  <c r="F539" i="1"/>
  <c r="F538" i="1"/>
  <c r="F537" i="1"/>
  <c r="F536" i="1"/>
  <c r="F535" i="1"/>
  <c r="F534" i="1"/>
  <c r="F533" i="1"/>
  <c r="H532" i="1"/>
  <c r="H531" i="1"/>
  <c r="H530" i="1"/>
  <c r="H529" i="1"/>
  <c r="H528" i="1"/>
  <c r="H527" i="1"/>
  <c r="H526" i="1"/>
  <c r="H525" i="1"/>
  <c r="H524" i="1"/>
  <c r="H523" i="1"/>
  <c r="H522" i="1"/>
  <c r="H521" i="1"/>
  <c r="H520" i="1"/>
  <c r="H519" i="1"/>
  <c r="G532" i="1"/>
  <c r="I532" i="1"/>
  <c r="G531" i="1"/>
  <c r="I531" i="1"/>
  <c r="G530" i="1"/>
  <c r="I530" i="1"/>
  <c r="G529" i="1"/>
  <c r="I529" i="1"/>
  <c r="G528" i="1"/>
  <c r="I528" i="1"/>
  <c r="G527" i="1"/>
  <c r="I527" i="1"/>
  <c r="G526" i="1"/>
  <c r="I526" i="1"/>
  <c r="G525" i="1"/>
  <c r="I525" i="1"/>
  <c r="G524" i="1"/>
  <c r="I524" i="1"/>
  <c r="G523" i="1"/>
  <c r="I523" i="1"/>
  <c r="G522" i="1"/>
  <c r="I522" i="1"/>
  <c r="G521" i="1"/>
  <c r="I521" i="1"/>
  <c r="G520" i="1"/>
  <c r="I520" i="1"/>
  <c r="G519" i="1"/>
  <c r="I519" i="1"/>
  <c r="F532" i="1"/>
  <c r="F531" i="1"/>
  <c r="F530" i="1"/>
  <c r="F529" i="1"/>
  <c r="F528" i="1"/>
  <c r="F527" i="1"/>
  <c r="F526" i="1"/>
  <c r="F525" i="1"/>
  <c r="F524" i="1"/>
  <c r="F523" i="1"/>
  <c r="F522" i="1"/>
  <c r="F521" i="1"/>
  <c r="F520" i="1"/>
  <c r="F519" i="1"/>
  <c r="H518" i="1"/>
  <c r="H517" i="1"/>
  <c r="H516" i="1"/>
  <c r="H515" i="1"/>
  <c r="H514" i="1"/>
  <c r="G518" i="1"/>
  <c r="I518" i="1"/>
  <c r="G517" i="1"/>
  <c r="I517" i="1"/>
  <c r="G516" i="1"/>
  <c r="I516" i="1"/>
  <c r="G515" i="1"/>
  <c r="I515" i="1"/>
  <c r="G514" i="1"/>
  <c r="I514" i="1"/>
  <c r="F518" i="1"/>
  <c r="F517" i="1"/>
  <c r="F516" i="1"/>
  <c r="F515" i="1"/>
  <c r="F514" i="1"/>
  <c r="H513" i="1"/>
  <c r="G513" i="1"/>
  <c r="I513" i="1"/>
  <c r="F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G449"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8" i="1"/>
  <c r="G447" i="1"/>
  <c r="G446" i="1"/>
  <c r="G445" i="1"/>
  <c r="G444" i="1"/>
  <c r="G443" i="1"/>
  <c r="G442" i="1"/>
  <c r="G441" i="1"/>
  <c r="G440" i="1"/>
  <c r="G439" i="1"/>
  <c r="S511" i="1"/>
  <c r="S510" i="1"/>
  <c r="S509" i="1"/>
  <c r="S508" i="1"/>
  <c r="S507" i="1"/>
  <c r="S506" i="1"/>
  <c r="S505" i="1"/>
  <c r="S504" i="1"/>
  <c r="S503" i="1"/>
  <c r="S502"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H448" i="1"/>
  <c r="H447" i="1"/>
  <c r="H446" i="1"/>
  <c r="H445" i="1"/>
  <c r="H444" i="1"/>
  <c r="H443" i="1"/>
  <c r="H442" i="1"/>
  <c r="H441" i="1"/>
  <c r="H440" i="1"/>
  <c r="F459" i="1"/>
  <c r="F458" i="1"/>
  <c r="F457" i="1"/>
  <c r="F456" i="1"/>
  <c r="F455" i="1"/>
  <c r="F454" i="1"/>
  <c r="F453" i="1"/>
  <c r="F452" i="1"/>
  <c r="F451" i="1"/>
  <c r="F450" i="1"/>
  <c r="F449" i="1"/>
  <c r="F448" i="1"/>
  <c r="F447" i="1"/>
  <c r="F446" i="1"/>
  <c r="F445" i="1"/>
  <c r="F444" i="1"/>
  <c r="F443" i="1"/>
  <c r="F442" i="1"/>
  <c r="F441" i="1"/>
  <c r="F440" i="1"/>
  <c r="H439" i="1"/>
  <c r="H438" i="1"/>
  <c r="H437" i="1"/>
  <c r="H436" i="1"/>
  <c r="H435" i="1"/>
  <c r="H434" i="1"/>
  <c r="H433" i="1"/>
  <c r="H432" i="1"/>
  <c r="H431" i="1"/>
  <c r="H430" i="1"/>
  <c r="H429" i="1"/>
  <c r="H428" i="1"/>
  <c r="H427" i="1"/>
  <c r="H426" i="1"/>
  <c r="H425" i="1"/>
  <c r="H424" i="1"/>
  <c r="H423" i="1"/>
  <c r="H422" i="1"/>
  <c r="H421" i="1"/>
  <c r="G438" i="1"/>
  <c r="I438" i="1"/>
  <c r="G437" i="1"/>
  <c r="I437" i="1"/>
  <c r="G436" i="1"/>
  <c r="I436" i="1"/>
  <c r="G435" i="1"/>
  <c r="I435" i="1"/>
  <c r="G434" i="1"/>
  <c r="I434" i="1"/>
  <c r="G433" i="1"/>
  <c r="I433" i="1"/>
  <c r="G432" i="1"/>
  <c r="I432" i="1"/>
  <c r="G431" i="1"/>
  <c r="I431" i="1"/>
  <c r="G430" i="1"/>
  <c r="I430" i="1"/>
  <c r="G429" i="1"/>
  <c r="I429" i="1"/>
  <c r="G428" i="1"/>
  <c r="I428" i="1"/>
  <c r="G427" i="1"/>
  <c r="I427" i="1"/>
  <c r="G426" i="1"/>
  <c r="I426" i="1"/>
  <c r="G425" i="1"/>
  <c r="I425" i="1"/>
  <c r="G424" i="1"/>
  <c r="I424" i="1"/>
  <c r="G423" i="1"/>
  <c r="I423" i="1"/>
  <c r="G422" i="1"/>
  <c r="I422" i="1"/>
  <c r="G421" i="1"/>
  <c r="I421" i="1"/>
  <c r="F439" i="1"/>
  <c r="F438" i="1"/>
  <c r="F437" i="1"/>
  <c r="F436" i="1"/>
  <c r="F435" i="1"/>
  <c r="F434" i="1"/>
  <c r="F433" i="1"/>
  <c r="F432" i="1"/>
  <c r="F431" i="1"/>
  <c r="F430" i="1"/>
  <c r="F429" i="1"/>
  <c r="F428" i="1"/>
  <c r="F427" i="1"/>
  <c r="F426" i="1"/>
  <c r="F425" i="1"/>
  <c r="F424" i="1"/>
  <c r="F423" i="1"/>
  <c r="F422" i="1"/>
  <c r="F421" i="1"/>
  <c r="H420" i="1"/>
  <c r="H419" i="1"/>
  <c r="H418" i="1"/>
  <c r="H417" i="1"/>
  <c r="H416" i="1"/>
  <c r="H415" i="1"/>
  <c r="H414" i="1"/>
  <c r="H413" i="1"/>
  <c r="H412" i="1"/>
  <c r="H411" i="1"/>
  <c r="H410" i="1"/>
  <c r="H409" i="1"/>
  <c r="H408" i="1"/>
  <c r="H407" i="1"/>
  <c r="H406" i="1"/>
  <c r="H405" i="1"/>
  <c r="H404" i="1"/>
  <c r="H403" i="1"/>
  <c r="H402" i="1"/>
  <c r="H401" i="1"/>
  <c r="G420" i="1"/>
  <c r="I420" i="1"/>
  <c r="G419" i="1"/>
  <c r="I419" i="1"/>
  <c r="G418" i="1"/>
  <c r="I418" i="1"/>
  <c r="G417" i="1"/>
  <c r="I417" i="1"/>
  <c r="G416" i="1"/>
  <c r="I416" i="1"/>
  <c r="G415" i="1"/>
  <c r="I415" i="1"/>
  <c r="G414" i="1"/>
  <c r="I414" i="1"/>
  <c r="G413" i="1"/>
  <c r="I413" i="1"/>
  <c r="G412" i="1"/>
  <c r="I412" i="1"/>
  <c r="G411" i="1"/>
  <c r="I411" i="1"/>
  <c r="G410" i="1"/>
  <c r="I410" i="1"/>
  <c r="G409" i="1"/>
  <c r="I409" i="1"/>
  <c r="G408" i="1"/>
  <c r="I408" i="1"/>
  <c r="G407" i="1"/>
  <c r="I407" i="1"/>
  <c r="G406" i="1"/>
  <c r="I406" i="1"/>
  <c r="G405" i="1"/>
  <c r="I405" i="1"/>
  <c r="G404" i="1"/>
  <c r="I404" i="1"/>
  <c r="G403" i="1"/>
  <c r="I403" i="1"/>
  <c r="G402" i="1"/>
  <c r="I402" i="1"/>
  <c r="G401" i="1"/>
  <c r="I401" i="1"/>
  <c r="F420" i="1"/>
  <c r="F419" i="1"/>
  <c r="F418" i="1"/>
  <c r="F417" i="1"/>
  <c r="F416" i="1"/>
  <c r="F415" i="1"/>
  <c r="F414" i="1"/>
  <c r="F413" i="1"/>
  <c r="F412" i="1"/>
  <c r="F411" i="1"/>
  <c r="F410" i="1"/>
  <c r="F409" i="1"/>
  <c r="F408" i="1"/>
  <c r="F407" i="1"/>
  <c r="F406" i="1"/>
  <c r="F405" i="1"/>
  <c r="F404" i="1"/>
  <c r="F403" i="1"/>
  <c r="F402" i="1"/>
  <c r="F401" i="1"/>
  <c r="H400" i="1"/>
  <c r="H399" i="1"/>
  <c r="H398" i="1"/>
  <c r="H397" i="1"/>
  <c r="H396" i="1"/>
  <c r="H395" i="1"/>
  <c r="G400" i="1"/>
  <c r="G399" i="1"/>
  <c r="G398" i="1"/>
  <c r="G397" i="1"/>
  <c r="G396" i="1"/>
  <c r="G395" i="1"/>
  <c r="F400" i="1"/>
  <c r="I400" i="1"/>
  <c r="F399" i="1"/>
  <c r="I399" i="1"/>
  <c r="F398" i="1"/>
  <c r="I398" i="1"/>
  <c r="F397" i="1"/>
  <c r="I397" i="1"/>
  <c r="F396" i="1"/>
  <c r="I396" i="1"/>
  <c r="F395" i="1"/>
  <c r="I395" i="1"/>
  <c r="F387" i="1" l="1"/>
  <c r="G387" i="1"/>
  <c r="H387" i="1"/>
  <c r="I387"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H394" i="1"/>
  <c r="G394" i="1"/>
  <c r="I394" i="1"/>
  <c r="F394"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L2" i="1"/>
  <c r="P2" i="1" s="1"/>
  <c r="M2" i="1"/>
  <c r="N2" i="1" s="1"/>
  <c r="J3" i="1"/>
  <c r="J4" i="1"/>
  <c r="J5" i="1"/>
  <c r="J6" i="1"/>
  <c r="J7" i="1"/>
  <c r="J8" i="1"/>
  <c r="J9" i="1"/>
  <c r="J10" i="1"/>
  <c r="J11" i="1"/>
  <c r="J12" i="1"/>
  <c r="J13" i="1"/>
  <c r="J14" i="1"/>
  <c r="J15" i="1"/>
  <c r="J16" i="1"/>
  <c r="J17" i="1"/>
  <c r="J18" i="1"/>
  <c r="J19" i="1"/>
  <c r="J20" i="1"/>
  <c r="J21" i="1"/>
  <c r="J22" i="1"/>
  <c r="J23" i="1"/>
  <c r="J24"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14" i="1" l="1"/>
  <c r="R14" i="1" s="1"/>
  <c r="Q13" i="1"/>
  <c r="R13" i="1" s="1"/>
  <c r="Q5" i="1"/>
  <c r="R5" i="1" s="1"/>
  <c r="Q17" i="1"/>
  <c r="R17" i="1" s="1"/>
  <c r="Q20" i="1"/>
  <c r="R20" i="1" s="1"/>
  <c r="Q8" i="1"/>
  <c r="R8" i="1" s="1"/>
  <c r="Q15" i="1"/>
  <c r="R15" i="1" s="1"/>
  <c r="Q19" i="1"/>
  <c r="R19" i="1" s="1"/>
  <c r="Q7" i="1"/>
  <c r="R7" i="1" s="1"/>
  <c r="J14" i="9"/>
  <c r="J13" i="9"/>
  <c r="Q3" i="1"/>
  <c r="R3" i="1" s="1"/>
  <c r="Q18" i="1"/>
  <c r="R18" i="1" s="1"/>
  <c r="Q6" i="1"/>
  <c r="R6" i="1" s="1"/>
  <c r="Q11" i="1"/>
  <c r="R11" i="1" s="1"/>
  <c r="Q22" i="1"/>
  <c r="R22" i="1" s="1"/>
  <c r="Q21" i="1"/>
  <c r="R21" i="1" s="1"/>
  <c r="Q9" i="1"/>
  <c r="R9" i="1" s="1"/>
  <c r="Q16" i="1"/>
  <c r="R16" i="1" s="1"/>
  <c r="O9" i="2"/>
  <c r="P7" i="2"/>
  <c r="O7" i="2"/>
  <c r="P6" i="2"/>
  <c r="O6" i="2"/>
  <c r="O2" i="2"/>
  <c r="O3" i="2"/>
  <c r="P10" i="2"/>
  <c r="P11" i="2"/>
  <c r="Q24" i="1"/>
  <c r="R24" i="1" s="1"/>
  <c r="Q23" i="1"/>
  <c r="R23" i="1" s="1"/>
  <c r="O5" i="2"/>
  <c r="P5" i="2"/>
  <c r="Q10" i="1"/>
  <c r="R10" i="1" s="1"/>
  <c r="P4" i="2"/>
  <c r="O4" i="2"/>
  <c r="Q4" i="1"/>
  <c r="R4" i="1" s="1"/>
  <c r="O8" i="2"/>
  <c r="P8" i="2"/>
  <c r="Q12" i="1"/>
  <c r="R12" i="1" s="1"/>
  <c r="Q2" i="1"/>
  <c r="R2" i="1" s="1"/>
  <c r="G2" i="5"/>
  <c r="G3" i="5"/>
  <c r="J2" i="5"/>
  <c r="K9" i="2"/>
  <c r="D1759" i="3"/>
  <c r="D2114" i="3"/>
  <c r="L9" i="2"/>
  <c r="M4" i="2"/>
  <c r="D839" i="3"/>
  <c r="D1062" i="3"/>
  <c r="K4" i="2"/>
  <c r="D592" i="3"/>
  <c r="L8" i="2"/>
  <c r="B3" i="5"/>
  <c r="E3" i="5"/>
  <c r="A4" i="5"/>
  <c r="E4" i="5" s="1"/>
  <c r="D3"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<sst xmlns="http://schemas.openxmlformats.org/spreadsheetml/2006/main" count="2485" uniqueCount="2452">
  <si>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</si>
  <si>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</si>
  <si>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</si>
  <si>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</si>
  <si>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</si>
  <si>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</si>
  <si>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</si>
  <si>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</si>
  <si>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</si>
  <si>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</si>
  <si>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</si>
  <si>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</si>
  <si>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</si>
  <si>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</si>
  <si>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</si>
  <si>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</si>
  <si>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</si>
  <si>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</si>
  <si>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</si>
  <si>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</si>
  <si>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</si>
  <si>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</si>
  <si>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</si>
  <si>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</si>
  <si>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</si>
  <si>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</si>
  <si>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</si>
  <si>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</si>
  <si>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</si>
  <si>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</si>
  <si>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</si>
  <si>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</si>
  <si>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</si>
  <si>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</si>
  <si>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</si>
  <si>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</si>
  <si>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</si>
  <si>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</si>
  <si>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</si>
  <si>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</si>
  <si>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</si>
  <si>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</si>
  <si>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</si>
  <si>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</si>
  <si>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</si>
  <si>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</si>
  <si>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</si>
  <si>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</si>
  <si>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</si>
  <si>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</si>
  <si>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</si>
  <si>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</si>
  <si>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</si>
  <si>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</si>
  <si>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</si>
  <si>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</si>
  <si>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</si>
  <si>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</si>
  <si>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</si>
  <si>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</si>
  <si>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</si>
  <si>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</si>
  <si>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</si>
  <si>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</si>
  <si>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</si>
  <si>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</si>
  <si>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</si>
  <si>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</si>
  <si>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</si>
  <si>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</si>
  <si>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</si>
  <si>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</si>
  <si>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</si>
  <si>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</si>
  <si>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</si>
  <si>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</si>
  <si>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</si>
  <si>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</si>
  <si>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</si>
  <si>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</si>
  <si>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</si>
  <si>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</si>
  <si>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</si>
  <si>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</si>
  <si>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</si>
  <si>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</si>
  <si>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</si>
  <si>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</si>
  <si>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</si>
  <si>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</si>
  <si>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</si>
  <si>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</si>
  <si>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</si>
  <si>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</si>
  <si>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</si>
  <si>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</si>
  <si>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</si>
  <si>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</si>
  <si>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</si>
  <si>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</si>
  <si>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</si>
  <si>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</si>
  <si>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</si>
  <si>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</si>
  <si>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</si>
  <si>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</si>
  <si>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</si>
  <si>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</si>
  <si>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</si>
  <si>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</si>
  <si>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</si>
  <si>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</si>
  <si>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</si>
  <si>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</si>
  <si>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</si>
  <si>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</si>
  <si>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</si>
  <si>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</si>
  <si>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</si>
  <si>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</si>
  <si>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</si>
  <si>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</si>
  <si>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</si>
  <si>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</si>
  <si>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</si>
  <si>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</si>
  <si>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</si>
  <si>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</si>
  <si>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</si>
  <si>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</si>
  <si>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</si>
  <si>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</si>
  <si>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</si>
  <si>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</si>
  <si>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</si>
  <si>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</si>
  <si>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</si>
  <si>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</si>
  <si>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</si>
  <si>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</si>
  <si>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</si>
  <si>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</si>
  <si>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</si>
  <si>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</si>
  <si>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</si>
  <si>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</si>
  <si>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</si>
  <si>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</si>
  <si>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</si>
  <si>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</si>
  <si>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</si>
  <si>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</si>
  <si>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</si>
  <si>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</si>
  <si>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</si>
  <si>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</si>
  <si>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</si>
  <si>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</si>
  <si>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</si>
  <si>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</si>
  <si>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</si>
  <si>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</si>
  <si>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</si>
  <si>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</si>
  <si>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</si>
  <si>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</si>
  <si>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</si>
  <si>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</si>
  <si>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</si>
  <si>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</si>
  <si>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</si>
  <si>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</si>
  <si>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</si>
  <si>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</si>
  <si>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</si>
  <si>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</si>
  <si>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</si>
  <si>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</si>
  <si>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</si>
  <si>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</si>
  <si>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</si>
  <si>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</si>
  <si>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</si>
  <si>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</si>
  <si>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</si>
  <si>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</si>
  <si>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</si>
  <si>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</si>
  <si>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</si>
  <si>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</si>
  <si>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</si>
  <si>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</si>
  <si>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</si>
  <si>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</si>
  <si>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</si>
  <si>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</si>
  <si>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</si>
  <si>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</si>
  <si>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</si>
  <si>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</si>
  <si>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</si>
  <si>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</si>
  <si>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</si>
  <si>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</si>
  <si>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</si>
  <si>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</si>
  <si>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</si>
  <si>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</si>
  <si>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</si>
  <si>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</si>
  <si>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</si>
  <si>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</si>
  <si>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</si>
  <si>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</si>
  <si>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</si>
  <si>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</si>
  <si>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</si>
  <si>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</si>
  <si>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</si>
  <si>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</si>
  <si>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</si>
  <si>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</si>
  <si>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</si>
  <si>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</si>
  <si>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</si>
  <si>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</si>
  <si>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</si>
  <si>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</si>
  <si>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</si>
  <si>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</si>
  <si>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</si>
  <si>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</si>
  <si>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</si>
  <si>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</si>
  <si>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</si>
  <si>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</si>
  <si>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</si>
  <si>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</si>
  <si>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</si>
  <si>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</si>
  <si>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</si>
  <si>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</si>
  <si>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</si>
  <si>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</si>
  <si>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</si>
  <si>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</si>
  <si>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</si>
  <si>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</si>
  <si>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</si>
  <si>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</si>
  <si>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</si>
  <si>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</si>
  <si>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</si>
  <si>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</si>
  <si>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</si>
  <si>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</si>
  <si>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</si>
  <si>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</si>
  <si>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</si>
  <si>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</si>
  <si>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</si>
  <si>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</si>
  <si>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</si>
  <si>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</si>
  <si>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</si>
  <si>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</si>
  <si>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</si>
  <si>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</si>
  <si>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</si>
  <si>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</si>
  <si>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</si>
  <si>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</si>
  <si>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</si>
  <si>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</si>
  <si>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</si>
  <si>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</si>
  <si>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</si>
  <si>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</si>
  <si>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</si>
  <si>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</si>
  <si>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</si>
  <si>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</si>
  <si>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</si>
  <si>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</si>
  <si>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</si>
  <si>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</si>
  <si>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</si>
  <si>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</si>
  <si>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</si>
  <si>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</si>
  <si>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</si>
  <si>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</si>
  <si>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</si>
  <si>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</si>
  <si>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</si>
  <si>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</si>
  <si>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</si>
  <si>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</si>
  <si>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</si>
  <si>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</si>
  <si>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</si>
  <si>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</si>
  <si>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</si>
  <si>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</si>
  <si>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</si>
  <si>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</si>
  <si>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</si>
  <si>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</si>
  <si>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</si>
  <si>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</si>
  <si>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</si>
  <si>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</si>
  <si>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</si>
  <si>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</si>
  <si>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</si>
  <si>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</si>
  <si>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</si>
  <si>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</si>
  <si>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</si>
  <si>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</si>
  <si>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</si>
  <si>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</si>
  <si>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</si>
  <si>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</si>
  <si>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</si>
  <si>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</si>
  <si>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</si>
  <si>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</si>
  <si>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</si>
  <si>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</si>
  <si>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</si>
  <si>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</si>
  <si>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</si>
  <si>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</si>
  <si>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</si>
  <si>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</si>
  <si>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</si>
  <si>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</si>
  <si>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</si>
  <si>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</si>
  <si>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</si>
  <si>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</si>
  <si>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</si>
  <si>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</si>
  <si>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</si>
  <si>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</si>
  <si>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</si>
  <si>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</si>
  <si>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</si>
  <si>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</si>
  <si>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</si>
  <si>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</si>
  <si>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</si>
  <si>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</si>
  <si>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</si>
  <si>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</si>
  <si>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</si>
  <si>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</si>
  <si>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</si>
  <si>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</si>
  <si>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</si>
  <si>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</si>
  <si>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</si>
  <si>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</si>
  <si>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</si>
  <si>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</si>
  <si>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</si>
  <si>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</si>
  <si>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</si>
  <si>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</si>
  <si>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</si>
  <si>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</si>
  <si>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</si>
  <si>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</si>
  <si>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</si>
  <si>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</si>
  <si>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</si>
  <si>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</si>
  <si>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</si>
  <si>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</si>
  <si>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</si>
  <si>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</si>
  <si>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</si>
  <si>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</si>
  <si>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</si>
  <si>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</si>
  <si>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</si>
  <si>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</si>
  <si>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</si>
  <si>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</si>
  <si>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</si>
  <si>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</si>
  <si>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</si>
  <si>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</si>
  <si>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</si>
  <si>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</si>
  <si>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</si>
  <si>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</si>
  <si>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</si>
  <si>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</si>
  <si>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</si>
  <si>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</si>
  <si>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</si>
  <si>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</si>
  <si>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</si>
  <si>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</si>
  <si>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</si>
  <si>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</si>
  <si>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</si>
  <si>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</si>
  <si>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</si>
  <si>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</si>
  <si>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</si>
  <si>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</si>
  <si>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</si>
  <si>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</si>
  <si>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</si>
  <si>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</si>
  <si>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</si>
  <si>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</si>
  <si>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</si>
  <si>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</si>
  <si>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</si>
  <si>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</si>
  <si>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</si>
  <si>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</si>
  <si>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</si>
  <si>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</si>
  <si>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</si>
  <si>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</si>
  <si>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</si>
  <si>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</si>
  <si>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</si>
  <si>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</si>
  <si>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</si>
  <si>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</si>
  <si>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</si>
  <si>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</si>
  <si>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</si>
  <si>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</si>
  <si>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</si>
  <si>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</si>
  <si>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</si>
  <si>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</si>
  <si>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</si>
  <si>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</si>
  <si>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</si>
  <si>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</si>
  <si>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</si>
  <si>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</si>
  <si>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</si>
  <si>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</si>
  <si>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</si>
  <si>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</si>
  <si>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</si>
  <si>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</si>
  <si>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</si>
  <si>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</si>
  <si>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</si>
  <si>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</si>
  <si>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</si>
  <si>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</si>
  <si>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</si>
  <si>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</si>
  <si>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</si>
  <si>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</si>
  <si>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</si>
  <si>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</si>
  <si>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</si>
  <si>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</si>
  <si>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</si>
  <si>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</si>
  <si>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</si>
  <si>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</si>
  <si>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</si>
  <si>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</si>
  <si>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</si>
  <si>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</si>
  <si>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</si>
  <si>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</si>
  <si>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</si>
  <si>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</si>
  <si>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</si>
  <si>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</si>
  <si>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</si>
  <si>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</si>
  <si>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</si>
  <si>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</si>
  <si>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</si>
  <si>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</si>
  <si>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</si>
  <si>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</si>
  <si>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</si>
  <si>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</si>
  <si>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</si>
  <si>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</si>
  <si>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</si>
  <si>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</si>
  <si>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</si>
  <si>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</si>
  <si>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</si>
  <si>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</si>
  <si>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</si>
  <si>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</si>
  <si>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</si>
  <si>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</si>
  <si>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</si>
  <si>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</si>
  <si>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</si>
  <si>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</si>
  <si>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</si>
  <si>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</si>
  <si>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</si>
  <si>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</si>
  <si>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</si>
  <si>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</si>
  <si>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</si>
  <si>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</si>
  <si>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</si>
  <si>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</si>
  <si>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</si>
  <si>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</si>
  <si>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</si>
  <si>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</si>
  <si>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</si>
  <si>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</si>
  <si>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</si>
  <si>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</si>
  <si>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</si>
  <si>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</si>
  <si>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</si>
  <si>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</si>
  <si>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</si>
  <si>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</si>
  <si>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</si>
  <si>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</si>
  <si>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</si>
  <si>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</si>
  <si>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</si>
  <si>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</si>
  <si>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</si>
  <si>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</si>
  <si>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</si>
  <si>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</si>
  <si>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</si>
  <si>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</si>
  <si>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</si>
  <si>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</si>
  <si>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</si>
  <si>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</si>
  <si>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</si>
  <si>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</si>
  <si>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</si>
  <si>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</si>
  <si>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</si>
  <si>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</si>
  <si>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</si>
  <si>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</si>
  <si>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</si>
  <si>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</si>
  <si>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</si>
  <si>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</si>
  <si>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</si>
  <si>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</si>
  <si>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</si>
  <si>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</si>
  <si>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</si>
  <si>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</si>
  <si>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</si>
  <si>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</si>
  <si>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</si>
  <si>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</si>
  <si>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</si>
  <si>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</si>
  <si>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</si>
  <si>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</si>
  <si>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</si>
  <si>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</si>
  <si>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</si>
  <si>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</si>
  <si>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</si>
  <si>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</si>
  <si>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</si>
  <si>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</si>
  <si>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</si>
  <si>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</si>
  <si>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</si>
  <si>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</si>
  <si>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</si>
  <si>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</si>
  <si>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</si>
  <si>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</si>
  <si>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</si>
  <si>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</si>
  <si>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</si>
  <si>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</si>
  <si>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</si>
  <si>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</si>
  <si>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</si>
  <si>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</si>
  <si>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</si>
  <si>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</si>
  <si>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</si>
  <si>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</si>
  <si>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</si>
  <si>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</si>
  <si>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</si>
  <si>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</si>
  <si>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</si>
  <si>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</si>
  <si>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</si>
  <si>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</si>
  <si>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</si>
  <si>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</si>
  <si>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</si>
  <si>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</si>
  <si>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</si>
  <si>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</si>
  <si>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</si>
  <si>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</si>
  <si>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</si>
  <si>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</si>
  <si>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</si>
  <si>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</si>
  <si>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</si>
  <si>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</si>
  <si>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</si>
  <si>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</si>
  <si>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</si>
  <si>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</si>
  <si>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</si>
  <si>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</si>
  <si>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</si>
  <si>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</si>
  <si>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</si>
  <si>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</si>
  <si>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</si>
  <si>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</si>
  <si>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</si>
  <si>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</si>
  <si>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</si>
  <si>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</si>
  <si>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</si>
  <si>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</si>
  <si>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</si>
  <si>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</si>
  <si>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</si>
  <si>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</si>
  <si>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</si>
  <si>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</si>
  <si>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</si>
  <si>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</si>
  <si>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</si>
  <si>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</si>
  <si>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</si>
  <si>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</si>
  <si>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</si>
  <si>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</si>
  <si>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</si>
  <si>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</si>
  <si>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</si>
  <si>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</si>
  <si>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</si>
  <si>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</si>
  <si>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</si>
  <si>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</si>
  <si>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</si>
  <si>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</si>
  <si>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</si>
  <si>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</si>
  <si>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</si>
  <si>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</si>
  <si>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</si>
  <si>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</si>
  <si>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</si>
  <si>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</si>
  <si>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</si>
  <si>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</si>
  <si>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</si>
  <si>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</si>
  <si>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</si>
  <si>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</si>
  <si>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</si>
  <si>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</si>
  <si>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</si>
  <si>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</si>
  <si>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</si>
  <si>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</si>
  <si>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</si>
  <si>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</si>
  <si>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</si>
  <si>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</si>
  <si>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</si>
  <si>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</si>
  <si>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</si>
  <si>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</si>
  <si>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</si>
  <si>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</si>
  <si>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</si>
  <si>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</si>
  <si>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</si>
  <si>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</si>
  <si>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</si>
  <si>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</si>
  <si>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</si>
  <si>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</si>
  <si>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</si>
  <si>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</si>
  <si>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</si>
  <si>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</si>
  <si>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</si>
  <si>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</si>
  <si>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</si>
  <si>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</si>
  <si>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</si>
  <si>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</si>
  <si>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</si>
  <si>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</si>
  <si>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</si>
  <si>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</si>
  <si>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</si>
  <si>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</si>
  <si>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</si>
  <si>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</si>
  <si>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</si>
  <si>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</si>
  <si>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</si>
  <si>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</si>
  <si>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</si>
  <si>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</si>
  <si>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</si>
  <si>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</si>
  <si>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</si>
  <si>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</si>
  <si>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</si>
  <si>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</si>
  <si>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</si>
  <si>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</si>
  <si>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</si>
  <si>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</si>
  <si>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</si>
  <si>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</si>
  <si>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</si>
  <si>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</si>
  <si>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</si>
  <si>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</si>
  <si>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</si>
  <si>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</si>
  <si>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</si>
  <si>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</si>
  <si>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</si>
  <si>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</si>
  <si>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</si>
  <si>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</si>
  <si>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</si>
  <si>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</si>
  <si>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</si>
  <si>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</si>
  <si>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</si>
  <si>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</si>
  <si>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</si>
  <si>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</si>
  <si>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</si>
  <si>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</si>
  <si>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</si>
  <si>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</si>
  <si>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</si>
  <si>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</si>
  <si>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</si>
  <si>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</si>
  <si>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</si>
  <si>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</si>
  <si>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</si>
  <si>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</si>
  <si>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</si>
  <si>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</si>
  <si>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</si>
  <si>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</si>
  <si>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</si>
  <si>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</si>
  <si>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</si>
  <si>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</si>
  <si>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</si>
  <si>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</si>
  <si>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</si>
  <si>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</si>
  <si>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</si>
  <si>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</si>
  <si>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</si>
  <si>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</si>
  <si>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</si>
  <si>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</si>
  <si>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</si>
  <si>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</si>
  <si>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</si>
  <si>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</si>
  <si>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</si>
  <si>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</si>
  <si>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</si>
  <si>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</si>
  <si>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</si>
  <si>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</si>
  <si>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</si>
  <si>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</si>
  <si>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</si>
  <si>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</si>
  <si>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</si>
  <si>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</si>
  <si>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</si>
  <si>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</si>
  <si>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</si>
  <si>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</si>
  <si>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</si>
  <si>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</si>
  <si>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</si>
  <si>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</si>
  <si>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</si>
  <si>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</si>
  <si>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</si>
  <si>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</si>
  <si>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</si>
  <si>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</si>
  <si>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</si>
  <si>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</si>
  <si>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</si>
  <si>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</si>
  <si>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</si>
  <si>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</si>
  <si>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</si>
  <si>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</si>
  <si>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</si>
  <si>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</si>
  <si>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</si>
  <si>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</si>
  <si>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</si>
  <si>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</si>
  <si>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</si>
  <si>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</si>
  <si>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</si>
  <si>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</si>
  <si>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</si>
  <si>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</si>
  <si>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</si>
  <si>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</si>
  <si>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</si>
  <si>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</si>
  <si>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</si>
  <si>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</si>
  <si>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</si>
  <si>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</si>
  <si>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</si>
  <si>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</si>
  <si>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</si>
  <si>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</si>
  <si>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</si>
  <si>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</si>
  <si>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</si>
  <si>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</si>
  <si>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</si>
  <si>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</si>
  <si>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</si>
  <si>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</si>
  <si>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</si>
  <si>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</si>
  <si>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</si>
  <si>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</si>
  <si>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</si>
  <si>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</si>
  <si>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</si>
  <si>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</si>
  <si>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</si>
  <si>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</si>
  <si>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</si>
  <si>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</si>
  <si>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</si>
  <si>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</si>
  <si>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</si>
  <si>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</si>
  <si>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</si>
  <si>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</si>
  <si>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</si>
  <si>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</si>
  <si>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</si>
  <si>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</si>
  <si>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</si>
  <si>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</si>
  <si>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</si>
  <si>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</si>
  <si>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</si>
  <si>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</si>
  <si>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</si>
  <si>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</si>
  <si>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</si>
  <si>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</si>
  <si>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</si>
  <si>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</si>
  <si>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</si>
  <si>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</si>
  <si>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</si>
  <si>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</si>
  <si>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</si>
  <si>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</si>
  <si>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</si>
  <si>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</si>
  <si>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</si>
  <si>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</si>
  <si>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</si>
  <si>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</si>
  <si>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</si>
  <si>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</si>
  <si>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</si>
  <si>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</si>
  <si>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</si>
  <si>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</si>
  <si>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</si>
  <si>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</si>
  <si>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</si>
  <si>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</si>
  <si>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</si>
  <si>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</si>
  <si>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</si>
  <si>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</si>
  <si>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</si>
  <si>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</si>
  <si>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</si>
  <si>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</si>
  <si>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</si>
  <si>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</si>
  <si>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</si>
  <si>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</si>
  <si>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</si>
  <si>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</si>
  <si>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</si>
  <si>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</si>
  <si>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</si>
  <si>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</si>
  <si>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</si>
  <si>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</si>
  <si>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</si>
  <si>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</si>
  <si>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</si>
  <si>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</si>
  <si>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</si>
  <si>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</si>
  <si>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</si>
  <si>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</si>
  <si>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</si>
  <si>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</si>
  <si>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</si>
  <si>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</si>
  <si>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</si>
  <si>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</si>
  <si>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</si>
  <si>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</si>
  <si>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</si>
  <si>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</si>
  <si>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</si>
  <si>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</si>
  <si>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</si>
  <si>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</si>
  <si>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</si>
  <si>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</si>
  <si>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</si>
  <si>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</si>
  <si>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</si>
  <si>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</si>
  <si>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</si>
  <si>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</si>
  <si>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</si>
  <si>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</si>
  <si>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</si>
  <si>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</si>
  <si>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</si>
  <si>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</si>
  <si>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</si>
  <si>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</si>
  <si>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</si>
  <si>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</si>
  <si>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</si>
  <si>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</si>
  <si>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</si>
  <si>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</si>
  <si>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</si>
  <si>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</si>
  <si>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</si>
  <si>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</si>
  <si>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</si>
  <si>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</si>
  <si>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</si>
  <si>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</si>
  <si>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</si>
  <si>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</si>
  <si>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</si>
  <si>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</si>
  <si>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</si>
  <si>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</si>
  <si>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</si>
  <si>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</si>
  <si>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</si>
  <si>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</si>
  <si>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</si>
  <si>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</si>
  <si>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</si>
  <si>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</si>
  <si>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</si>
  <si>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</si>
  <si>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</si>
  <si>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</si>
  <si>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</si>
  <si>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</si>
  <si>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</si>
  <si>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</si>
  <si>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</si>
  <si>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</si>
  <si>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</si>
  <si>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</si>
  <si>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</si>
  <si>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</si>
  <si>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</si>
  <si>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</si>
  <si>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</si>
  <si>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</si>
  <si>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</si>
  <si>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</si>
  <si>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</si>
  <si>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</si>
  <si>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</si>
  <si>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</si>
  <si>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</si>
  <si>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</si>
  <si>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</si>
  <si>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</si>
  <si>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</si>
  <si>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</si>
  <si>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</si>
  <si>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</si>
  <si>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</si>
  <si>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</si>
  <si>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</si>
  <si>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</si>
  <si>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</si>
  <si>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</si>
  <si>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</si>
  <si>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</si>
  <si>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</si>
  <si>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</si>
  <si>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</si>
  <si>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</si>
  <si>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</si>
  <si>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</si>
  <si>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</si>
  <si>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</si>
  <si>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</si>
  <si>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</si>
  <si>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</si>
  <si>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</si>
  <si>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</si>
  <si>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</si>
  <si>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</si>
  <si>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</si>
  <si>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</si>
  <si>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</si>
  <si>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</si>
  <si>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</si>
  <si>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</si>
  <si>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</si>
  <si>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</si>
  <si>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</si>
  <si>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</si>
  <si>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</si>
  <si>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</si>
  <si>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</si>
  <si>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</si>
  <si>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</si>
  <si>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</si>
  <si>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</si>
  <si>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</si>
  <si>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</si>
  <si>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</si>
  <si>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</si>
  <si>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</si>
  <si>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</si>
  <si>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</si>
  <si>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</si>
  <si>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</si>
  <si>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</si>
  <si>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</si>
  <si>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</si>
  <si>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</si>
  <si>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</si>
  <si>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</si>
  <si>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</si>
  <si>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</si>
  <si>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</si>
  <si>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</si>
  <si>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</si>
  <si>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</si>
  <si>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</si>
  <si>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</si>
  <si>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</si>
  <si>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</si>
  <si>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</si>
  <si>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</si>
  <si>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</si>
  <si>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</si>
  <si>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</si>
  <si>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</si>
  <si>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</si>
  <si>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</si>
  <si>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</si>
  <si>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</si>
  <si>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</si>
  <si>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</si>
  <si>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</si>
  <si>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</si>
  <si>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</si>
  <si>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</si>
  <si>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</si>
  <si>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</si>
  <si>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</si>
  <si>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</si>
  <si>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</si>
  <si>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</si>
  <si>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</si>
  <si>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</si>
  <si>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</si>
  <si>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</si>
  <si>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</si>
  <si>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</si>
  <si>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</si>
  <si>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</si>
  <si>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</si>
  <si>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</si>
  <si>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</si>
  <si>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</si>
  <si>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</si>
  <si>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</si>
  <si>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</si>
  <si>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</si>
  <si>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</si>
  <si>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</si>
  <si>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</si>
  <si>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</si>
  <si>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</si>
  <si>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</si>
  <si>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</si>
  <si>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</si>
  <si>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</si>
  <si>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</si>
  <si>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</si>
  <si>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</si>
  <si>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</si>
  <si>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</si>
  <si>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</si>
  <si>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</si>
  <si>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</si>
  <si>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</si>
  <si>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</si>
  <si>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</si>
  <si>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</si>
  <si>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</si>
  <si>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</si>
  <si>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</si>
  <si>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</si>
  <si>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</si>
  <si>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</si>
  <si>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</si>
  <si>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</si>
  <si>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</si>
  <si>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</si>
  <si>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</si>
  <si>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</si>
  <si>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</si>
  <si>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</si>
  <si>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</si>
  <si>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</si>
  <si>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</si>
  <si>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</si>
  <si>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</si>
  <si>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</si>
  <si>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</si>
  <si>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</si>
  <si>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</si>
  <si>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</si>
  <si>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</si>
  <si>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</si>
  <si>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</si>
  <si>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</si>
  <si>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</si>
  <si>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</si>
  <si>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</si>
  <si>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</si>
  <si>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</si>
  <si>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</si>
  <si>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</si>
  <si>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</si>
  <si>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</si>
  <si>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</si>
  <si>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</si>
  <si>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</si>
  <si>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</si>
  <si>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</si>
  <si>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</si>
  <si>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</si>
  <si>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</si>
  <si>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</si>
  <si>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</si>
  <si>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</si>
  <si>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</si>
  <si>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</si>
  <si>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</si>
  <si>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</si>
  <si>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</si>
  <si>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</si>
  <si>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</si>
  <si>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</si>
  <si>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</si>
  <si>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</si>
  <si>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</si>
  <si>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</si>
  <si>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</si>
  <si>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</si>
  <si>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</si>
  <si>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</si>
  <si>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</si>
  <si>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</si>
  <si>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</si>
  <si>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</si>
  <si>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</si>
  <si>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</si>
  <si>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</si>
  <si>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</si>
  <si>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</si>
  <si>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</si>
  <si>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</si>
  <si>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</si>
  <si>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</si>
  <si>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</si>
  <si>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</si>
  <si>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</si>
  <si>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</si>
  <si>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</si>
  <si>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</si>
  <si>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</si>
  <si>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</si>
  <si>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</si>
  <si>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</si>
  <si>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</si>
  <si>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</si>
  <si>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</si>
  <si>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</si>
  <si>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</si>
  <si>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</si>
  <si>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</si>
  <si>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</si>
  <si>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</si>
  <si>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</si>
  <si>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</si>
  <si>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</si>
  <si>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</si>
  <si>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</si>
  <si>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</si>
  <si>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</si>
  <si>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</si>
  <si>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</si>
  <si>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</si>
  <si>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</si>
  <si>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</si>
  <si>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</si>
  <si>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</si>
  <si>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</si>
  <si>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</si>
  <si>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</si>
  <si>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</si>
  <si>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</si>
  <si>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</si>
  <si>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</si>
  <si>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</si>
  <si>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</si>
  <si>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</si>
  <si>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</si>
  <si>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</si>
  <si>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</si>
  <si>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</si>
  <si>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</si>
  <si>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</si>
  <si>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</si>
  <si>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</si>
  <si>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</si>
  <si>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</si>
  <si>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</si>
  <si>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</si>
  <si>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</si>
  <si>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</si>
  <si>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</si>
  <si>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</si>
  <si>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</si>
  <si>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</si>
  <si>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</si>
  <si>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</si>
  <si>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</si>
  <si>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</si>
  <si>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</si>
  <si>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</si>
  <si>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</si>
  <si>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</si>
  <si>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</si>
  <si>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</si>
  <si>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</si>
  <si>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</si>
  <si>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</si>
  <si>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</si>
  <si>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</si>
  <si>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</si>
  <si>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</si>
  <si>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</si>
  <si>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</si>
  <si>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</si>
  <si>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</si>
  <si>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</si>
  <si>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</si>
  <si>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</si>
  <si>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</si>
  <si>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</si>
  <si>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</si>
  <si>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</si>
  <si>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</si>
  <si>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</si>
  <si>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</si>
  <si>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</si>
  <si>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</si>
  <si>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</si>
  <si>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</si>
  <si>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</si>
  <si>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</si>
  <si>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</si>
  <si>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</si>
  <si>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</si>
  <si>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</si>
  <si>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</si>
  <si>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</si>
  <si>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</si>
  <si>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</si>
  <si>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</si>
  <si>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</si>
  <si>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</si>
  <si>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</si>
  <si>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</si>
  <si>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</si>
  <si>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</si>
  <si>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</si>
  <si>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</si>
  <si>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</si>
  <si>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</si>
  <si>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</si>
  <si>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</si>
  <si>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</si>
  <si>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</si>
  <si>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</si>
  <si>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</si>
  <si>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</si>
  <si>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</si>
  <si>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</si>
  <si>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</si>
  <si>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</si>
  <si>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</si>
  <si>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</si>
  <si>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</si>
  <si>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</si>
  <si>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</si>
  <si>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</si>
  <si>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</si>
  <si>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</si>
  <si>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</si>
  <si>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</si>
  <si>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</si>
  <si>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</si>
  <si>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</si>
  <si>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</si>
  <si>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</si>
  <si>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</si>
  <si>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</si>
  <si>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</si>
  <si>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</si>
  <si>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</si>
  <si>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</si>
  <si>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</si>
  <si>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</si>
  <si>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</si>
  <si>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</si>
  <si>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</si>
  <si>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</si>
  <si>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</si>
  <si>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</si>
  <si>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</si>
  <si>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</si>
  <si>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</si>
  <si>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</si>
  <si>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</si>
  <si>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</si>
  <si>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</si>
  <si>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</si>
  <si>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</si>
  <si>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</si>
  <si>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</si>
  <si>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</si>
  <si>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</si>
  <si>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</si>
  <si>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</si>
  <si>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</si>
  <si>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</si>
  <si>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</si>
  <si>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</si>
  <si>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</si>
  <si>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</si>
  <si>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</si>
  <si>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</si>
  <si>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</si>
  <si>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</si>
  <si>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</si>
  <si>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</si>
  <si>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</si>
  <si>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</si>
  <si>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</si>
  <si>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</si>
  <si>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</si>
  <si>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</si>
  <si>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</si>
  <si>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</si>
  <si>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</si>
  <si>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</si>
  <si>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</si>
  <si>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</si>
  <si>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</si>
  <si>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</si>
  <si>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</si>
  <si>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</si>
  <si>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</si>
  <si>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</si>
  <si>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</si>
  <si>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</si>
  <si>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</si>
  <si>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</si>
  <si>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</si>
  <si>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</si>
  <si>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</si>
  <si>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</si>
  <si>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</si>
  <si>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</si>
  <si>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</si>
  <si>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</si>
  <si>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</si>
  <si>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</si>
  <si>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</si>
  <si>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</si>
  <si>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</si>
  <si>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</si>
  <si>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</si>
  <si>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</si>
  <si>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</si>
  <si>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</si>
  <si>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</si>
  <si>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</si>
  <si>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</si>
  <si>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</si>
  <si>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</si>
  <si>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</si>
  <si>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</si>
  <si>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</si>
  <si>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</si>
  <si>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</si>
  <si>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</si>
  <si>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</si>
  <si>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</si>
  <si>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</si>
  <si>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</si>
  <si>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</si>
  <si>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</si>
  <si>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</si>
  <si>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</si>
  <si>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</si>
  <si>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</si>
  <si>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</si>
  <si>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</si>
  <si>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</si>
  <si>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</si>
  <si>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</si>
  <si>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</si>
  <si>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</si>
  <si>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</si>
  <si>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</si>
  <si>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</si>
  <si>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</si>
  <si>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</si>
  <si>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</si>
  <si>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</si>
  <si>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</si>
  <si>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</si>
  <si>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</si>
  <si>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</si>
  <si>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</si>
  <si>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</si>
  <si>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</si>
  <si>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</si>
  <si>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</si>
  <si>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</si>
  <si>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</si>
  <si>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</si>
  <si>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</si>
  <si>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</si>
  <si>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</si>
  <si>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</si>
  <si>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</si>
  <si>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</si>
  <si>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</si>
  <si>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</si>
  <si>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</si>
  <si>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</si>
  <si>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</si>
  <si>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</si>
  <si>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</si>
  <si>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</si>
  <si>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</si>
  <si>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</si>
  <si>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</si>
  <si>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</si>
  <si>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</si>
  <si>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</si>
  <si>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</si>
  <si>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</si>
  <si>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</si>
  <si>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</si>
  <si>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</si>
  <si>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</si>
  <si>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</si>
  <si>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</si>
  <si>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</si>
  <si>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</si>
  <si>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</si>
  <si>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</si>
  <si>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</si>
  <si>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</si>
  <si>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</si>
  <si>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</si>
  <si>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</si>
  <si>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</si>
  <si>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</si>
  <si>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</si>
  <si>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</si>
  <si>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</si>
  <si>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</si>
  <si>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</si>
  <si>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</si>
  <si>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</si>
  <si>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</si>
  <si>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</si>
  <si>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</si>
  <si>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</si>
  <si>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</si>
  <si>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</si>
  <si>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</si>
  <si>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</si>
  <si>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</si>
  <si>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</si>
  <si>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</si>
  <si>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</si>
  <si>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</si>
  <si>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</si>
  <si>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</si>
  <si>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</si>
  <si>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</si>
  <si>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</si>
  <si>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</si>
  <si>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</si>
  <si>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</si>
  <si>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</si>
  <si>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</si>
  <si>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</si>
  <si>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</si>
  <si>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</si>
  <si>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</si>
  <si>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</si>
  <si>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</si>
  <si>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</si>
  <si>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</si>
  <si>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</si>
  <si>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</si>
  <si>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</si>
  <si>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</si>
  <si>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</si>
  <si>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</si>
  <si>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</si>
  <si>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</si>
  <si>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</si>
  <si>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</si>
  <si>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</si>
  <si>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</si>
  <si>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</si>
  <si>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</si>
  <si>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</si>
  <si>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</si>
  <si>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</si>
  <si>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</si>
  <si>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</si>
  <si>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</si>
  <si>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</si>
  <si>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</si>
  <si>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</si>
  <si>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</si>
  <si>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</si>
  <si>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</si>
  <si>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</si>
  <si>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</si>
  <si>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</si>
  <si>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</si>
  <si>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</si>
  <si>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</si>
  <si>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</si>
  <si>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</si>
  <si>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</si>
  <si>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</si>
  <si>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</si>
  <si>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</si>
  <si>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</si>
  <si>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</si>
  <si>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</si>
  <si>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</si>
  <si>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</si>
  <si>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</si>
  <si>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</si>
  <si>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</si>
  <si>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</si>
  <si>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</si>
  <si>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</si>
  <si>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</si>
  <si>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</si>
  <si>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</si>
  <si>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</si>
  <si>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</si>
  <si>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</si>
  <si>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</si>
  <si>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</si>
  <si>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</si>
  <si>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</si>
  <si>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</si>
  <si>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</si>
  <si>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</si>
  <si>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</si>
  <si>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</si>
  <si>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</si>
  <si>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</si>
  <si>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</si>
  <si>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</si>
  <si>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</si>
  <si>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</si>
  <si>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</si>
  <si>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</si>
  <si>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</si>
  <si>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</si>
  <si>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</si>
  <si>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</si>
  <si>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</si>
  <si>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</si>
  <si>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</si>
  <si>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</si>
  <si>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</si>
  <si>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</si>
  <si>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</si>
  <si>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</si>
  <si>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</si>
  <si>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</si>
  <si>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</si>
  <si>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</si>
  <si>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</si>
  <si>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</si>
  <si>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</si>
  <si>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</si>
  <si>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</si>
  <si>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</si>
  <si>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</si>
  <si>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</si>
  <si>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</si>
  <si>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</si>
  <si>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</si>
  <si>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</si>
  <si>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</si>
  <si>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</si>
  <si>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</si>
  <si>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</si>
  <si>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</si>
  <si>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</si>
  <si>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</si>
  <si>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</si>
  <si>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</si>
  <si>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</si>
  <si>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</si>
  <si>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</si>
  <si>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</si>
  <si>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</si>
  <si>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</si>
  <si>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</si>
  <si>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</si>
  <si>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</si>
  <si>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</si>
  <si>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</si>
  <si>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</si>
  <si>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</si>
  <si>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</si>
  <si>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</si>
  <si>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</si>
  <si>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</si>
  <si>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</si>
  <si>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</si>
  <si>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</si>
  <si>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</si>
  <si>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</si>
  <si>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</si>
  <si>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</si>
  <si>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</si>
  <si>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</si>
  <si>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</si>
  <si>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</si>
  <si>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</si>
  <si>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</si>
  <si>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</si>
  <si>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</si>
  <si>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</si>
  <si>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</si>
  <si>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</si>
  <si>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</si>
  <si>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</si>
  <si>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</si>
  <si>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</si>
  <si>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</si>
  <si>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</si>
  <si>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</si>
  <si>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</si>
  <si>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</si>
  <si>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</si>
  <si>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</si>
  <si>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</si>
  <si>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</si>
  <si>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</si>
  <si>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</si>
  <si>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</si>
  <si>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</si>
  <si>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</si>
  <si>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</si>
  <si>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</si>
  <si>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</si>
  <si>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</si>
  <si>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</si>
  <si>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</si>
  <si>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</si>
  <si>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</si>
  <si>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</si>
  <si>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</si>
  <si>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</si>
  <si>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</si>
  <si>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</si>
  <si>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</si>
  <si>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</si>
  <si>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</si>
  <si>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</si>
  <si>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</si>
  <si>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</si>
  <si>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</si>
  <si>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</si>
  <si>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</si>
  <si>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</si>
  <si>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</si>
  <si>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</si>
  <si>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</si>
  <si>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</si>
  <si>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</si>
  <si>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</si>
  <si>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</si>
  <si>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</si>
  <si>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</si>
  <si>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</si>
  <si>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</si>
  <si>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</si>
  <si>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</si>
  <si>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</si>
  <si>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</si>
  <si>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</si>
  <si>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</si>
  <si>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</si>
  <si>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</si>
  <si>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</si>
  <si>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</si>
  <si>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</si>
  <si>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</si>
  <si>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</si>
  <si>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</si>
  <si>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</si>
  <si>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</si>
  <si>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</si>
  <si>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</si>
  <si>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</si>
  <si>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</si>
  <si>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</si>
  <si>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</si>
  <si>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</si>
  <si>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</si>
  <si>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</si>
  <si>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</si>
  <si>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</si>
  <si>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</si>
  <si>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</si>
  <si>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</si>
  <si>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</si>
  <si>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</si>
  <si>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</si>
  <si>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</si>
  <si>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</si>
  <si>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</si>
  <si>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</si>
  <si>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</si>
  <si>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</si>
  <si>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</si>
  <si>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</si>
  <si>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</si>
  <si>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</si>
  <si>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</si>
  <si>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</si>
  <si>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</si>
  <si>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</si>
  <si>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</si>
  <si>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</si>
  <si>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</si>
  <si>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</si>
  <si>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</si>
  <si>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</si>
  <si>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</si>
  <si>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</si>
  <si>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</si>
  <si>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</si>
  <si>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</si>
  <si>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</si>
  <si>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</si>
  <si>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</si>
  <si>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</si>
  <si>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</si>
  <si>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</si>
  <si>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</si>
  <si>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</si>
  <si>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</si>
  <si>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</si>
  <si>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</si>
  <si>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</si>
  <si>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</si>
  <si>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</si>
  <si>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</si>
  <si>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</si>
  <si>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</si>
  <si>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</si>
  <si>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</si>
  <si>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</si>
  <si>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</si>
  <si>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</si>
  <si>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</si>
  <si>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</si>
  <si>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</si>
  <si>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</si>
  <si>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</si>
  <si>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</si>
  <si>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</si>
  <si>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</si>
  <si>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</si>
  <si>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</si>
  <si>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</si>
  <si>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</si>
  <si>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</si>
  <si>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</si>
  <si>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</si>
  <si>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</si>
  <si>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</si>
  <si>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</si>
  <si>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</si>
  <si>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</si>
  <si>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</si>
  <si>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</si>
  <si>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</si>
  <si>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</si>
  <si>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</si>
  <si>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</si>
  <si>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</si>
  <si>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</si>
  <si>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</si>
  <si>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</si>
  <si>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</si>
  <si>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</si>
  <si>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</si>
  <si>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</si>
  <si>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</si>
  <si>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</si>
  <si>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</si>
  <si>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</si>
  <si>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</si>
  <si>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</si>
  <si>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</si>
  <si>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</si>
  <si>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</si>
  <si>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</si>
  <si>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</si>
  <si>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</si>
  <si>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</si>
  <si>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</si>
  <si>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</si>
  <si>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</si>
  <si>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</si>
  <si>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</si>
  <si>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</si>
  <si>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</si>
  <si>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</si>
  <si>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</si>
  <si>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</si>
  <si>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</si>
  <si>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</si>
  <si>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</si>
  <si>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</si>
  <si>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</si>
  <si>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</si>
  <si>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</si>
  <si>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</si>
  <si>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</si>
  <si>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</si>
  <si>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</si>
  <si>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</si>
  <si>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</si>
  <si>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</si>
  <si>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</si>
  <si>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</si>
  <si>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</si>
  <si>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</si>
  <si>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</si>
  <si>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</si>
  <si>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</si>
  <si>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</si>
  <si>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</si>
  <si>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</si>
  <si>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</si>
  <si>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</si>
  <si>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</si>
  <si>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</si>
  <si>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</si>
  <si>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</si>
  <si>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</si>
  <si>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</si>
  <si>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</si>
  <si>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</si>
  <si>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</si>
  <si>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</si>
  <si>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</si>
  <si>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</si>
  <si>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</si>
  <si>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</si>
  <si>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</si>
  <si>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</si>
  <si>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</si>
  <si>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</si>
  <si>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</si>
  <si>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</si>
  <si>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</si>
  <si>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</si>
  <si>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</si>
  <si>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</si>
  <si>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</si>
  <si>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</si>
  <si>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</si>
  <si>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</si>
  <si>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</si>
  <si>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</si>
  <si>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</si>
  <si>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</si>
  <si>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</si>
  <si>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</si>
  <si>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</si>
  <si>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</si>
  <si>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</si>
  <si>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</si>
  <si>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</si>
  <si>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</si>
  <si>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</si>
  <si>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</si>
  <si>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</si>
  <si>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</si>
  <si>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</si>
  <si>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</si>
  <si>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</si>
  <si>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</si>
  <si>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</si>
  <si>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</si>
  <si>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</si>
  <si>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</si>
  <si>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</si>
  <si>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</si>
  <si>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</si>
  <si>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</si>
  <si>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</si>
  <si>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</si>
  <si>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</si>
  <si>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</si>
  <si>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</si>
  <si>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</si>
  <si>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</si>
  <si>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</si>
  <si>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</si>
  <si>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</si>
  <si>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</si>
  <si>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</si>
  <si>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</si>
  <si>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</si>
  <si>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</si>
  <si>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</si>
  <si>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</si>
  <si>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</si>
  <si>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</si>
  <si>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</si>
  <si>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</si>
  <si>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</si>
  <si>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</si>
  <si>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</si>
  <si>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</si>
  <si>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</si>
  <si>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</si>
  <si>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</si>
  <si>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</si>
  <si>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</si>
  <si>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</si>
  <si>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</si>
  <si>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</si>
  <si>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</si>
  <si>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</si>
  <si>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</si>
  <si>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</si>
  <si>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</si>
  <si>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</si>
  <si>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</si>
  <si>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</si>
  <si>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</si>
  <si>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</si>
  <si>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</si>
  <si>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</si>
  <si>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</si>
  <si>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</si>
  <si>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</si>
  <si>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</si>
  <si>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</si>
  <si>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</si>
  <si>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</si>
  <si>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</si>
  <si>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</si>
  <si>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</si>
  <si>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</si>
  <si>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</si>
  <si>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</si>
  <si>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</si>
  <si>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</si>
  <si>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</si>
  <si>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</si>
  <si>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</si>
  <si>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</si>
  <si>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</si>
  <si>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</si>
  <si>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</si>
  <si>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</si>
  <si>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</si>
  <si>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</si>
  <si>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</si>
  <si>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</si>
  <si>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</si>
  <si>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</si>
  <si>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</si>
  <si>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</si>
  <si>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</si>
  <si>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</si>
  <si>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</si>
  <si>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</si>
  <si>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</si>
  <si>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</si>
  <si>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</si>
  <si>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</si>
  <si>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</si>
  <si>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</si>
  <si>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</si>
  <si>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</si>
  <si>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</si>
  <si>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</si>
  <si>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</si>
  <si>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</si>
  <si>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</si>
  <si>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</si>
  <si>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</si>
  <si>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</si>
  <si>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</si>
  <si>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</si>
  <si>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</si>
  <si>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</si>
  <si>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</si>
  <si>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</si>
  <si>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</si>
  <si>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</si>
  <si>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</si>
  <si>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</si>
  <si>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</si>
  <si>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</si>
  <si>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</si>
  <si>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</si>
  <si>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</si>
  <si>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</si>
  <si>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</si>
  <si>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</si>
  <si>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</si>
  <si>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</si>
  <si>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</si>
  <si>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</si>
  <si>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</si>
  <si>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</si>
  <si>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</si>
  <si>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</si>
  <si>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</si>
  <si>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</si>
  <si>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</si>
  <si>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</si>
  <si>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</si>
  <si>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</si>
  <si>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</si>
  <si>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</si>
  <si>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</si>
  <si>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</si>
  <si>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</si>
  <si>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</si>
  <si>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</si>
  <si>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</si>
  <si>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</si>
  <si>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</si>
  <si>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</si>
  <si>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</si>
  <si>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</si>
  <si>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</si>
  <si>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</si>
  <si>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</si>
  <si>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</si>
  <si>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</si>
  <si>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</si>
  <si>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</si>
  <si>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</si>
  <si>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</si>
  <si>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</si>
  <si>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</si>
  <si>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</si>
  <si>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</si>
  <si>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</si>
  <si>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</si>
  <si>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</si>
  <si>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</si>
  <si>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</si>
  <si>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</si>
  <si>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</si>
  <si>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</si>
  <si>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</si>
  <si>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</si>
  <si>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</si>
  <si>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</si>
  <si>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</si>
  <si>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</si>
  <si>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</si>
  <si>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</si>
  <si>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</si>
  <si>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</si>
  <si>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</si>
  <si>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</si>
  <si>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</si>
  <si>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</si>
  <si>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</si>
  <si>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</si>
  <si>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</si>
  <si>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</si>
  <si>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</si>
  <si>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</si>
  <si>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</si>
  <si>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</si>
  <si>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</si>
  <si>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</si>
  <si>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</si>
  <si>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</si>
  <si>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</si>
  <si>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</si>
  <si>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</si>
  <si>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</si>
  <si>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</si>
  <si>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</si>
  <si>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</si>
  <si>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</si>
  <si>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</si>
  <si>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</si>
  <si>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</si>
  <si>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</si>
  <si>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</si>
  <si>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</si>
  <si>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</si>
  <si>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</si>
  <si>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</si>
  <si>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</si>
  <si>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</si>
  <si>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</si>
  <si>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</si>
  <si>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</si>
  <si>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</si>
  <si>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</si>
  <si>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</si>
  <si>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</si>
  <si>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</si>
  <si>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</si>
  <si>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</si>
  <si>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</si>
  <si>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</si>
  <si>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</si>
  <si>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</si>
  <si>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</si>
  <si>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</si>
  <si>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</si>
  <si>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</si>
  <si>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</si>
  <si>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</si>
  <si>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</si>
  <si>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</si>
  <si>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</si>
  <si>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</si>
  <si>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</si>
  <si>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</si>
  <si>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</si>
  <si>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</si>
  <si>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</si>
  <si>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</si>
  <si>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</si>
  <si>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</si>
  <si>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</si>
  <si>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</si>
  <si>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</si>
  <si>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</si>
  <si>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</si>
  <si>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</si>
  <si>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</si>
  <si>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</si>
  <si>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</si>
  <si>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</si>
  <si>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</si>
  <si>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</si>
  <si>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</si>
  <si>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</si>
  <si>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</si>
  <si>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</si>
  <si>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</si>
  <si>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</si>
  <si>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</si>
  <si>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</si>
  <si>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</si>
  <si>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</si>
  <si>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</si>
  <si>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</si>
  <si>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</si>
  <si>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</si>
  <si>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</si>
  <si>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</si>
  <si>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</si>
  <si>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</si>
  <si>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</si>
  <si>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</si>
  <si>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</si>
  <si>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</si>
  <si>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</si>
  <si>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</si>
  <si>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</si>
  <si>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</si>
  <si>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</si>
  <si>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</si>
  <si>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</si>
  <si>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</si>
  <si>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</si>
  <si>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</si>
  <si>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</si>
  <si>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</si>
  <si>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</si>
  <si>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</si>
  <si>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</si>
  <si>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</si>
  <si>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</si>
  <si>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</si>
  <si>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</si>
  <si>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</si>
  <si>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</si>
  <si>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</si>
  <si>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</si>
  <si>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</si>
  <si>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</si>
  <si>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</si>
  <si>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</si>
  <si>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</si>
  <si>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</si>
  <si>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</si>
  <si>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</si>
  <si>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</si>
  <si>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</si>
  <si>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</si>
  <si>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</si>
  <si>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</si>
  <si>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</si>
  <si>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</si>
  <si>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</si>
  <si>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</si>
  <si>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</si>
  <si>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</si>
  <si>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</si>
  <si>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</si>
  <si>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</si>
  <si>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</si>
  <si>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</si>
  <si>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</si>
  <si>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</si>
  <si>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</si>
  <si>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</si>
  <si>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</si>
  <si>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</si>
  <si>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</si>
  <si>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</si>
  <si>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</si>
  <si>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</si>
  <si>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</si>
  <si>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</si>
  <si>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</si>
  <si>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</si>
  <si>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</si>
  <si>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</si>
  <si>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</si>
  <si>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</si>
  <si>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</si>
  <si>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</si>
  <si>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</si>
  <si>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</si>
  <si>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</si>
  <si>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</si>
  <si>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</si>
  <si>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</si>
  <si>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</si>
  <si>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</si>
  <si>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</si>
  <si>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</si>
  <si>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</si>
  <si>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</si>
  <si>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</si>
  <si>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</si>
  <si>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</si>
  <si>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</si>
  <si>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</si>
  <si>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</si>
  <si>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</si>
  <si>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</si>
  <si>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</si>
  <si>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</si>
  <si>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</si>
  <si>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</si>
  <si>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</si>
  <si>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</si>
  <si>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</si>
  <si>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</si>
  <si>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</si>
  <si>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</si>
  <si>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</si>
  <si>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</si>
  <si>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</si>
  <si>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</si>
  <si>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</si>
  <si>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</si>
  <si>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</si>
  <si>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</si>
  <si>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</si>
  <si>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</si>
  <si>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</si>
  <si>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</si>
  <si>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</si>
  <si>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</si>
  <si>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</si>
  <si>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</si>
  <si>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</si>
  <si>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</si>
  <si>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</si>
  <si>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</si>
  <si>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</si>
  <si>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</si>
  <si>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</si>
  <si>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</si>
  <si>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</si>
  <si>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</si>
  <si>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</si>
  <si>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</si>
  <si>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</si>
  <si>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</si>
  <si>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</si>
  <si>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</si>
  <si>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</si>
  <si>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</si>
  <si>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</si>
  <si>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</si>
  <si>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</si>
  <si>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</si>
  <si>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</si>
  <si>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</si>
  <si>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</si>
  <si>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</si>
  <si>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</si>
  <si>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</si>
  <si>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</si>
  <si>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</si>
  <si>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</si>
  <si>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</si>
  <si>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</si>
  <si>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</si>
  <si>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</si>
  <si>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</si>
  <si>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</si>
  <si>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</si>
  <si>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</si>
  <si>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</si>
  <si>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</si>
  <si>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</si>
  <si>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</si>
  <si>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</si>
  <si>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</si>
  <si>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</si>
  <si>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</si>
  <si>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</si>
  <si>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</si>
  <si>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</si>
  <si>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</si>
  <si>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</si>
  <si>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</si>
  <si>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</si>
  <si>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</si>
  <si>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</si>
  <si>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</si>
  <si>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</si>
  <si>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</si>
  <si>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Q21016A01</t>
  </si>
  <si>
    <t>Rose-Marie</t>
  </si>
  <si>
    <t>Duchesne</t>
  </si>
  <si>
    <t>2) Données abérrantes de la hauteur de la pince.</t>
  </si>
  <si>
    <t>1) Biais important dans les mesures de la hauteur de la pince par rapport à la largeur de la carapace. Besoin de formation.</t>
  </si>
  <si>
    <t>2) Quelques données abérrantes.</t>
  </si>
  <si>
    <t>1) Biais important dans les mesures de la hauteur de la pince par rapport à la largeur de la carapace. Besoin de formation. Peu de crabes mesurés.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</si>
</sst>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c:v>
                </c:pt>
                <c:pt idx="1">
                  <c:v>2</c:v>
                </c:pt>
                <c:pt idx="2">
                  <c:v>4</c:v>
                </c:pt>
                <c:pt idx="3">
                  <c:v>4</c:v>
                </c:pt>
                <c:pt idx="4">
                  <c:v>0</c:v>
                </c:pt>
                <c:pt idx="5">
                  <c:v>0</c:v>
                </c:pt>
                <c:pt idx="6">
                  <c:v>0</c:v>
                </c:pt>
                <c:pt idx="7">
                  <c:v>4</c:v>
                </c:pt>
                <c:pt idx="8">
                  <c:v>3</c:v>
                </c:pt>
                <c:pt idx="9">
                  <c:v>3</c:v>
                </c:pt>
              </c:numCache>
            </c:numRef>
          </c:val>
          <c:extLst>
            <c:ext xmlns:c16="http://schemas.microsoft.com/office/drawing/2014/chart" uri="{C3380CC4-5D6E-409C-BE32-E72D297353CC}">
              <c16:uniqueId val="{00000000-191A-4D09-BC4C-015B8219A643}"/>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pt idx="9">
                  <c:v>2.2000000000000002</c:v>
                </c:pt>
              </c:numCache>
            </c:numRef>
          </c:val>
          <c:smooth val="0"/>
          <c:extLst>
            <c:ext xmlns:c16="http://schemas.microsoft.com/office/drawing/2014/chart" uri="{C3380CC4-5D6E-409C-BE32-E72D297353CC}">
              <c16:uniqueId val="{00000001-191A-4D09-BC4C-015B8219A643}"/>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-0.61424945589405766</c:v>
                </c:pt>
                <c:pt idx="1">
                  <c:v>-0.61424945589405766</c:v>
                </c:pt>
                <c:pt idx="2">
                  <c:v>-0.61424945589405766</c:v>
                </c:pt>
                <c:pt idx="3">
                  <c:v>-0.61424945589405766</c:v>
                </c:pt>
                <c:pt idx="4">
                  <c:v>-0.61424945589405766</c:v>
                </c:pt>
                <c:pt idx="5">
                  <c:v>-0.61424945589405766</c:v>
                </c:pt>
                <c:pt idx="6">
                  <c:v>-0.61424945589405766</c:v>
                </c:pt>
                <c:pt idx="7">
                  <c:v>-0.61424945589405766</c:v>
                </c:pt>
                <c:pt idx="8">
                  <c:v>-0.61424945589405766</c:v>
                </c:pt>
                <c:pt idx="9">
                  <c:v>-0.61424945589405766</c:v>
                </c:pt>
              </c:numCache>
            </c:numRef>
          </c:val>
          <c:smooth val="0"/>
          <c:extLst>
            <c:ext xmlns:c16="http://schemas.microsoft.com/office/drawing/2014/chart" uri="{C3380CC4-5D6E-409C-BE32-E72D297353CC}">
              <c16:uniqueId val="{00000002-191A-4D09-BC4C-015B8219A643}"/>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5.014249455894058</c:v>
                </c:pt>
                <c:pt idx="1">
                  <c:v>5.014249455894058</c:v>
                </c:pt>
                <c:pt idx="2">
                  <c:v>5.014249455894058</c:v>
                </c:pt>
                <c:pt idx="3">
                  <c:v>5.014249455894058</c:v>
                </c:pt>
                <c:pt idx="4">
                  <c:v>5.014249455894058</c:v>
                </c:pt>
                <c:pt idx="5">
                  <c:v>5.014249455894058</c:v>
                </c:pt>
                <c:pt idx="6">
                  <c:v>5.014249455894058</c:v>
                </c:pt>
                <c:pt idx="7">
                  <c:v>5.014249455894058</c:v>
                </c:pt>
                <c:pt idx="8">
                  <c:v>5.014249455894058</c:v>
                </c:pt>
                <c:pt idx="9">
                  <c:v>5.014249455894058</c:v>
                </c:pt>
              </c:numCache>
            </c:numRef>
          </c:val>
          <c:smooth val="0"/>
          <c:extLst>
            <c:ext xmlns:c16="http://schemas.microsoft.com/office/drawing/2014/chart" uri="{C3380CC4-5D6E-409C-BE32-E72D297353CC}">
              <c16:uniqueId val="{00000003-191A-4D09-BC4C-015B8219A643}"/>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1</c:v>
                </c:pt>
                <c:pt idx="29">
                  <c:v>2</c:v>
                </c:pt>
                <c:pt idx="30">
                  <c:v>0</c:v>
                </c:pt>
                <c:pt idx="31">
                  <c:v>1</c:v>
                </c:pt>
                <c:pt idx="32">
                  <c:v>1</c:v>
                </c:pt>
                <c:pt idx="33">
                  <c:v>3</c:v>
                </c:pt>
                <c:pt idx="34">
                  <c:v>1</c:v>
                </c:pt>
                <c:pt idx="35">
                  <c:v>0</c:v>
                </c:pt>
                <c:pt idx="36">
                  <c:v>2</c:v>
                </c:pt>
                <c:pt idx="37">
                  <c:v>3</c:v>
                </c:pt>
                <c:pt idx="38">
                  <c:v>0</c:v>
                </c:pt>
                <c:pt idx="39">
                  <c:v>1</c:v>
                </c:pt>
                <c:pt idx="40">
                  <c:v>1</c:v>
                </c:pt>
                <c:pt idx="41">
                  <c:v>1</c:v>
                </c:pt>
                <c:pt idx="42">
                  <c:v>2</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C6EE-4AB9-A5A9-CBAAE5007ED2}"/>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1</c:v>
                </c:pt>
                <c:pt idx="21">
                  <c:v>0</c:v>
                </c:pt>
                <c:pt idx="22">
                  <c:v>1</c:v>
                </c:pt>
                <c:pt idx="23">
                  <c:v>0</c:v>
                </c:pt>
                <c:pt idx="24">
                  <c:v>0</c:v>
                </c:pt>
                <c:pt idx="25">
                  <c:v>0</c:v>
                </c:pt>
                <c:pt idx="26">
                  <c:v>0</c:v>
                </c:pt>
                <c:pt idx="27">
                  <c:v>1</c:v>
                </c:pt>
                <c:pt idx="28">
                  <c:v>0</c:v>
                </c:pt>
                <c:pt idx="29">
                  <c:v>1</c:v>
                </c:pt>
                <c:pt idx="30">
                  <c:v>0</c:v>
                </c:pt>
                <c:pt idx="31">
                  <c:v>0</c:v>
                </c:pt>
                <c:pt idx="32">
                  <c:v>0</c:v>
                </c:pt>
                <c:pt idx="33">
                  <c:v>2</c:v>
                </c:pt>
                <c:pt idx="34">
                  <c:v>0</c:v>
                </c:pt>
                <c:pt idx="35">
                  <c:v>0</c:v>
                </c:pt>
                <c:pt idx="36">
                  <c:v>0</c:v>
                </c:pt>
                <c:pt idx="37">
                  <c:v>0</c:v>
                </c:pt>
                <c:pt idx="38">
                  <c:v>2</c:v>
                </c:pt>
                <c:pt idx="39">
                  <c:v>0</c:v>
                </c:pt>
                <c:pt idx="40">
                  <c:v>0</c:v>
                </c:pt>
                <c:pt idx="41">
                  <c:v>1</c:v>
                </c:pt>
                <c:pt idx="42">
                  <c:v>2</c:v>
                </c:pt>
                <c:pt idx="43">
                  <c:v>1</c:v>
                </c:pt>
                <c:pt idx="44">
                  <c:v>0</c:v>
                </c:pt>
                <c:pt idx="45">
                  <c:v>0</c:v>
                </c:pt>
                <c:pt idx="46">
                  <c:v>0</c:v>
                </c:pt>
                <c:pt idx="47">
                  <c:v>3</c:v>
                </c:pt>
                <c:pt idx="48">
                  <c:v>0</c:v>
                </c:pt>
                <c:pt idx="49">
                  <c:v>2</c:v>
                </c:pt>
                <c:pt idx="50">
                  <c:v>1</c:v>
                </c:pt>
                <c:pt idx="51">
                  <c:v>1</c:v>
                </c:pt>
                <c:pt idx="52">
                  <c:v>1</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2159-4551-9E51-2E9EBAE6A5E2}"/>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c:v>
                </c:pt>
                <c:pt idx="1">
                  <c:v>2</c:v>
                </c:pt>
                <c:pt idx="2">
                  <c:v>3</c:v>
                </c:pt>
                <c:pt idx="3">
                  <c:v>3</c:v>
                </c:pt>
                <c:pt idx="4">
                  <c:v>2</c:v>
                </c:pt>
                <c:pt idx="5">
                  <c:v>0</c:v>
                </c:pt>
                <c:pt idx="6">
                  <c:v>3</c:v>
                </c:pt>
                <c:pt idx="7">
                  <c:v>3</c:v>
                </c:pt>
                <c:pt idx="8">
                  <c:v>1</c:v>
                </c:pt>
                <c:pt idx="9">
                  <c:v>3</c:v>
                </c:pt>
              </c:numCache>
            </c:numRef>
          </c:val>
          <c:extLst>
            <c:ext xmlns:c16="http://schemas.microsoft.com/office/drawing/2014/chart" uri="{C3380CC4-5D6E-409C-BE32-E72D297353CC}">
              <c16:uniqueId val="{00000000-DC54-42A7-8E19-FD5610439F94}"/>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pt idx="9">
                  <c:v>2.2000000000000002</c:v>
                </c:pt>
              </c:numCache>
            </c:numRef>
          </c:val>
          <c:smooth val="0"/>
          <c:extLst>
            <c:ext xmlns:c16="http://schemas.microsoft.com/office/drawing/2014/chart" uri="{C3380CC4-5D6E-409C-BE32-E72D297353CC}">
              <c16:uniqueId val="{00000001-DC54-42A7-8E19-FD5610439F9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-0.61424945589405766</c:v>
                </c:pt>
                <c:pt idx="1">
                  <c:v>-0.61424945589405766</c:v>
                </c:pt>
                <c:pt idx="2">
                  <c:v>-0.61424945589405766</c:v>
                </c:pt>
                <c:pt idx="3">
                  <c:v>-0.61424945589405766</c:v>
                </c:pt>
                <c:pt idx="4">
                  <c:v>-0.61424945589405766</c:v>
                </c:pt>
                <c:pt idx="5">
                  <c:v>-0.61424945589405766</c:v>
                </c:pt>
                <c:pt idx="6">
                  <c:v>-0.61424945589405766</c:v>
                </c:pt>
                <c:pt idx="7">
                  <c:v>-0.61424945589405766</c:v>
                </c:pt>
                <c:pt idx="8">
                  <c:v>-0.61424945589405766</c:v>
                </c:pt>
                <c:pt idx="9">
                  <c:v>-0.61424945589405766</c:v>
                </c:pt>
              </c:numCache>
            </c:numRef>
          </c:val>
          <c:smooth val="0"/>
          <c:extLst>
            <c:ext xmlns:c16="http://schemas.microsoft.com/office/drawing/2014/chart" uri="{C3380CC4-5D6E-409C-BE32-E72D297353CC}">
              <c16:uniqueId val="{00000002-DC54-42A7-8E19-FD5610439F9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5.014249455894058</c:v>
                </c:pt>
                <c:pt idx="1">
                  <c:v>5.014249455894058</c:v>
                </c:pt>
                <c:pt idx="2">
                  <c:v>5.014249455894058</c:v>
                </c:pt>
                <c:pt idx="3">
                  <c:v>5.014249455894058</c:v>
                </c:pt>
                <c:pt idx="4">
                  <c:v>5.014249455894058</c:v>
                </c:pt>
                <c:pt idx="5">
                  <c:v>5.014249455894058</c:v>
                </c:pt>
                <c:pt idx="6">
                  <c:v>5.014249455894058</c:v>
                </c:pt>
                <c:pt idx="7">
                  <c:v>5.014249455894058</c:v>
                </c:pt>
                <c:pt idx="8">
                  <c:v>5.014249455894058</c:v>
                </c:pt>
                <c:pt idx="9">
                  <c:v>5.014249455894058</c:v>
                </c:pt>
              </c:numCache>
            </c:numRef>
          </c:val>
          <c:smooth val="0"/>
          <c:extLst>
            <c:ext xmlns:c16="http://schemas.microsoft.com/office/drawing/2014/chart" uri="{C3380CC4-5D6E-409C-BE32-E72D297353CC}">
              <c16:uniqueId val="{00000003-DC54-42A7-8E19-FD5610439F94}"/>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1</c:v>
                </c:pt>
                <c:pt idx="21">
                  <c:v>0</c:v>
                </c:pt>
                <c:pt idx="22">
                  <c:v>1</c:v>
                </c:pt>
                <c:pt idx="23">
                  <c:v>0</c:v>
                </c:pt>
                <c:pt idx="24">
                  <c:v>0</c:v>
                </c:pt>
                <c:pt idx="25">
                  <c:v>0</c:v>
                </c:pt>
                <c:pt idx="26">
                  <c:v>0</c:v>
                </c:pt>
                <c:pt idx="27">
                  <c:v>1</c:v>
                </c:pt>
                <c:pt idx="28">
                  <c:v>0</c:v>
                </c:pt>
                <c:pt idx="29">
                  <c:v>1</c:v>
                </c:pt>
                <c:pt idx="30">
                  <c:v>0</c:v>
                </c:pt>
                <c:pt idx="31">
                  <c:v>0</c:v>
                </c:pt>
                <c:pt idx="32">
                  <c:v>0</c:v>
                </c:pt>
                <c:pt idx="33">
                  <c:v>2</c:v>
                </c:pt>
                <c:pt idx="34">
                  <c:v>0</c:v>
                </c:pt>
                <c:pt idx="35">
                  <c:v>0</c:v>
                </c:pt>
                <c:pt idx="36">
                  <c:v>0</c:v>
                </c:pt>
                <c:pt idx="37">
                  <c:v>0</c:v>
                </c:pt>
                <c:pt idx="38">
                  <c:v>2</c:v>
                </c:pt>
                <c:pt idx="39">
                  <c:v>0</c:v>
                </c:pt>
                <c:pt idx="40">
                  <c:v>0</c:v>
                </c:pt>
                <c:pt idx="41">
                  <c:v>1</c:v>
                </c:pt>
                <c:pt idx="42">
                  <c:v>2</c:v>
                </c:pt>
                <c:pt idx="43">
                  <c:v>1</c:v>
                </c:pt>
                <c:pt idx="44">
                  <c:v>0</c:v>
                </c:pt>
                <c:pt idx="45">
                  <c:v>0</c:v>
                </c:pt>
                <c:pt idx="46">
                  <c:v>0</c:v>
                </c:pt>
                <c:pt idx="47">
                  <c:v>3</c:v>
                </c:pt>
                <c:pt idx="48">
                  <c:v>0</c:v>
                </c:pt>
                <c:pt idx="49">
                  <c:v>2</c:v>
                </c:pt>
                <c:pt idx="50">
                  <c:v>1</c:v>
                </c:pt>
                <c:pt idx="51">
                  <c:v>1</c:v>
                </c:pt>
                <c:pt idx="52">
                  <c:v>1</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07E3-4D52-A2BA-1E7E0DE55D51}"/>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0</c:v>
                </c:pt>
                <c:pt idx="8">
                  <c:v>2</c:v>
                </c:pt>
                <c:pt idx="9">
                  <c:v>1</c:v>
                </c:pt>
                <c:pt idx="10">
                  <c:v>0</c:v>
                </c:pt>
                <c:pt idx="11">
                  <c:v>1</c:v>
                </c:pt>
                <c:pt idx="12">
                  <c:v>0</c:v>
                </c:pt>
                <c:pt idx="13">
                  <c:v>3</c:v>
                </c:pt>
                <c:pt idx="14">
                  <c:v>2</c:v>
                </c:pt>
                <c:pt idx="15">
                  <c:v>3</c:v>
                </c:pt>
                <c:pt idx="16">
                  <c:v>2</c:v>
                </c:pt>
                <c:pt idx="17">
                  <c:v>4</c:v>
                </c:pt>
                <c:pt idx="18">
                  <c:v>0</c:v>
                </c:pt>
                <c:pt idx="19">
                  <c:v>2</c:v>
                </c:pt>
                <c:pt idx="20">
                  <c:v>2</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6028-499C-B63A-2208506D1713}"/>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c:v>
                </c:pt>
                <c:pt idx="75">
                  <c:v>0</c:v>
                </c:pt>
                <c:pt idx="76">
                  <c:v>0</c:v>
                </c:pt>
                <c:pt idx="77">
                  <c:v>0</c:v>
                </c:pt>
                <c:pt idx="78">
                  <c:v>1</c:v>
                </c:pt>
                <c:pt idx="79">
                  <c:v>2</c:v>
                </c:pt>
                <c:pt idx="80">
                  <c:v>0</c:v>
                </c:pt>
                <c:pt idx="81">
                  <c:v>1</c:v>
                </c:pt>
                <c:pt idx="82">
                  <c:v>1</c:v>
                </c:pt>
                <c:pt idx="83">
                  <c:v>3</c:v>
                </c:pt>
                <c:pt idx="84">
                  <c:v>1</c:v>
                </c:pt>
                <c:pt idx="85">
                  <c:v>0</c:v>
                </c:pt>
                <c:pt idx="86">
                  <c:v>2</c:v>
                </c:pt>
                <c:pt idx="87">
                  <c:v>3</c:v>
                </c:pt>
                <c:pt idx="88">
                  <c:v>0</c:v>
                </c:pt>
                <c:pt idx="89">
                  <c:v>1</c:v>
                </c:pt>
                <c:pt idx="90">
                  <c:v>1</c:v>
                </c:pt>
                <c:pt idx="91">
                  <c:v>1</c:v>
                </c:pt>
                <c:pt idx="92">
                  <c:v>2</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23AD-41CC-A476-034A5FA2187D}"/>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2</c:v>
                </c:pt>
                <c:pt idx="1">
                  <c:v>1</c:v>
                </c:pt>
                <c:pt idx="2">
                  <c:v>0</c:v>
                </c:pt>
                <c:pt idx="3">
                  <c:v>3</c:v>
                </c:pt>
                <c:pt idx="4">
                  <c:v>2</c:v>
                </c:pt>
                <c:pt idx="5">
                  <c:v>3</c:v>
                </c:pt>
                <c:pt idx="6">
                  <c:v>2</c:v>
                </c:pt>
                <c:pt idx="7">
                  <c:v>4</c:v>
                </c:pt>
                <c:pt idx="8">
                  <c:v>2</c:v>
                </c:pt>
                <c:pt idx="9">
                  <c:v>3</c:v>
                </c:pt>
              </c:numCache>
            </c:numRef>
          </c:val>
          <c:extLst>
            <c:ext xmlns:c16="http://schemas.microsoft.com/office/drawing/2014/chart" uri="{C3380CC4-5D6E-409C-BE32-E72D297353CC}">
              <c16:uniqueId val="{00000000-EC45-4419-AC07-3A38FBAB8C80}"/>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pt idx="9">
                  <c:v>2.2000000000000002</c:v>
                </c:pt>
              </c:numCache>
            </c:numRef>
          </c:val>
          <c:smooth val="0"/>
          <c:extLst>
            <c:ext xmlns:c16="http://schemas.microsoft.com/office/drawing/2014/chart" uri="{C3380CC4-5D6E-409C-BE32-E72D297353CC}">
              <c16:uniqueId val="{00000001-EC45-4419-AC07-3A38FBAB8C80}"/>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-0.61424945589405766</c:v>
                </c:pt>
                <c:pt idx="1">
                  <c:v>-0.61424945589405766</c:v>
                </c:pt>
                <c:pt idx="2">
                  <c:v>-0.61424945589405766</c:v>
                </c:pt>
                <c:pt idx="3">
                  <c:v>-0.61424945589405766</c:v>
                </c:pt>
                <c:pt idx="4">
                  <c:v>-0.61424945589405766</c:v>
                </c:pt>
                <c:pt idx="5">
                  <c:v>-0.61424945589405766</c:v>
                </c:pt>
                <c:pt idx="6">
                  <c:v>-0.61424945589405766</c:v>
                </c:pt>
                <c:pt idx="7">
                  <c:v>-0.61424945589405766</c:v>
                </c:pt>
                <c:pt idx="8">
                  <c:v>-0.61424945589405766</c:v>
                </c:pt>
                <c:pt idx="9">
                  <c:v>-0.61424945589405766</c:v>
                </c:pt>
              </c:numCache>
            </c:numRef>
          </c:val>
          <c:smooth val="0"/>
          <c:extLst>
            <c:ext xmlns:c16="http://schemas.microsoft.com/office/drawing/2014/chart" uri="{C3380CC4-5D6E-409C-BE32-E72D297353CC}">
              <c16:uniqueId val="{00000002-EC45-4419-AC07-3A38FBAB8C80}"/>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5.014249455894058</c:v>
                </c:pt>
                <c:pt idx="1">
                  <c:v>5.014249455894058</c:v>
                </c:pt>
                <c:pt idx="2">
                  <c:v>5.014249455894058</c:v>
                </c:pt>
                <c:pt idx="3">
                  <c:v>5.014249455894058</c:v>
                </c:pt>
                <c:pt idx="4">
                  <c:v>5.014249455894058</c:v>
                </c:pt>
                <c:pt idx="5">
                  <c:v>5.014249455894058</c:v>
                </c:pt>
                <c:pt idx="6">
                  <c:v>5.014249455894058</c:v>
                </c:pt>
                <c:pt idx="7">
                  <c:v>5.014249455894058</c:v>
                </c:pt>
                <c:pt idx="8">
                  <c:v>5.014249455894058</c:v>
                </c:pt>
                <c:pt idx="9">
                  <c:v>5.014249455894058</c:v>
                </c:pt>
              </c:numCache>
            </c:numRef>
          </c:val>
          <c:smooth val="0"/>
          <c:extLst>
            <c:ext xmlns:c16="http://schemas.microsoft.com/office/drawing/2014/chart" uri="{C3380CC4-5D6E-409C-BE32-E72D297353CC}">
              <c16:uniqueId val="{00000003-EC45-4419-AC07-3A38FBAB8C80}"/>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c:v>
                </c:pt>
                <c:pt idx="1">
                  <c:v>2</c:v>
                </c:pt>
                <c:pt idx="2">
                  <c:v>3</c:v>
                </c:pt>
                <c:pt idx="3">
                  <c:v>3</c:v>
                </c:pt>
                <c:pt idx="4">
                  <c:v>2</c:v>
                </c:pt>
                <c:pt idx="5">
                  <c:v>0</c:v>
                </c:pt>
                <c:pt idx="6">
                  <c:v>3</c:v>
                </c:pt>
                <c:pt idx="7">
                  <c:v>3</c:v>
                </c:pt>
                <c:pt idx="8">
                  <c:v>1</c:v>
                </c:pt>
                <c:pt idx="9">
                  <c:v>3</c:v>
                </c:pt>
              </c:numCache>
            </c:numRef>
          </c:val>
          <c:extLst>
            <c:ext xmlns:c16="http://schemas.microsoft.com/office/drawing/2014/chart" uri="{C3380CC4-5D6E-409C-BE32-E72D297353CC}">
              <c16:uniqueId val="{00000000-237B-4FB4-9E13-2981EF6352D4}"/>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pt idx="9">
                  <c:v>2.2000000000000002</c:v>
                </c:pt>
              </c:numCache>
            </c:numRef>
          </c:val>
          <c:smooth val="0"/>
          <c:extLst>
            <c:ext xmlns:c16="http://schemas.microsoft.com/office/drawing/2014/chart" uri="{C3380CC4-5D6E-409C-BE32-E72D297353CC}">
              <c16:uniqueId val="{00000001-237B-4FB4-9E13-2981EF6352D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-0.61424945589405766</c:v>
                </c:pt>
                <c:pt idx="1">
                  <c:v>-0.61424945589405766</c:v>
                </c:pt>
                <c:pt idx="2">
                  <c:v>-0.61424945589405766</c:v>
                </c:pt>
                <c:pt idx="3">
                  <c:v>-0.61424945589405766</c:v>
                </c:pt>
                <c:pt idx="4">
                  <c:v>-0.61424945589405766</c:v>
                </c:pt>
                <c:pt idx="5">
                  <c:v>-0.61424945589405766</c:v>
                </c:pt>
                <c:pt idx="6">
                  <c:v>-0.61424945589405766</c:v>
                </c:pt>
                <c:pt idx="7">
                  <c:v>-0.61424945589405766</c:v>
                </c:pt>
                <c:pt idx="8">
                  <c:v>-0.61424945589405766</c:v>
                </c:pt>
                <c:pt idx="9">
                  <c:v>-0.61424945589405766</c:v>
                </c:pt>
              </c:numCache>
            </c:numRef>
          </c:val>
          <c:smooth val="0"/>
          <c:extLst>
            <c:ext xmlns:c16="http://schemas.microsoft.com/office/drawing/2014/chart" uri="{C3380CC4-5D6E-409C-BE32-E72D297353CC}">
              <c16:uniqueId val="{00000002-237B-4FB4-9E13-2981EF6352D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5.014249455894058</c:v>
                </c:pt>
                <c:pt idx="1">
                  <c:v>5.014249455894058</c:v>
                </c:pt>
                <c:pt idx="2">
                  <c:v>5.014249455894058</c:v>
                </c:pt>
                <c:pt idx="3">
                  <c:v>5.014249455894058</c:v>
                </c:pt>
                <c:pt idx="4">
                  <c:v>5.014249455894058</c:v>
                </c:pt>
                <c:pt idx="5">
                  <c:v>5.014249455894058</c:v>
                </c:pt>
                <c:pt idx="6">
                  <c:v>5.014249455894058</c:v>
                </c:pt>
                <c:pt idx="7">
                  <c:v>5.014249455894058</c:v>
                </c:pt>
                <c:pt idx="8">
                  <c:v>5.014249455894058</c:v>
                </c:pt>
                <c:pt idx="9">
                  <c:v>5.014249455894058</c:v>
                </c:pt>
              </c:numCache>
            </c:numRef>
          </c:val>
          <c:smooth val="0"/>
          <c:extLst>
            <c:ext xmlns:c16="http://schemas.microsoft.com/office/drawing/2014/chart" uri="{C3380CC4-5D6E-409C-BE32-E72D297353CC}">
              <c16:uniqueId val="{00000003-237B-4FB4-9E13-2981EF6352D4}"/>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1</c:v>
                </c:pt>
                <c:pt idx="622">
                  <c:v>0</c:v>
                </c:pt>
                <c:pt idx="623">
                  <c:v>0</c:v>
                </c:pt>
                <c:pt idx="624">
                  <c:v>0</c:v>
                </c:pt>
                <c:pt idx="625">
                  <c:v>1</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1</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2</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1</c:v>
                </c:pt>
                <c:pt idx="1102">
                  <c:v>0</c:v>
                </c:pt>
                <c:pt idx="1103">
                  <c:v>0</c:v>
                </c:pt>
                <c:pt idx="1104">
                  <c:v>0</c:v>
                </c:pt>
                <c:pt idx="1105">
                  <c:v>0</c:v>
                </c:pt>
                <c:pt idx="1106">
                  <c:v>0</c:v>
                </c:pt>
                <c:pt idx="1107">
                  <c:v>0</c:v>
                </c:pt>
                <c:pt idx="1108">
                  <c:v>0</c:v>
                </c:pt>
                <c:pt idx="1109">
                  <c:v>0</c:v>
                </c:pt>
                <c:pt idx="1110">
                  <c:v>0</c:v>
                </c:pt>
                <c:pt idx="1111">
                  <c:v>0</c:v>
                </c:pt>
                <c:pt idx="1112">
                  <c:v>1</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1</c:v>
                </c:pt>
                <c:pt idx="1169">
                  <c:v>0</c:v>
                </c:pt>
                <c:pt idx="1170">
                  <c:v>0</c:v>
                </c:pt>
                <c:pt idx="1171">
                  <c:v>0</c:v>
                </c:pt>
                <c:pt idx="1172">
                  <c:v>0</c:v>
                </c:pt>
                <c:pt idx="1173">
                  <c:v>1</c:v>
                </c:pt>
                <c:pt idx="1174">
                  <c:v>0</c:v>
                </c:pt>
                <c:pt idx="1175">
                  <c:v>0</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1</c:v>
                </c:pt>
                <c:pt idx="1253">
                  <c:v>0</c:v>
                </c:pt>
                <c:pt idx="1254">
                  <c:v>0</c:v>
                </c:pt>
                <c:pt idx="1255">
                  <c:v>0</c:v>
                </c:pt>
                <c:pt idx="1256">
                  <c:v>0</c:v>
                </c:pt>
                <c:pt idx="1257">
                  <c:v>0</c:v>
                </c:pt>
                <c:pt idx="1258">
                  <c:v>1</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1</c:v>
                </c:pt>
                <c:pt idx="1315">
                  <c:v>0</c:v>
                </c:pt>
                <c:pt idx="1316">
                  <c:v>0</c:v>
                </c:pt>
                <c:pt idx="1317">
                  <c:v>0</c:v>
                </c:pt>
                <c:pt idx="1318">
                  <c:v>0</c:v>
                </c:pt>
                <c:pt idx="1319">
                  <c:v>0</c:v>
                </c:pt>
                <c:pt idx="1320">
                  <c:v>0</c:v>
                </c:pt>
                <c:pt idx="1321">
                  <c:v>0</c:v>
                </c:pt>
                <c:pt idx="1322">
                  <c:v>0</c:v>
                </c:pt>
                <c:pt idx="1323">
                  <c:v>0</c:v>
                </c:pt>
                <c:pt idx="1324">
                  <c:v>0</c:v>
                </c:pt>
                <c:pt idx="1325">
                  <c:v>1</c:v>
                </c:pt>
                <c:pt idx="1326">
                  <c:v>0</c:v>
                </c:pt>
                <c:pt idx="1327">
                  <c:v>0</c:v>
                </c:pt>
                <c:pt idx="1328">
                  <c:v>0</c:v>
                </c:pt>
                <c:pt idx="1329">
                  <c:v>1</c:v>
                </c:pt>
                <c:pt idx="1330">
                  <c:v>0</c:v>
                </c:pt>
                <c:pt idx="1331">
                  <c:v>0</c:v>
                </c:pt>
                <c:pt idx="1332">
                  <c:v>0</c:v>
                </c:pt>
                <c:pt idx="1333">
                  <c:v>0</c:v>
                </c:pt>
                <c:pt idx="1334">
                  <c:v>0</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1</c:v>
                </c:pt>
                <c:pt idx="1489">
                  <c:v>1</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53BD-430D-BBA0-E702F054751C}"/>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53BD-430D-BBA0-E702F054751C}"/>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53BD-430D-BBA0-E702F054751C}"/>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53BD-430D-BBA0-E702F054751C}"/>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53BD-430D-BBA0-E702F054751C}"/>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53BD-430D-BBA0-E702F054751C}"/>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53BD-430D-BBA0-E702F054751C}"/>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1</c:v>
                </c:pt>
                <c:pt idx="622">
                  <c:v>0</c:v>
                </c:pt>
                <c:pt idx="623">
                  <c:v>0</c:v>
                </c:pt>
                <c:pt idx="624">
                  <c:v>0</c:v>
                </c:pt>
                <c:pt idx="625">
                  <c:v>1</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1</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1</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2</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1</c:v>
                </c:pt>
                <c:pt idx="1102">
                  <c:v>0</c:v>
                </c:pt>
                <c:pt idx="1103">
                  <c:v>0</c:v>
                </c:pt>
                <c:pt idx="1104">
                  <c:v>0</c:v>
                </c:pt>
                <c:pt idx="1105">
                  <c:v>0</c:v>
                </c:pt>
                <c:pt idx="1106">
                  <c:v>0</c:v>
                </c:pt>
                <c:pt idx="1107">
                  <c:v>0</c:v>
                </c:pt>
                <c:pt idx="1108">
                  <c:v>0</c:v>
                </c:pt>
                <c:pt idx="1109">
                  <c:v>0</c:v>
                </c:pt>
                <c:pt idx="1110">
                  <c:v>0</c:v>
                </c:pt>
                <c:pt idx="1111">
                  <c:v>0</c:v>
                </c:pt>
                <c:pt idx="1112">
                  <c:v>1</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1</c:v>
                </c:pt>
                <c:pt idx="1169">
                  <c:v>0</c:v>
                </c:pt>
                <c:pt idx="1170">
                  <c:v>0</c:v>
                </c:pt>
                <c:pt idx="1171">
                  <c:v>0</c:v>
                </c:pt>
                <c:pt idx="1172">
                  <c:v>0</c:v>
                </c:pt>
                <c:pt idx="1173">
                  <c:v>1</c:v>
                </c:pt>
                <c:pt idx="1174">
                  <c:v>0</c:v>
                </c:pt>
                <c:pt idx="1175">
                  <c:v>0</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1</c:v>
                </c:pt>
                <c:pt idx="1253">
                  <c:v>0</c:v>
                </c:pt>
                <c:pt idx="1254">
                  <c:v>0</c:v>
                </c:pt>
                <c:pt idx="1255">
                  <c:v>0</c:v>
                </c:pt>
                <c:pt idx="1256">
                  <c:v>0</c:v>
                </c:pt>
                <c:pt idx="1257">
                  <c:v>0</c:v>
                </c:pt>
                <c:pt idx="1258">
                  <c:v>1</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1</c:v>
                </c:pt>
                <c:pt idx="1315">
                  <c:v>0</c:v>
                </c:pt>
                <c:pt idx="1316">
                  <c:v>0</c:v>
                </c:pt>
                <c:pt idx="1317">
                  <c:v>0</c:v>
                </c:pt>
                <c:pt idx="1318">
                  <c:v>0</c:v>
                </c:pt>
                <c:pt idx="1319">
                  <c:v>0</c:v>
                </c:pt>
                <c:pt idx="1320">
                  <c:v>0</c:v>
                </c:pt>
                <c:pt idx="1321">
                  <c:v>0</c:v>
                </c:pt>
                <c:pt idx="1322">
                  <c:v>0</c:v>
                </c:pt>
                <c:pt idx="1323">
                  <c:v>0</c:v>
                </c:pt>
                <c:pt idx="1324">
                  <c:v>0</c:v>
                </c:pt>
                <c:pt idx="1325">
                  <c:v>1</c:v>
                </c:pt>
                <c:pt idx="1326">
                  <c:v>0</c:v>
                </c:pt>
                <c:pt idx="1327">
                  <c:v>0</c:v>
                </c:pt>
                <c:pt idx="1328">
                  <c:v>0</c:v>
                </c:pt>
                <c:pt idx="1329">
                  <c:v>1</c:v>
                </c:pt>
                <c:pt idx="1330">
                  <c:v>0</c:v>
                </c:pt>
                <c:pt idx="1331">
                  <c:v>0</c:v>
                </c:pt>
                <c:pt idx="1332">
                  <c:v>0</c:v>
                </c:pt>
                <c:pt idx="1333">
                  <c:v>0</c:v>
                </c:pt>
                <c:pt idx="1334">
                  <c:v>0</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1</c:v>
                </c:pt>
                <c:pt idx="1489">
                  <c:v>1</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04B-478A-A33E-E11A68D8321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04B-478A-A33E-E11A68D8321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04B-478A-A33E-E11A68D8321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04B-478A-A33E-E11A68D8321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04B-478A-A33E-E11A68D8321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04B-478A-A33E-E11A68D8321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04B-478A-A33E-E11A68D8321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c:v>
                </c:pt>
                <c:pt idx="1">
                  <c:v>2</c:v>
                </c:pt>
                <c:pt idx="2">
                  <c:v>4</c:v>
                </c:pt>
                <c:pt idx="3">
                  <c:v>4</c:v>
                </c:pt>
                <c:pt idx="4">
                  <c:v>0</c:v>
                </c:pt>
                <c:pt idx="5">
                  <c:v>0</c:v>
                </c:pt>
                <c:pt idx="6">
                  <c:v>0</c:v>
                </c:pt>
                <c:pt idx="7">
                  <c:v>4</c:v>
                </c:pt>
                <c:pt idx="8">
                  <c:v>3</c:v>
                </c:pt>
                <c:pt idx="9">
                  <c:v>3</c:v>
                </c:pt>
              </c:numCache>
            </c:numRef>
          </c:val>
          <c:extLst>
            <c:ext xmlns:c16="http://schemas.microsoft.com/office/drawing/2014/chart" uri="{C3380CC4-5D6E-409C-BE32-E72D297353CC}">
              <c16:uniqueId val="{00000000-C823-4069-9569-C3688DB99C0E}"/>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2.2000000000000002</c:v>
                </c:pt>
                <c:pt idx="1">
                  <c:v>2.2000000000000002</c:v>
                </c:pt>
                <c:pt idx="2">
                  <c:v>2.2000000000000002</c:v>
                </c:pt>
                <c:pt idx="3">
                  <c:v>2.2000000000000002</c:v>
                </c:pt>
                <c:pt idx="4">
                  <c:v>2.2000000000000002</c:v>
                </c:pt>
                <c:pt idx="5">
                  <c:v>2.2000000000000002</c:v>
                </c:pt>
                <c:pt idx="6">
                  <c:v>2.2000000000000002</c:v>
                </c:pt>
                <c:pt idx="7">
                  <c:v>2.2000000000000002</c:v>
                </c:pt>
                <c:pt idx="8">
                  <c:v>2.2000000000000002</c:v>
                </c:pt>
                <c:pt idx="9">
                  <c:v>2.2000000000000002</c:v>
                </c:pt>
              </c:numCache>
            </c:numRef>
          </c:val>
          <c:smooth val="0"/>
          <c:extLst>
            <c:ext xmlns:c16="http://schemas.microsoft.com/office/drawing/2014/chart" uri="{C3380CC4-5D6E-409C-BE32-E72D297353CC}">
              <c16:uniqueId val="{00000001-C823-4069-9569-C3688DB99C0E}"/>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-0.61424945589405766</c:v>
                </c:pt>
                <c:pt idx="1">
                  <c:v>-0.61424945589405766</c:v>
                </c:pt>
                <c:pt idx="2">
                  <c:v>-0.61424945589405766</c:v>
                </c:pt>
                <c:pt idx="3">
                  <c:v>-0.61424945589405766</c:v>
                </c:pt>
                <c:pt idx="4">
                  <c:v>-0.61424945589405766</c:v>
                </c:pt>
                <c:pt idx="5">
                  <c:v>-0.61424945589405766</c:v>
                </c:pt>
                <c:pt idx="6">
                  <c:v>-0.61424945589405766</c:v>
                </c:pt>
                <c:pt idx="7">
                  <c:v>-0.61424945589405766</c:v>
                </c:pt>
                <c:pt idx="8">
                  <c:v>-0.61424945589405766</c:v>
                </c:pt>
                <c:pt idx="9">
                  <c:v>-0.61424945589405766</c:v>
                </c:pt>
              </c:numCache>
            </c:numRef>
          </c:val>
          <c:smooth val="0"/>
          <c:extLst>
            <c:ext xmlns:c16="http://schemas.microsoft.com/office/drawing/2014/chart" uri="{C3380CC4-5D6E-409C-BE32-E72D297353CC}">
              <c16:uniqueId val="{00000002-C823-4069-9569-C3688DB99C0E}"/>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5.014249455894058</c:v>
                </c:pt>
                <c:pt idx="1">
                  <c:v>5.014249455894058</c:v>
                </c:pt>
                <c:pt idx="2">
                  <c:v>5.014249455894058</c:v>
                </c:pt>
                <c:pt idx="3">
                  <c:v>5.014249455894058</c:v>
                </c:pt>
                <c:pt idx="4">
                  <c:v>5.014249455894058</c:v>
                </c:pt>
                <c:pt idx="5">
                  <c:v>5.014249455894058</c:v>
                </c:pt>
                <c:pt idx="6">
                  <c:v>5.014249455894058</c:v>
                </c:pt>
                <c:pt idx="7">
                  <c:v>5.014249455894058</c:v>
                </c:pt>
                <c:pt idx="8">
                  <c:v>5.014249455894058</c:v>
                </c:pt>
                <c:pt idx="9">
                  <c:v>5.014249455894058</c:v>
                </c:pt>
              </c:numCache>
            </c:numRef>
          </c:val>
          <c:smooth val="0"/>
          <c:extLst>
            <c:ext xmlns:c16="http://schemas.microsoft.com/office/drawing/2014/chart" uri="{C3380CC4-5D6E-409C-BE32-E72D297353CC}">
              <c16:uniqueId val="{00000003-C823-4069-9569-C3688DB99C0E}"/>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7"/>
  <sheetViews>
    <sheetView topLeftCell="A14" workbookViewId="0">
      <selection activeCell="A20" sqref="A20"/>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F2" s="2" t="str">
        <f>RIGHT(C2,1)</f>
        <v/>
      </c>
      <c r="G2" s="2" t="str">
        <f t="shared" ref="G2:H2" si="0">RIGHT(D2,1)</f>
        <v/>
      </c>
      <c r="H2" s="2" t="str">
        <f t="shared" si="0"/>
        <v/>
      </c>
      <c r="I2" s="2" t="str">
        <f>C2&amp; " " &amp;D2</f>
        <v xml:space="preserve"> </v>
      </c>
      <c r="J2" s="4">
        <f>1/(1+EXP(-Parameters!$B$8-Parameters!$B$9*C2))</f>
        <v>4.5002779483917348E-5</v>
      </c>
      <c r="K2" s="18" t="e">
        <f>EXP(Parameters!$B$3+Parameters!$B$5*LN($C2))</f>
        <v>#NUM!</v>
      </c>
      <c r="L2" s="18" t="e">
        <f>EXP(Parameters!$B$2+Parameters!$B$4*LN($C2))</f>
        <v>#NUM!</v>
      </c>
      <c r="M2" s="18" t="e">
        <f xml:space="preserve"> EXP((-1 - (-0.4481224) *LN(C2)) /  0.3490391)</f>
        <v>#NUM!</v>
      </c>
      <c r="N2" s="2" t="e">
        <f>IF(D2&gt;=M2, "mature", "immature")</f>
        <v>#NUM!</v>
      </c>
      <c r="O2" s="19" t="e">
        <f>_xlfn.NORM.DIST(LN($D2), LN(K2), EXP(Parameters!$B$7), 0)</f>
        <v>#NUM!</v>
      </c>
      <c r="P2" s="19" t="e">
        <f>_xlfn.NORM.DIST(LN($D2), LN(L2), EXP(Parameters!$B$6), 0)</f>
        <v>#NUM!</v>
      </c>
      <c r="Q2" s="4" t="e">
        <f>(1-J2)*O2+J2*P2</f>
        <v>#NUM!</v>
      </c>
      <c r="R2" s="4" t="e">
        <f>LN(Q2)</f>
        <v>#NUM!</v>
      </c>
      <c r="S2" s="2" t="str">
        <f>IF(C2&gt;=Parameters!$B$10,D2-EXP(Parameters!$B$2+Parameters!$B$4*LN($C2)), "")</f>
        <v/>
      </c>
    </row>
    <row r="3" spans="1:19" x14ac:dyDescent="0.35">
      <c r="A3" t="s">
        <v>2445</v>
      </c>
      <c r="B3">
        <v>2</v>
      </c>
      <c r="C3" s="62">
        <v>119</v>
      </c>
      <c r="D3" s="62">
        <v>29</v>
      </c>
      <c r="E3" s="62">
        <v>87</v>
      </c>
      <c r="F3" s="2" t="str">
        <f t="shared" ref="F3:F66" si="1">RIGHT(C3,1)</f>
        <v>9</v>
      </c>
      <c r="G3" s="2" t="str">
        <f t="shared" ref="G3:G66" si="2">RIGHT(D3,1)</f>
        <v>9</v>
      </c>
      <c r="H3" s="2" t="str">
        <f t="shared" ref="H3:H66" si="3">RIGHT(E3,1)</f>
        <v>7</v>
      </c>
      <c r="I3" s="2" t="str">
        <f t="shared" ref="I3:I66" si="4">C3&amp; " " &amp;D3</f>
        <v>119 29</v>
      </c>
      <c r="J3" s="4">
        <f>1/(1+EXP(-Parameters!$B$8-Parameters!$B$9*C3))</f>
        <v>0.93701087524095472</v>
      </c>
      <c r="K3" s="18">
        <f>EXP(Parameters!$B$3+Parameters!$B$5*LN($C3))</f>
        <v>24.294984698957293</v>
      </c>
      <c r="L3" s="18">
        <f>EXP(Parameters!$B$2+Parameters!$B$4*LN($C3))</f>
        <v>30.830872277021783</v>
      </c>
      <c r="M3" s="18">
        <f t="shared" ref="M3:M24" si="5" xml:space="preserve"> EXP((-1 - (-0.4481224) *LN(C3)) /  0.3490391)</f>
        <v>26.332034816714831</v>
      </c>
      <c r="N3" s="2" t="str">
        <f t="shared" ref="N3:N24" si="6">IF(D3&gt;=M3, "mature", "immature")</f>
        <v>mature</v>
      </c>
      <c r="O3" s="19">
        <f>_xlfn.NORM.DIST(LN($D3), LN(K3), EXP(Parameters!$B$6), 0)</f>
        <v>1.4035375069906625E-2</v>
      </c>
      <c r="P3" s="19">
        <f>_xlfn.NORM.DIST(LN($D3), LN(L3), EXP(Parameters!$B$7), 0)</f>
        <v>3.7953429581669424</v>
      </c>
      <c r="Q3" s="4">
        <f t="shared" ref="Q3:Q24" si="7">(1-J3)*O3+J3*P3</f>
        <v>3.5571617030629192</v>
      </c>
      <c r="R3" s="4">
        <f t="shared" ref="R3:R24" si="8">LN(Q3)</f>
        <v>1.2689629524511306</v>
      </c>
      <c r="S3" s="2">
        <f>IF(C3&gt;=Parameters!$B$10,D3-EXP(Parameters!$B$2+Parameters!$B$4*LN($C3)), "")</f>
        <v>-1.8308722770217827</v>
      </c>
    </row>
    <row r="4" spans="1:19" x14ac:dyDescent="0.35">
      <c r="A4" t="s">
        <v>2445</v>
      </c>
      <c r="B4">
        <v>2</v>
      </c>
      <c r="C4" s="62">
        <v>88</v>
      </c>
      <c r="D4" s="62">
        <v>18</v>
      </c>
      <c r="E4" s="62">
        <v>74</v>
      </c>
      <c r="F4" s="2" t="str">
        <f t="shared" si="1"/>
        <v>8</v>
      </c>
      <c r="G4" s="2" t="str">
        <f t="shared" si="2"/>
        <v>8</v>
      </c>
      <c r="H4" s="2" t="str">
        <f t="shared" si="3"/>
        <v>4</v>
      </c>
      <c r="I4" s="2" t="str">
        <f t="shared" si="4"/>
        <v>88 18</v>
      </c>
      <c r="J4" s="4">
        <f>1/(1+EXP(-Parameters!$B$8-Parameters!$B$9*C4))</f>
        <v>0.35185891746891074</v>
      </c>
      <c r="K4" s="18">
        <f>EXP(Parameters!$B$3+Parameters!$B$5*LN($C4))</f>
        <v>16.309470674956241</v>
      </c>
      <c r="L4" s="18">
        <f>EXP(Parameters!$B$2+Parameters!$B$4*LN($C4))</f>
        <v>20.356002919798396</v>
      </c>
      <c r="M4" s="18">
        <f t="shared" si="5"/>
        <v>17.873694137780014</v>
      </c>
      <c r="N4" s="2" t="str">
        <f t="shared" si="6"/>
        <v>mature</v>
      </c>
      <c r="O4" s="19">
        <f>_xlfn.NORM.DIST(LN($D4), LN(K4), EXP(Parameters!$B$6), 0)</f>
        <v>1.1190421950954645</v>
      </c>
      <c r="P4" s="19">
        <f>_xlfn.NORM.DIST(LN($D4), LN(L4), EXP(Parameters!$B$7), 0)</f>
        <v>0.41438848902858477</v>
      </c>
      <c r="Q4" s="4">
        <f t="shared" si="7"/>
        <v>0.87110350488831623</v>
      </c>
      <c r="R4" s="4">
        <f t="shared" si="8"/>
        <v>-0.13799447464533429</v>
      </c>
      <c r="S4" s="2" t="str">
        <f>IF(C4&gt;=Parameters!$B$10,D4-EXP(Parameters!$B$2+Parameters!$B$4*LN($C4)), "")</f>
        <v/>
      </c>
    </row>
    <row r="5" spans="1:19" x14ac:dyDescent="0.35">
      <c r="A5" t="s">
        <v>2445</v>
      </c>
      <c r="B5">
        <v>2</v>
      </c>
      <c r="C5" s="62">
        <v>119</v>
      </c>
      <c r="D5" s="62">
        <v>27</v>
      </c>
      <c r="E5" s="62">
        <v>87</v>
      </c>
      <c r="F5" s="2" t="str">
        <f t="shared" si="1"/>
        <v>9</v>
      </c>
      <c r="G5" s="2" t="str">
        <f t="shared" si="2"/>
        <v>7</v>
      </c>
      <c r="H5" s="2" t="str">
        <f t="shared" si="3"/>
        <v>7</v>
      </c>
      <c r="I5" s="2" t="str">
        <f t="shared" si="4"/>
        <v>119 27</v>
      </c>
      <c r="J5" s="4">
        <f>1/(1+EXP(-Parameters!$B$8-Parameters!$B$9*C5))</f>
        <v>0.93701087524095472</v>
      </c>
      <c r="K5" s="18">
        <f>EXP(Parameters!$B$3+Parameters!$B$5*LN($C5))</f>
        <v>24.294984698957293</v>
      </c>
      <c r="L5" s="18">
        <f>EXP(Parameters!$B$2+Parameters!$B$4*LN($C5))</f>
        <v>30.830872277021783</v>
      </c>
      <c r="M5" s="18">
        <f t="shared" si="5"/>
        <v>26.332034816714831</v>
      </c>
      <c r="N5" s="2" t="str">
        <f t="shared" si="6"/>
        <v>mature</v>
      </c>
      <c r="O5" s="19">
        <f>_xlfn.NORM.DIST(LN($D5), LN(K5), EXP(Parameters!$B$6), 0)</f>
        <v>0.83971472892484667</v>
      </c>
      <c r="P5" s="19">
        <f>_xlfn.NORM.DIST(LN($D5), LN(L5), EXP(Parameters!$B$7), 0)</f>
        <v>0.2560653542039113</v>
      </c>
      <c r="Q5" s="4">
        <f t="shared" si="7"/>
        <v>0.29282891748374706</v>
      </c>
      <c r="R5" s="4">
        <f t="shared" si="8"/>
        <v>-1.2281667398735725</v>
      </c>
      <c r="S5" s="2">
        <f>IF(C5&gt;=Parameters!$B$10,D5-EXP(Parameters!$B$2+Parameters!$B$4*LN($C5)), "")</f>
        <v>-3.8308722770217827</v>
      </c>
    </row>
    <row r="6" spans="1:19" x14ac:dyDescent="0.35">
      <c r="A6" t="s">
        <v>2445</v>
      </c>
      <c r="B6">
        <v>2</v>
      </c>
      <c r="C6" s="62">
        <v>113</v>
      </c>
      <c r="D6" s="62">
        <v>25</v>
      </c>
      <c r="E6" s="62">
        <v>79</v>
      </c>
      <c r="F6" s="2" t="str">
        <f t="shared" si="1"/>
        <v>3</v>
      </c>
      <c r="G6" s="2" t="str">
        <f t="shared" si="2"/>
        <v>5</v>
      </c>
      <c r="H6" s="2" t="str">
        <f t="shared" si="3"/>
        <v>9</v>
      </c>
      <c r="I6" s="2" t="str">
        <f t="shared" si="4"/>
        <v>113 25</v>
      </c>
      <c r="J6" s="4">
        <f>1/(1+EXP(-Parameters!$B$8-Parameters!$B$9*C6))</f>
        <v>0.88685079408693668</v>
      </c>
      <c r="K6" s="18">
        <f>EXP(Parameters!$B$3+Parameters!$B$5*LN($C6))</f>
        <v>22.690593733954969</v>
      </c>
      <c r="L6" s="18">
        <f>EXP(Parameters!$B$2+Parameters!$B$4*LN($C6))</f>
        <v>28.712955701636687</v>
      </c>
      <c r="M6" s="18">
        <f t="shared" si="5"/>
        <v>24.639827522024078</v>
      </c>
      <c r="N6" s="2" t="str">
        <f t="shared" si="6"/>
        <v>mature</v>
      </c>
      <c r="O6" s="19">
        <f>_xlfn.NORM.DIST(LN($D6), LN(K6), EXP(Parameters!$B$6), 0)</f>
        <v>1.1970327372962184</v>
      </c>
      <c r="P6" s="19">
        <f>_xlfn.NORM.DIST(LN($D6), LN(L6), EXP(Parameters!$B$7), 0)</f>
        <v>0.18863063256038715</v>
      </c>
      <c r="Q6" s="4">
        <f t="shared" si="7"/>
        <v>0.3027305299523082</v>
      </c>
      <c r="R6" s="4">
        <f t="shared" si="8"/>
        <v>-1.1949122092616828</v>
      </c>
      <c r="S6" s="2">
        <f>IF(C6&gt;=Parameters!$B$10,D6-EXP(Parameters!$B$2+Parameters!$B$4*LN($C6)), "")</f>
        <v>-3.7129557016366874</v>
      </c>
    </row>
    <row r="7" spans="1:19" x14ac:dyDescent="0.35">
      <c r="A7" t="s">
        <v>2445</v>
      </c>
      <c r="B7">
        <v>2</v>
      </c>
      <c r="C7" s="62">
        <v>120</v>
      </c>
      <c r="D7" s="62">
        <v>29</v>
      </c>
      <c r="E7" s="62">
        <v>83</v>
      </c>
      <c r="F7" s="2" t="str">
        <f t="shared" si="1"/>
        <v>0</v>
      </c>
      <c r="G7" s="2" t="str">
        <f t="shared" si="2"/>
        <v>9</v>
      </c>
      <c r="H7" s="2" t="str">
        <f t="shared" si="3"/>
        <v>3</v>
      </c>
      <c r="I7" s="2" t="str">
        <f t="shared" si="4"/>
        <v>120 29</v>
      </c>
      <c r="J7" s="4">
        <f>1/(1+EXP(-Parameters!$B$8-Parameters!$B$9*C7))</f>
        <v>0.94302749735763791</v>
      </c>
      <c r="K7" s="18">
        <f>EXP(Parameters!$B$3+Parameters!$B$5*LN($C7))</f>
        <v>24.564949711118476</v>
      </c>
      <c r="L7" s="18">
        <f>EXP(Parameters!$B$2+Parameters!$B$4*LN($C7))</f>
        <v>31.187830792882128</v>
      </c>
      <c r="M7" s="18">
        <f t="shared" si="5"/>
        <v>26.616465663530541</v>
      </c>
      <c r="N7" s="2" t="str">
        <f t="shared" si="6"/>
        <v>mature</v>
      </c>
      <c r="O7" s="19">
        <f>_xlfn.NORM.DIST(LN($D7), LN(K7), EXP(Parameters!$B$6), 0)</f>
        <v>3.0251817302412571E-2</v>
      </c>
      <c r="P7" s="19">
        <f>_xlfn.NORM.DIST(LN($D7), LN(L7), EXP(Parameters!$B$7), 0)</f>
        <v>2.8115411491613567</v>
      </c>
      <c r="Q7" s="4">
        <f t="shared" si="7"/>
        <v>2.6530841353528496</v>
      </c>
      <c r="R7" s="4">
        <f t="shared" si="8"/>
        <v>0.97572278794066614</v>
      </c>
      <c r="S7" s="2">
        <f>IF(C7&gt;=Parameters!$B$10,D7-EXP(Parameters!$B$2+Parameters!$B$4*LN($C7)), "")</f>
        <v>-2.1878307928821279</v>
      </c>
    </row>
    <row r="8" spans="1:19" x14ac:dyDescent="0.35">
      <c r="A8" t="s">
        <v>2445</v>
      </c>
      <c r="B8">
        <v>2</v>
      </c>
      <c r="C8" s="62">
        <v>121</v>
      </c>
      <c r="D8" s="62">
        <v>30</v>
      </c>
      <c r="E8" s="62">
        <v>91</v>
      </c>
      <c r="F8" s="2" t="str">
        <f t="shared" si="1"/>
        <v>1</v>
      </c>
      <c r="G8" s="2" t="str">
        <f t="shared" si="2"/>
        <v>0</v>
      </c>
      <c r="H8" s="2" t="str">
        <f t="shared" si="3"/>
        <v>1</v>
      </c>
      <c r="I8" s="2" t="str">
        <f t="shared" si="4"/>
        <v>121 30</v>
      </c>
      <c r="J8" s="4">
        <f>1/(1+EXP(-Parameters!$B$8-Parameters!$B$9*C8))</f>
        <v>0.94850100714798768</v>
      </c>
      <c r="K8" s="18">
        <f>EXP(Parameters!$B$3+Parameters!$B$5*LN($C8))</f>
        <v>24.835636835224335</v>
      </c>
      <c r="L8" s="18">
        <f>EXP(Parameters!$B$2+Parameters!$B$4*LN($C8))</f>
        <v>31.545908378747296</v>
      </c>
      <c r="M8" s="18">
        <f t="shared" si="5"/>
        <v>26.901570169069974</v>
      </c>
      <c r="N8" s="2" t="str">
        <f t="shared" si="6"/>
        <v>mature</v>
      </c>
      <c r="O8" s="19">
        <f>_xlfn.NORM.DIST(LN($D8), LN(K8), EXP(Parameters!$B$6), 0)</f>
        <v>5.8116586307245949E-3</v>
      </c>
      <c r="P8" s="19">
        <f>_xlfn.NORM.DIST(LN($D8), LN(L8), EXP(Parameters!$B$7), 0)</f>
        <v>4.8152999440357798</v>
      </c>
      <c r="Q8" s="4">
        <f t="shared" si="7"/>
        <v>4.5676161412038674</v>
      </c>
      <c r="R8" s="4">
        <f t="shared" si="8"/>
        <v>1.5189914366870556</v>
      </c>
      <c r="S8" s="2">
        <f>IF(C8&gt;=Parameters!$B$10,D8-EXP(Parameters!$B$2+Parameters!$B$4*LN($C8)), "")</f>
        <v>-1.5459083787472956</v>
      </c>
    </row>
    <row r="9" spans="1:19" x14ac:dyDescent="0.35">
      <c r="A9" t="s">
        <v>2445</v>
      </c>
      <c r="B9">
        <v>2</v>
      </c>
      <c r="C9" s="62">
        <v>122</v>
      </c>
      <c r="D9" s="62">
        <v>30</v>
      </c>
      <c r="E9" s="62">
        <v>92</v>
      </c>
      <c r="F9" s="2" t="str">
        <f t="shared" si="1"/>
        <v>2</v>
      </c>
      <c r="G9" s="2" t="str">
        <f t="shared" si="2"/>
        <v>0</v>
      </c>
      <c r="H9" s="2" t="str">
        <f t="shared" si="3"/>
        <v>2</v>
      </c>
      <c r="I9" s="2" t="str">
        <f t="shared" si="4"/>
        <v>122 30</v>
      </c>
      <c r="J9" s="4">
        <f>1/(1+EXP(-Parameters!$B$8-Parameters!$B$9*C9))</f>
        <v>0.9534746050586127</v>
      </c>
      <c r="K9" s="18">
        <f>EXP(Parameters!$B$3+Parameters!$B$5*LN($C9))</f>
        <v>25.107042010930307</v>
      </c>
      <c r="L9" s="18">
        <f>EXP(Parameters!$B$2+Parameters!$B$4*LN($C9))</f>
        <v>31.905099250831121</v>
      </c>
      <c r="M9" s="18">
        <f t="shared" si="5"/>
        <v>27.187344341584438</v>
      </c>
      <c r="N9" s="2" t="str">
        <f t="shared" si="6"/>
        <v>mature</v>
      </c>
      <c r="O9" s="19">
        <f>_xlfn.NORM.DIST(LN($D9), LN(K9), EXP(Parameters!$B$6), 0)</f>
        <v>1.3039396283955977E-2</v>
      </c>
      <c r="P9" s="19">
        <f>_xlfn.NORM.DIST(LN($D9), LN(L9), EXP(Parameters!$B$7), 0)</f>
        <v>3.7639385776840859</v>
      </c>
      <c r="Q9" s="4">
        <f t="shared" si="7"/>
        <v>3.5894265118841187</v>
      </c>
      <c r="R9" s="4">
        <f t="shared" si="8"/>
        <v>1.2779924437461556</v>
      </c>
      <c r="S9" s="2">
        <f>IF(C9&gt;=Parameters!$B$10,D9-EXP(Parameters!$B$2+Parameters!$B$4*LN($C9)), "")</f>
        <v>-1.9050992508311211</v>
      </c>
    </row>
    <row r="10" spans="1:19" x14ac:dyDescent="0.35">
      <c r="A10" t="s">
        <v>2445</v>
      </c>
      <c r="B10">
        <v>2</v>
      </c>
      <c r="C10" s="62">
        <v>103</v>
      </c>
      <c r="D10" s="62">
        <v>25</v>
      </c>
      <c r="E10" s="62">
        <v>86</v>
      </c>
      <c r="F10" s="2" t="str">
        <f t="shared" si="1"/>
        <v>3</v>
      </c>
      <c r="G10" s="2" t="str">
        <f t="shared" si="2"/>
        <v>5</v>
      </c>
      <c r="H10" s="2" t="str">
        <f t="shared" si="3"/>
        <v>6</v>
      </c>
      <c r="I10" s="2" t="str">
        <f t="shared" si="4"/>
        <v>103 25</v>
      </c>
      <c r="J10" s="4">
        <f>1/(1+EXP(-Parameters!$B$8-Parameters!$B$9*C10))</f>
        <v>0.72929139759356365</v>
      </c>
      <c r="K10" s="18">
        <f>EXP(Parameters!$B$3+Parameters!$B$5*LN($C10))</f>
        <v>20.077303074934573</v>
      </c>
      <c r="L10" s="18">
        <f>EXP(Parameters!$B$2+Parameters!$B$4*LN($C10))</f>
        <v>25.276776596017228</v>
      </c>
      <c r="M10" s="18">
        <f t="shared" si="5"/>
        <v>21.876255591489173</v>
      </c>
      <c r="N10" s="2" t="str">
        <f t="shared" si="6"/>
        <v>mature</v>
      </c>
      <c r="O10" s="19">
        <f>_xlfn.NORM.DIST(LN($D10), LN(K10), EXP(Parameters!$B$6), 0)</f>
        <v>4.715314421872603E-4</v>
      </c>
      <c r="P10" s="19">
        <f>_xlfn.NORM.DIST(LN($D10), LN(L10), EXP(Parameters!$B$7), 0)</f>
        <v>7.6865417327280969</v>
      </c>
      <c r="Q10" s="4">
        <f t="shared" si="7"/>
        <v>5.6058564105402313</v>
      </c>
      <c r="R10" s="4">
        <f t="shared" si="8"/>
        <v>1.7238118388826755</v>
      </c>
      <c r="S10" s="2" t="str">
        <f>IF(C10&gt;=Parameters!$B$10,D10-EXP(Parameters!$B$2+Parameters!$B$4*LN($C10)), "")</f>
        <v/>
      </c>
    </row>
    <row r="11" spans="1:19" x14ac:dyDescent="0.35">
      <c r="A11" t="s">
        <v>2445</v>
      </c>
      <c r="B11">
        <v>2</v>
      </c>
      <c r="C11" s="62">
        <v>123</v>
      </c>
      <c r="D11" s="62">
        <v>24</v>
      </c>
      <c r="E11" s="62">
        <v>79</v>
      </c>
      <c r="F11" s="2" t="str">
        <f t="shared" si="1"/>
        <v>3</v>
      </c>
      <c r="G11" s="2" t="str">
        <f t="shared" si="2"/>
        <v>4</v>
      </c>
      <c r="H11" s="2" t="str">
        <f t="shared" si="3"/>
        <v>9</v>
      </c>
      <c r="I11" s="2" t="str">
        <f t="shared" si="4"/>
        <v>123 24</v>
      </c>
      <c r="J11" s="4">
        <f>1/(1+EXP(-Parameters!$B$8-Parameters!$B$9*C11))</f>
        <v>0.95798914460809692</v>
      </c>
      <c r="K11" s="18">
        <f>EXP(Parameters!$B$3+Parameters!$B$5*LN($C11))</f>
        <v>25.379161233862089</v>
      </c>
      <c r="L11" s="18">
        <f>EXP(Parameters!$B$2+Parameters!$B$4*LN($C11))</f>
        <v>32.265397702478211</v>
      </c>
      <c r="M11" s="18">
        <f t="shared" si="5"/>
        <v>27.473784245542976</v>
      </c>
      <c r="N11" s="2" t="str">
        <f t="shared" si="6"/>
        <v>immature</v>
      </c>
      <c r="O11" s="19">
        <f>_xlfn.NORM.DIST(LN($D11), LN(K11), EXP(Parameters!$B$6), 0)</f>
        <v>4.2662440195883562</v>
      </c>
      <c r="P11" s="19">
        <f>_xlfn.NORM.DIST(LN($D11), LN(L11), EXP(Parameters!$B$7), 0)</f>
        <v>3.1251651885986281E-7</v>
      </c>
      <c r="Q11" s="4">
        <f t="shared" si="7"/>
        <v>0.17922885996093033</v>
      </c>
      <c r="R11" s="4">
        <f t="shared" si="8"/>
        <v>-1.719091742519167</v>
      </c>
      <c r="S11" s="2">
        <f>IF(C11&gt;=Parameters!$B$10,D11-EXP(Parameters!$B$2+Parameters!$B$4*LN($C11)), "")</f>
        <v>-8.2653977024782108</v>
      </c>
    </row>
    <row r="12" spans="1:19" x14ac:dyDescent="0.35">
      <c r="A12" t="s">
        <v>2445</v>
      </c>
      <c r="B12">
        <v>2</v>
      </c>
      <c r="C12" s="62">
        <v>108</v>
      </c>
      <c r="D12" s="62">
        <v>25</v>
      </c>
      <c r="E12" s="62">
        <v>86</v>
      </c>
      <c r="F12" s="2" t="str">
        <f t="shared" si="1"/>
        <v>8</v>
      </c>
      <c r="G12" s="2" t="str">
        <f t="shared" si="2"/>
        <v>5</v>
      </c>
      <c r="H12" s="2" t="str">
        <f t="shared" si="3"/>
        <v>6</v>
      </c>
      <c r="I12" s="2" t="str">
        <f t="shared" si="4"/>
        <v>108 25</v>
      </c>
      <c r="J12" s="4">
        <f>1/(1+EXP(-Parameters!$B$8-Parameters!$B$9*C12))</f>
        <v>0.82127356166282006</v>
      </c>
      <c r="K12" s="18">
        <f>EXP(Parameters!$B$3+Parameters!$B$5*LN($C12))</f>
        <v>21.374250224584241</v>
      </c>
      <c r="L12" s="18">
        <f>EXP(Parameters!$B$2+Parameters!$B$4*LN($C12))</f>
        <v>26.979923968453623</v>
      </c>
      <c r="M12" s="18">
        <f t="shared" si="5"/>
        <v>23.248958953216722</v>
      </c>
      <c r="N12" s="2" t="str">
        <f t="shared" si="6"/>
        <v>mature</v>
      </c>
      <c r="O12" s="19">
        <f>_xlfn.NORM.DIST(LN($D12), LN(K12), EXP(Parameters!$B$6), 0)</f>
        <v>5.5514931041525689E-2</v>
      </c>
      <c r="P12" s="19">
        <f>_xlfn.NORM.DIST(LN($D12), LN(L12), EXP(Parameters!$B$7), 0)</f>
        <v>2.5414286908623787</v>
      </c>
      <c r="Q12" s="4">
        <f t="shared" si="7"/>
        <v>2.0971301785562098</v>
      </c>
      <c r="R12" s="4">
        <f t="shared" si="8"/>
        <v>0.74056982846519737</v>
      </c>
      <c r="S12" s="2" t="str">
        <f>IF(C12&gt;=Parameters!$B$10,D12-EXP(Parameters!$B$2+Parameters!$B$4*LN($C12)), "")</f>
        <v/>
      </c>
    </row>
    <row r="13" spans="1:19" x14ac:dyDescent="0.35">
      <c r="A13" t="s">
        <v>2445</v>
      </c>
      <c r="B13">
        <v>2</v>
      </c>
      <c r="C13" s="62">
        <v>111</v>
      </c>
      <c r="D13" s="62">
        <v>26</v>
      </c>
      <c r="E13" s="62">
        <v>90</v>
      </c>
      <c r="F13" s="2" t="str">
        <f t="shared" si="1"/>
        <v>1</v>
      </c>
      <c r="G13" s="2" t="str">
        <f t="shared" si="2"/>
        <v>6</v>
      </c>
      <c r="H13" s="2" t="str">
        <f t="shared" si="3"/>
        <v>0</v>
      </c>
      <c r="I13" s="2" t="str">
        <f t="shared" si="4"/>
        <v>111 26</v>
      </c>
      <c r="J13" s="4">
        <f>1/(1+EXP(-Parameters!$B$8-Parameters!$B$9*C13))</f>
        <v>0.86358393746934214</v>
      </c>
      <c r="K13" s="18">
        <f>EXP(Parameters!$B$3+Parameters!$B$5*LN($C13))</f>
        <v>22.161767377490595</v>
      </c>
      <c r="L13" s="18">
        <f>EXP(Parameters!$B$2+Parameters!$B$4*LN($C13))</f>
        <v>28.016211572719751</v>
      </c>
      <c r="M13" s="18">
        <f t="shared" si="5"/>
        <v>24.081338371598434</v>
      </c>
      <c r="N13" s="2" t="str">
        <f t="shared" si="6"/>
        <v>mature</v>
      </c>
      <c r="O13" s="19">
        <f>_xlfn.NORM.DIST(LN($D13), LN(K13), EXP(Parameters!$B$6), 0)</f>
        <v>4.5687328006786036E-2</v>
      </c>
      <c r="P13" s="19">
        <f>_xlfn.NORM.DIST(LN($D13), LN(L13), EXP(Parameters!$B$7), 0)</f>
        <v>2.6582396882891932</v>
      </c>
      <c r="Q13" s="4">
        <f t="shared" si="7"/>
        <v>2.3018455821442907</v>
      </c>
      <c r="R13" s="4">
        <f t="shared" si="8"/>
        <v>0.83371122818192134</v>
      </c>
      <c r="S13" s="2">
        <f>IF(C13&gt;=Parameters!$B$10,D13-EXP(Parameters!$B$2+Parameters!$B$4*LN($C13)), "")</f>
        <v>-2.0162115727197509</v>
      </c>
    </row>
    <row r="14" spans="1:19" x14ac:dyDescent="0.35">
      <c r="A14" t="s">
        <v>2445</v>
      </c>
      <c r="B14">
        <v>2</v>
      </c>
      <c r="C14" s="62">
        <v>90</v>
      </c>
      <c r="D14" s="62">
        <v>21</v>
      </c>
      <c r="E14" s="62">
        <v>81</v>
      </c>
      <c r="F14" s="2" t="str">
        <f t="shared" si="1"/>
        <v>0</v>
      </c>
      <c r="G14" s="2" t="str">
        <f t="shared" si="2"/>
        <v>1</v>
      </c>
      <c r="H14" s="2" t="str">
        <f t="shared" si="3"/>
        <v>1</v>
      </c>
      <c r="I14" s="2" t="str">
        <f t="shared" si="4"/>
        <v>90 21</v>
      </c>
      <c r="J14" s="4">
        <f>1/(1+EXP(-Parameters!$B$8-Parameters!$B$9*C14))</f>
        <v>0.40196354817400864</v>
      </c>
      <c r="K14" s="18">
        <f>EXP(Parameters!$B$3+Parameters!$B$5*LN($C14))</f>
        <v>16.800732059348853</v>
      </c>
      <c r="L14" s="18">
        <f>EXP(Parameters!$B$2+Parameters!$B$4*LN($C14))</f>
        <v>20.995113720228492</v>
      </c>
      <c r="M14" s="18">
        <f t="shared" si="5"/>
        <v>18.39690340514494</v>
      </c>
      <c r="N14" s="2" t="str">
        <f t="shared" si="6"/>
        <v>mature</v>
      </c>
      <c r="O14" s="19">
        <f>_xlfn.NORM.DIST(LN($D14), LN(K14), EXP(Parameters!$B$6), 0)</f>
        <v>3.3499549638652112E-4</v>
      </c>
      <c r="P14" s="19">
        <f>_xlfn.NORM.DIST(LN($D14), LN(L14), EXP(Parameters!$B$7), 0)</f>
        <v>7.8699249780773393</v>
      </c>
      <c r="Q14" s="4">
        <f t="shared" si="7"/>
        <v>3.1636233075692615</v>
      </c>
      <c r="R14" s="4">
        <f t="shared" si="8"/>
        <v>1.1517179870557801</v>
      </c>
      <c r="S14" s="2" t="str">
        <f>IF(C14&gt;=Parameters!$B$10,D14-EXP(Parameters!$B$2+Parameters!$B$4*LN($C14)), "")</f>
        <v/>
      </c>
    </row>
    <row r="15" spans="1:19" x14ac:dyDescent="0.35">
      <c r="A15" t="s">
        <v>2445</v>
      </c>
      <c r="B15">
        <v>2</v>
      </c>
      <c r="C15" s="62">
        <v>112</v>
      </c>
      <c r="D15" s="62">
        <v>27</v>
      </c>
      <c r="E15" s="62">
        <v>83</v>
      </c>
      <c r="F15" s="2" t="str">
        <f t="shared" si="1"/>
        <v>2</v>
      </c>
      <c r="G15" s="2" t="str">
        <f t="shared" si="2"/>
        <v>7</v>
      </c>
      <c r="H15" s="2" t="str">
        <f t="shared" si="3"/>
        <v>3</v>
      </c>
      <c r="I15" s="2" t="str">
        <f t="shared" si="4"/>
        <v>112 27</v>
      </c>
      <c r="J15" s="4">
        <f>1/(1+EXP(-Parameters!$B$8-Parameters!$B$9*C15))</f>
        <v>0.87568366424949196</v>
      </c>
      <c r="K15" s="18">
        <f>EXP(Parameters!$B$3+Parameters!$B$5*LN($C15))</f>
        <v>22.425802171071368</v>
      </c>
      <c r="L15" s="18">
        <f>EXP(Parameters!$B$2+Parameters!$B$4*LN($C15))</f>
        <v>28.363999471035015</v>
      </c>
      <c r="M15" s="18">
        <f t="shared" si="5"/>
        <v>24.360229057188494</v>
      </c>
      <c r="N15" s="2" t="str">
        <f t="shared" si="6"/>
        <v>mature</v>
      </c>
      <c r="O15" s="19">
        <f>_xlfn.NORM.DIST(LN($D15), LN(K15), EXP(Parameters!$B$6), 0)</f>
        <v>7.4615837280719204E-3</v>
      </c>
      <c r="P15" s="19">
        <f>_xlfn.NORM.DIST(LN($D15), LN(L15), EXP(Parameters!$B$7), 0)</f>
        <v>4.905916451406644</v>
      </c>
      <c r="Q15" s="4">
        <f t="shared" si="7"/>
        <v>4.2969584914176036</v>
      </c>
      <c r="R15" s="4">
        <f t="shared" si="8"/>
        <v>1.4579074448480402</v>
      </c>
      <c r="S15" s="2">
        <f>IF(C15&gt;=Parameters!$B$10,D15-EXP(Parameters!$B$2+Parameters!$B$4*LN($C15)), "")</f>
        <v>-1.3639994710350152</v>
      </c>
    </row>
    <row r="16" spans="1:19" x14ac:dyDescent="0.35">
      <c r="A16" t="s">
        <v>2445</v>
      </c>
      <c r="B16">
        <v>2</v>
      </c>
      <c r="C16" s="62">
        <v>99</v>
      </c>
      <c r="D16" s="62">
        <v>19</v>
      </c>
      <c r="E16" s="62">
        <v>89</v>
      </c>
      <c r="F16" s="2" t="str">
        <f t="shared" si="1"/>
        <v>9</v>
      </c>
      <c r="G16" s="2" t="str">
        <f t="shared" si="2"/>
        <v>9</v>
      </c>
      <c r="H16" s="2" t="str">
        <f t="shared" si="3"/>
        <v>9</v>
      </c>
      <c r="I16" s="2" t="str">
        <f t="shared" si="4"/>
        <v>99 19</v>
      </c>
      <c r="J16" s="4">
        <f>1/(1+EXP(-Parameters!$B$8-Parameters!$B$9*C16))</f>
        <v>0.63734399661284968</v>
      </c>
      <c r="K16" s="18">
        <f>EXP(Parameters!$B$3+Parameters!$B$5*LN($C16))</f>
        <v>19.054135886807494</v>
      </c>
      <c r="L16" s="18">
        <f>EXP(Parameters!$B$2+Parameters!$B$4*LN($C16))</f>
        <v>23.936376676988925</v>
      </c>
      <c r="M16" s="18">
        <f t="shared" si="5"/>
        <v>20.791591843683772</v>
      </c>
      <c r="N16" s="2" t="str">
        <f t="shared" si="6"/>
        <v>immature</v>
      </c>
      <c r="O16" s="19">
        <f>_xlfn.NORM.DIST(LN($D16), LN(K16), EXP(Parameters!$B$6), 0)</f>
        <v>8.0175949243963149</v>
      </c>
      <c r="P16" s="19">
        <f>_xlfn.NORM.DIST(LN($D16), LN(L16), EXP(Parameters!$B$7), 0)</f>
        <v>2.4447215534500186E-4</v>
      </c>
      <c r="Q16" s="4">
        <f t="shared" si="7"/>
        <v>2.9077847449192173</v>
      </c>
      <c r="R16" s="4">
        <f t="shared" si="8"/>
        <v>1.0673915352393786</v>
      </c>
      <c r="S16" s="2" t="str">
        <f>IF(C16&gt;=Parameters!$B$10,D16-EXP(Parameters!$B$2+Parameters!$B$4*LN($C16)), "")</f>
        <v/>
      </c>
    </row>
    <row r="17" spans="1:19" x14ac:dyDescent="0.35">
      <c r="A17" t="s">
        <v>2445</v>
      </c>
      <c r="B17">
        <v>2</v>
      </c>
      <c r="C17" s="62">
        <v>112</v>
      </c>
      <c r="D17" s="62">
        <v>24</v>
      </c>
      <c r="E17" s="62">
        <v>87</v>
      </c>
      <c r="F17" s="2" t="str">
        <f t="shared" si="1"/>
        <v>2</v>
      </c>
      <c r="G17" s="2" t="str">
        <f t="shared" si="2"/>
        <v>4</v>
      </c>
      <c r="H17" s="2" t="str">
        <f t="shared" si="3"/>
        <v>7</v>
      </c>
      <c r="I17" s="2" t="str">
        <f t="shared" si="4"/>
        <v>112 24</v>
      </c>
      <c r="J17" s="4">
        <f>1/(1+EXP(-Parameters!$B$8-Parameters!$B$9*C17))</f>
        <v>0.87568366424949196</v>
      </c>
      <c r="K17" s="18">
        <f>EXP(Parameters!$B$3+Parameters!$B$5*LN($C17))</f>
        <v>22.425802171071368</v>
      </c>
      <c r="L17" s="18">
        <f>EXP(Parameters!$B$2+Parameters!$B$4*LN($C17))</f>
        <v>28.363999471035015</v>
      </c>
      <c r="M17" s="18">
        <f t="shared" si="5"/>
        <v>24.360229057188494</v>
      </c>
      <c r="N17" s="2" t="str">
        <f t="shared" si="6"/>
        <v>immature</v>
      </c>
      <c r="O17" s="19">
        <f>_xlfn.NORM.DIST(LN($D17), LN(K17), EXP(Parameters!$B$6), 0)</f>
        <v>3.1606074612818285</v>
      </c>
      <c r="P17" s="19">
        <f>_xlfn.NORM.DIST(LN($D17), LN(L17), EXP(Parameters!$B$7), 0)</f>
        <v>3.4460018880664176E-2</v>
      </c>
      <c r="Q17" s="4">
        <f t="shared" si="7"/>
        <v>0.42309121393579935</v>
      </c>
      <c r="R17" s="4">
        <f t="shared" si="8"/>
        <v>-0.86016748739988103</v>
      </c>
      <c r="S17" s="2">
        <f>IF(C17&gt;=Parameters!$B$10,D17-EXP(Parameters!$B$2+Parameters!$B$4*LN($C17)), "")</f>
        <v>-4.3639994710350152</v>
      </c>
    </row>
    <row r="18" spans="1:19" x14ac:dyDescent="0.35">
      <c r="A18" t="s">
        <v>2445</v>
      </c>
      <c r="B18">
        <v>2</v>
      </c>
      <c r="C18" s="62">
        <v>97</v>
      </c>
      <c r="D18" s="62">
        <v>27</v>
      </c>
      <c r="E18" s="62">
        <v>84</v>
      </c>
      <c r="F18" s="2" t="str">
        <f t="shared" si="1"/>
        <v>7</v>
      </c>
      <c r="G18" s="2" t="str">
        <f t="shared" si="2"/>
        <v>7</v>
      </c>
      <c r="H18" s="2" t="str">
        <f t="shared" si="3"/>
        <v>4</v>
      </c>
      <c r="I18" s="2" t="str">
        <f t="shared" si="4"/>
        <v>97 27</v>
      </c>
      <c r="J18" s="4">
        <f>1/(1+EXP(-Parameters!$B$8-Parameters!$B$9*C18))</f>
        <v>0.5866823242240583</v>
      </c>
      <c r="K18" s="18">
        <f>EXP(Parameters!$B$3+Parameters!$B$5*LN($C18))</f>
        <v>18.54746789404059</v>
      </c>
      <c r="L18" s="18">
        <f>EXP(Parameters!$B$2+Parameters!$B$4*LN($C18))</f>
        <v>23.273716967534682</v>
      </c>
      <c r="M18" s="18">
        <f t="shared" si="5"/>
        <v>20.253877097580474</v>
      </c>
      <c r="N18" s="2" t="str">
        <f t="shared" si="6"/>
        <v>mature</v>
      </c>
      <c r="O18" s="19">
        <f>_xlfn.NORM.DIST(LN($D18), LN(K18), EXP(Parameters!$B$6), 0)</f>
        <v>3.1442367822967231E-12</v>
      </c>
      <c r="P18" s="19">
        <f>_xlfn.NORM.DIST(LN($D18), LN(L18), EXP(Parameters!$B$7), 0)</f>
        <v>0.1076800549662264</v>
      </c>
      <c r="Q18" s="4">
        <f t="shared" si="7"/>
        <v>6.3173984921459633E-2</v>
      </c>
      <c r="R18" s="4">
        <f t="shared" si="8"/>
        <v>-2.7618626935621799</v>
      </c>
      <c r="S18" s="2" t="str">
        <f>IF(C18&gt;=Parameters!$B$10,D18-EXP(Parameters!$B$2+Parameters!$B$4*LN($C18)), "")</f>
        <v/>
      </c>
    </row>
    <row r="19" spans="1:19" x14ac:dyDescent="0.35">
      <c r="A19" t="s">
        <v>2445</v>
      </c>
      <c r="B19">
        <v>2</v>
      </c>
      <c r="C19" s="62">
        <v>108</v>
      </c>
      <c r="D19" s="62">
        <v>27</v>
      </c>
      <c r="E19" s="62">
        <v>78</v>
      </c>
      <c r="F19" s="2" t="str">
        <f t="shared" si="1"/>
        <v>8</v>
      </c>
      <c r="G19" s="2" t="str">
        <f t="shared" si="2"/>
        <v>7</v>
      </c>
      <c r="H19" s="2" t="str">
        <f t="shared" si="3"/>
        <v>8</v>
      </c>
      <c r="I19" s="2" t="str">
        <f t="shared" si="4"/>
        <v>108 27</v>
      </c>
      <c r="J19" s="4">
        <f>1/(1+EXP(-Parameters!$B$8-Parameters!$B$9*C19))</f>
        <v>0.82127356166282006</v>
      </c>
      <c r="K19" s="18">
        <f>EXP(Parameters!$B$3+Parameters!$B$5*LN($C19))</f>
        <v>21.374250224584241</v>
      </c>
      <c r="L19" s="18">
        <f>EXP(Parameters!$B$2+Parameters!$B$4*LN($C19))</f>
        <v>26.979923968453623</v>
      </c>
      <c r="M19" s="18">
        <f t="shared" si="5"/>
        <v>23.248958953216722</v>
      </c>
      <c r="N19" s="2" t="str">
        <f t="shared" si="6"/>
        <v>mature</v>
      </c>
      <c r="O19" s="19">
        <f>_xlfn.NORM.DIST(LN($D19), LN(K19), EXP(Parameters!$B$6), 0)</f>
        <v>1.2619120396861505E-4</v>
      </c>
      <c r="P19" s="19">
        <f>_xlfn.NORM.DIST(LN($D19), LN(L19), EXP(Parameters!$B$7), 0)</f>
        <v>7.8691606706416746</v>
      </c>
      <c r="Q19" s="4">
        <f t="shared" si="7"/>
        <v>6.4627561649793082</v>
      </c>
      <c r="R19" s="4">
        <f t="shared" si="8"/>
        <v>1.8660558777304734</v>
      </c>
      <c r="S19" s="2" t="str">
        <f>IF(C19&gt;=Parameters!$B$10,D19-EXP(Parameters!$B$2+Parameters!$B$4*LN($C19)), "")</f>
        <v/>
      </c>
    </row>
    <row r="20" spans="1:19" x14ac:dyDescent="0.35">
      <c r="A20" t="s">
        <v>2445</v>
      </c>
      <c r="B20">
        <v>2</v>
      </c>
      <c r="C20" s="62">
        <v>117</v>
      </c>
      <c r="D20" s="62">
        <v>26</v>
      </c>
      <c r="E20" s="62">
        <v>83</v>
      </c>
      <c r="F20" s="2" t="str">
        <f t="shared" si="1"/>
        <v>7</v>
      </c>
      <c r="G20" s="2" t="str">
        <f t="shared" si="2"/>
        <v>6</v>
      </c>
      <c r="H20" s="2" t="str">
        <f t="shared" si="3"/>
        <v>3</v>
      </c>
      <c r="I20" s="2" t="str">
        <f t="shared" si="4"/>
        <v>117 26</v>
      </c>
      <c r="J20" s="4">
        <f>1/(1+EXP(-Parameters!$B$8-Parameters!$B$9*C20))</f>
        <v>0.92316480721423155</v>
      </c>
      <c r="K20" s="18">
        <f>EXP(Parameters!$B$3+Parameters!$B$5*LN($C20))</f>
        <v>23.75723753928861</v>
      </c>
      <c r="L20" s="18">
        <f>EXP(Parameters!$B$2+Parameters!$B$4*LN($C20))</f>
        <v>30.120335986355592</v>
      </c>
      <c r="M20" s="18">
        <f t="shared" si="5"/>
        <v>25.765210355068117</v>
      </c>
      <c r="N20" s="2" t="str">
        <f t="shared" si="6"/>
        <v>mature</v>
      </c>
      <c r="O20" s="19">
        <f>_xlfn.NORM.DIST(LN($D20), LN(K20), EXP(Parameters!$B$6), 0)</f>
        <v>1.5441723259622759</v>
      </c>
      <c r="P20" s="19">
        <f>_xlfn.NORM.DIST(LN($D20), LN(L20), EXP(Parameters!$B$7), 0)</f>
        <v>0.11676494726599466</v>
      </c>
      <c r="Q20" s="4">
        <f t="shared" si="7"/>
        <v>0.22644006839195183</v>
      </c>
      <c r="R20" s="4">
        <f t="shared" si="8"/>
        <v>-1.485274967782493</v>
      </c>
      <c r="S20" s="2">
        <f>IF(C20&gt;=Parameters!$B$10,D20-EXP(Parameters!$B$2+Parameters!$B$4*LN($C20)), "")</f>
        <v>-4.1203359863555917</v>
      </c>
    </row>
    <row r="21" spans="1:19" x14ac:dyDescent="0.35">
      <c r="A21" t="s">
        <v>2445</v>
      </c>
      <c r="B21">
        <v>2</v>
      </c>
      <c r="C21" s="62">
        <v>92</v>
      </c>
      <c r="D21" s="62">
        <v>18</v>
      </c>
      <c r="F21" s="2" t="str">
        <f t="shared" si="1"/>
        <v>2</v>
      </c>
      <c r="G21" s="2" t="str">
        <f t="shared" si="2"/>
        <v>8</v>
      </c>
      <c r="H21" s="2" t="str">
        <f t="shared" si="3"/>
        <v/>
      </c>
      <c r="I21" s="2" t="str">
        <f t="shared" si="4"/>
        <v>92 18</v>
      </c>
      <c r="J21" s="4">
        <f>1/(1+EXP(-Parameters!$B$8-Parameters!$B$9*C21))</f>
        <v>0.4542030934768464</v>
      </c>
      <c r="K21" s="18">
        <f>EXP(Parameters!$B$3+Parameters!$B$5*LN($C21))</f>
        <v>17.295505583978258</v>
      </c>
      <c r="L21" s="18">
        <f>EXP(Parameters!$B$2+Parameters!$B$4*LN($C21))</f>
        <v>21.639581788526439</v>
      </c>
      <c r="M21" s="18">
        <f t="shared" si="5"/>
        <v>18.923423912231744</v>
      </c>
      <c r="N21" s="2" t="str">
        <f t="shared" si="6"/>
        <v>immature</v>
      </c>
      <c r="O21" s="19">
        <f>_xlfn.NORM.DIST(LN($D21), LN(K21), EXP(Parameters!$B$6), 0)</f>
        <v>5.8142654925267063</v>
      </c>
      <c r="P21" s="19">
        <f>_xlfn.NORM.DIST(LN($D21), LN(L21), EXP(Parameters!$B$7), 0)</f>
        <v>1.0720612320428875E-2</v>
      </c>
      <c r="Q21" s="4">
        <f t="shared" si="7"/>
        <v>3.1782774548053014</v>
      </c>
      <c r="R21" s="4">
        <f t="shared" si="8"/>
        <v>1.156339369151161</v>
      </c>
      <c r="S21" s="2" t="str">
        <f>IF(C21&gt;=Parameters!$B$10,D21-EXP(Parameters!$B$2+Parameters!$B$4*LN($C21)), "")</f>
        <v/>
      </c>
    </row>
    <row r="22" spans="1:19" x14ac:dyDescent="0.35">
      <c r="A22" t="s">
        <v>2445</v>
      </c>
      <c r="B22">
        <v>2</v>
      </c>
      <c r="C22" s="62">
        <v>117</v>
      </c>
      <c r="D22" s="62">
        <v>23</v>
      </c>
      <c r="E22" s="62">
        <v>92</v>
      </c>
      <c r="F22" s="2" t="str">
        <f t="shared" si="1"/>
        <v>7</v>
      </c>
      <c r="G22" s="2" t="str">
        <f t="shared" si="2"/>
        <v>3</v>
      </c>
      <c r="H22" s="2" t="str">
        <f t="shared" si="3"/>
        <v>2</v>
      </c>
      <c r="I22" s="2" t="str">
        <f t="shared" si="4"/>
        <v>117 23</v>
      </c>
      <c r="J22" s="4">
        <f>1/(1+EXP(-Parameters!$B$8-Parameters!$B$9*C22))</f>
        <v>0.92316480721423155</v>
      </c>
      <c r="K22" s="18">
        <f>EXP(Parameters!$B$3+Parameters!$B$5*LN($C22))</f>
        <v>23.75723753928861</v>
      </c>
      <c r="L22" s="18">
        <f>EXP(Parameters!$B$2+Parameters!$B$4*LN($C22))</f>
        <v>30.120335986355592</v>
      </c>
      <c r="M22" s="18">
        <f t="shared" si="5"/>
        <v>25.765210355068117</v>
      </c>
      <c r="N22" s="2" t="str">
        <f t="shared" si="6"/>
        <v>immature</v>
      </c>
      <c r="O22" s="19">
        <f>_xlfn.NORM.DIST(LN($D22), LN(K22), EXP(Parameters!$B$6), 0)</f>
        <v>6.4926949580442859</v>
      </c>
      <c r="P22" s="19">
        <f>_xlfn.NORM.DIST(LN($D22), LN(L22), EXP(Parameters!$B$7), 0)</f>
        <v>5.6094962087772112E-6</v>
      </c>
      <c r="Q22" s="4">
        <f t="shared" si="7"/>
        <v>0.49887264729000563</v>
      </c>
      <c r="R22" s="4">
        <f t="shared" si="8"/>
        <v>-0.69540443165541821</v>
      </c>
      <c r="S22" s="2">
        <f>IF(C22&gt;=Parameters!$B$10,D22-EXP(Parameters!$B$2+Parameters!$B$4*LN($C22)), "")</f>
        <v>-7.1203359863555917</v>
      </c>
    </row>
    <row r="23" spans="1:19" x14ac:dyDescent="0.35">
      <c r="A23" t="s">
        <v>2445</v>
      </c>
      <c r="B23">
        <v>2</v>
      </c>
      <c r="C23" s="62">
        <v>103</v>
      </c>
      <c r="D23" s="62">
        <v>23</v>
      </c>
      <c r="E23" s="62">
        <v>82</v>
      </c>
      <c r="F23" s="2" t="str">
        <f t="shared" si="1"/>
        <v>3</v>
      </c>
      <c r="G23" s="2" t="str">
        <f t="shared" si="2"/>
        <v>3</v>
      </c>
      <c r="H23" s="2" t="str">
        <f t="shared" si="3"/>
        <v>2</v>
      </c>
      <c r="I23" s="2" t="str">
        <f t="shared" si="4"/>
        <v>103 23</v>
      </c>
      <c r="J23" s="4">
        <f>1/(1+EXP(-Parameters!$B$8-Parameters!$B$9*C23))</f>
        <v>0.72929139759356365</v>
      </c>
      <c r="K23" s="18">
        <f>EXP(Parameters!$B$3+Parameters!$B$5*LN($C23))</f>
        <v>20.077303074934573</v>
      </c>
      <c r="L23" s="18">
        <f>EXP(Parameters!$B$2+Parameters!$B$4*LN($C23))</f>
        <v>25.276776596017228</v>
      </c>
      <c r="M23" s="18">
        <f t="shared" si="5"/>
        <v>21.876255591489173</v>
      </c>
      <c r="N23" s="2" t="str">
        <f t="shared" si="6"/>
        <v>mature</v>
      </c>
      <c r="O23" s="19">
        <f>_xlfn.NORM.DIST(LN($D23), LN(K23), EXP(Parameters!$B$6), 0)</f>
        <v>0.19034132728957218</v>
      </c>
      <c r="P23" s="19">
        <f>_xlfn.NORM.DIST(LN($D23), LN(L23), EXP(Parameters!$B$7), 0)</f>
        <v>1.3901038748676589</v>
      </c>
      <c r="Q23" s="4">
        <f t="shared" si="7"/>
        <v>1.0653178323932093</v>
      </c>
      <c r="R23" s="4">
        <f t="shared" si="8"/>
        <v>6.3273188810796271E-2</v>
      </c>
      <c r="S23" s="2" t="str">
        <f>IF(C23&gt;=Parameters!$B$10,D23-EXP(Parameters!$B$2+Parameters!$B$4*LN($C23)), "")</f>
        <v/>
      </c>
    </row>
    <row r="24" spans="1:19" x14ac:dyDescent="0.35">
      <c r="A24" t="s">
        <v>2445</v>
      </c>
      <c r="B24">
        <v>2</v>
      </c>
      <c r="C24" s="62">
        <v>117</v>
      </c>
      <c r="D24" s="62">
        <v>23</v>
      </c>
      <c r="E24" s="62">
        <v>56</v>
      </c>
      <c r="F24" s="2" t="str">
        <f t="shared" si="1"/>
        <v>7</v>
      </c>
      <c r="G24" s="2" t="str">
        <f t="shared" si="2"/>
        <v>3</v>
      </c>
      <c r="H24" s="2" t="str">
        <f t="shared" si="3"/>
        <v>6</v>
      </c>
      <c r="I24" s="2" t="str">
        <f t="shared" si="4"/>
        <v>117 23</v>
      </c>
      <c r="J24" s="4">
        <f>1/(1+EXP(-Parameters!$B$8-Parameters!$B$9*C24))</f>
        <v>0.92316480721423155</v>
      </c>
      <c r="K24" s="18">
        <f>EXP(Parameters!$B$3+Parameters!$B$5*LN($C24))</f>
        <v>23.75723753928861</v>
      </c>
      <c r="L24" s="18">
        <f>EXP(Parameters!$B$2+Parameters!$B$4*LN($C24))</f>
        <v>30.120335986355592</v>
      </c>
      <c r="M24" s="18">
        <f t="shared" si="5"/>
        <v>25.765210355068117</v>
      </c>
      <c r="N24" s="2" t="str">
        <f t="shared" si="6"/>
        <v>immature</v>
      </c>
      <c r="O24" s="19">
        <f>_xlfn.NORM.DIST(LN($D24), LN(K24), EXP(Parameters!$B$6), 0)</f>
        <v>6.4926949580442859</v>
      </c>
      <c r="P24" s="19">
        <f>_xlfn.NORM.DIST(LN($D24), LN(L24), EXP(Parameters!$B$7), 0)</f>
        <v>5.6094962087772112E-6</v>
      </c>
      <c r="Q24" s="4">
        <f t="shared" si="7"/>
        <v>0.49887264729000563</v>
      </c>
      <c r="R24" s="4">
        <f t="shared" si="8"/>
        <v>-0.69540443165541821</v>
      </c>
      <c r="S24" s="2">
        <f>IF(C24&gt;=Parameters!$B$10,D24-EXP(Parameters!$B$2+Parameters!$B$4*LN($C24)), "")</f>
        <v>-7.1203359863555917</v>
      </c>
    </row>
    <row r="25" spans="1:19" x14ac:dyDescent="0.35">
      <c r="F25" s="2" t="str">
        <f t="shared" si="1"/>
        <v/>
      </c>
      <c r="G25" s="2" t="str">
        <f t="shared" si="2"/>
        <v/>
      </c>
      <c r="H25" s="2" t="str">
        <f t="shared" si="3"/>
        <v/>
      </c>
      <c r="I25" s="2" t="str">
        <f t="shared" si="4"/>
        <v xml:space="preserve"> </v>
      </c>
      <c r="S25" s="2" t="str">
        <f>IF(C25&gt;=Parameters!$B$10,D25-EXP(Parameters!$B$2+Parameters!$B$4*LN($C25)), "")</f>
        <v/>
      </c>
    </row>
    <row r="26" spans="1:19" x14ac:dyDescent="0.35">
      <c r="F26" s="2" t="str">
        <f t="shared" si="1"/>
        <v/>
      </c>
      <c r="G26" s="2" t="str">
        <f t="shared" si="2"/>
        <v/>
      </c>
      <c r="H26" s="2" t="str">
        <f t="shared" si="3"/>
        <v/>
      </c>
      <c r="I26" s="2" t="str">
        <f t="shared" si="4"/>
        <v xml:space="preserve"> </v>
      </c>
      <c r="S26" s="2" t="str">
        <f>IF(C26&gt;=Parameters!$B$10,D26-EXP(Parameters!$B$2+Parameters!$B$4*LN($C26)), "")</f>
        <v/>
      </c>
    </row>
    <row r="27" spans="1:19" x14ac:dyDescent="0.35">
      <c r="F27" s="2" t="str">
        <f t="shared" si="1"/>
        <v/>
      </c>
      <c r="G27" s="2" t="str">
        <f t="shared" si="2"/>
        <v/>
      </c>
      <c r="H27" s="2" t="str">
        <f t="shared" si="3"/>
        <v/>
      </c>
      <c r="I27" s="2" t="str">
        <f t="shared" si="4"/>
        <v xml:space="preserve"> </v>
      </c>
      <c r="S27" s="2" t="str">
        <f>IF(C27&gt;=Parameters!$B$10,D27-EXP(Parameters!$B$2+Parameters!$B$4*LN($C27)), "")</f>
        <v/>
      </c>
    </row>
    <row r="28" spans="1:19" x14ac:dyDescent="0.35">
      <c r="F28" s="2" t="str">
        <f t="shared" si="1"/>
        <v/>
      </c>
      <c r="G28" s="2" t="str">
        <f t="shared" si="2"/>
        <v/>
      </c>
      <c r="H28" s="2" t="str">
        <f t="shared" si="3"/>
        <v/>
      </c>
      <c r="I28" s="2" t="str">
        <f t="shared" si="4"/>
        <v xml:space="preserve"> </v>
      </c>
      <c r="S28" s="2" t="str">
        <f>IF(C28&gt;=Parameters!$B$10,D28-EXP(Parameters!$B$2+Parameters!$B$4*LN($C28)), "")</f>
        <v/>
      </c>
    </row>
    <row r="29" spans="1:19" x14ac:dyDescent="0.35">
      <c r="F29" s="2" t="str">
        <f t="shared" si="1"/>
        <v/>
      </c>
      <c r="G29" s="2" t="str">
        <f t="shared" si="2"/>
        <v/>
      </c>
      <c r="H29" s="2" t="str">
        <f t="shared" si="3"/>
        <v/>
      </c>
      <c r="I29" s="2" t="str">
        <f t="shared" si="4"/>
        <v xml:space="preserve"> </v>
      </c>
      <c r="S29" s="2" t="str">
        <f>IF(C29&gt;=Parameters!$B$10,D29-EXP(Parameters!$B$2+Parameters!$B$4*LN($C29)), "")</f>
        <v/>
      </c>
    </row>
    <row r="30" spans="1:19" x14ac:dyDescent="0.35">
      <c r="F30" s="2" t="str">
        <f t="shared" si="1"/>
        <v/>
      </c>
      <c r="G30" s="2" t="str">
        <f t="shared" si="2"/>
        <v/>
      </c>
      <c r="H30" s="2" t="str">
        <f t="shared" si="3"/>
        <v/>
      </c>
      <c r="I30" s="2" t="str">
        <f t="shared" si="4"/>
        <v xml:space="preserve"> </v>
      </c>
      <c r="S30" s="2" t="str">
        <f>IF(C30&gt;=Parameters!$B$10,D30-EXP(Parameters!$B$2+Parameters!$B$4*LN($C30)), "")</f>
        <v/>
      </c>
    </row>
    <row r="31" spans="1:19" x14ac:dyDescent="0.35">
      <c r="F31" s="2" t="str">
        <f t="shared" si="1"/>
        <v/>
      </c>
      <c r="G31" s="2" t="str">
        <f t="shared" si="2"/>
        <v/>
      </c>
      <c r="H31" s="2" t="str">
        <f t="shared" si="3"/>
        <v/>
      </c>
      <c r="I31" s="2" t="str">
        <f t="shared" si="4"/>
        <v xml:space="preserve"> </v>
      </c>
      <c r="S31" s="2" t="str">
        <f>IF(C31&gt;=Parameters!$B$10,D31-EXP(Parameters!$B$2+Parameters!$B$4*LN($C31)), "")</f>
        <v/>
      </c>
    </row>
    <row r="32" spans="1:19" x14ac:dyDescent="0.35">
      <c r="F32" s="2" t="str">
        <f t="shared" si="1"/>
        <v/>
      </c>
      <c r="G32" s="2" t="str">
        <f t="shared" si="2"/>
        <v/>
      </c>
      <c r="H32" s="2" t="str">
        <f t="shared" si="3"/>
        <v/>
      </c>
      <c r="I32" s="2" t="str">
        <f t="shared" si="4"/>
        <v xml:space="preserve"> </v>
      </c>
      <c r="S32" s="2" t="str">
        <f>IF(C32&gt;=Parameters!$B$10,D32-EXP(Parameters!$B$2+Parameters!$B$4*LN($C32)), "")</f>
        <v/>
      </c>
    </row>
    <row r="33" spans="6:19" x14ac:dyDescent="0.35">
      <c r="F33" s="2" t="str">
        <f t="shared" si="1"/>
        <v/>
      </c>
      <c r="G33" s="2" t="str">
        <f t="shared" si="2"/>
        <v/>
      </c>
      <c r="H33" s="2" t="str">
        <f t="shared" si="3"/>
        <v/>
      </c>
      <c r="I33" s="2" t="str">
        <f t="shared" si="4"/>
        <v xml:space="preserve"> </v>
      </c>
      <c r="S33" s="2" t="str">
        <f>IF(C33&gt;=Parameters!$B$10,D33-EXP(Parameters!$B$2+Parameters!$B$4*LN($C33)), "")</f>
        <v/>
      </c>
    </row>
    <row r="34" spans="6:19" x14ac:dyDescent="0.35">
      <c r="F34" s="2" t="str">
        <f t="shared" si="1"/>
        <v/>
      </c>
      <c r="G34" s="2" t="str">
        <f t="shared" si="2"/>
        <v/>
      </c>
      <c r="H34" s="2" t="str">
        <f t="shared" si="3"/>
        <v/>
      </c>
      <c r="I34" s="2" t="str">
        <f t="shared" si="4"/>
        <v xml:space="preserve"> </v>
      </c>
      <c r="S34" s="2" t="str">
        <f>IF(C34&gt;=Parameters!$B$10,D34-EXP(Parameters!$B$2+Parameters!$B$4*LN($C34)), "")</f>
        <v/>
      </c>
    </row>
    <row r="35" spans="6:19" x14ac:dyDescent="0.35">
      <c r="F35" s="2" t="str">
        <f t="shared" si="1"/>
        <v/>
      </c>
      <c r="G35" s="2" t="str">
        <f t="shared" si="2"/>
        <v/>
      </c>
      <c r="H35" s="2" t="str">
        <f t="shared" si="3"/>
        <v/>
      </c>
      <c r="I35" s="2" t="str">
        <f t="shared" si="4"/>
        <v xml:space="preserve"> </v>
      </c>
      <c r="S35" s="2" t="str">
        <f>IF(C35&gt;=Parameters!$B$10,D35-EXP(Parameters!$B$2+Parameters!$B$4*LN($C35)), "")</f>
        <v/>
      </c>
    </row>
    <row r="36" spans="6:19" x14ac:dyDescent="0.35">
      <c r="F36" s="2" t="str">
        <f t="shared" si="1"/>
        <v/>
      </c>
      <c r="G36" s="2" t="str">
        <f t="shared" si="2"/>
        <v/>
      </c>
      <c r="H36" s="2" t="str">
        <f t="shared" si="3"/>
        <v/>
      </c>
      <c r="I36" s="2" t="str">
        <f t="shared" si="4"/>
        <v xml:space="preserve"> </v>
      </c>
      <c r="S36" s="2" t="str">
        <f>IF(C36&gt;=Parameters!$B$10,D36-EXP(Parameters!$B$2+Parameters!$B$4*LN($C36)), "")</f>
        <v/>
      </c>
    </row>
    <row r="37" spans="6:19" x14ac:dyDescent="0.35">
      <c r="F37" s="2" t="str">
        <f t="shared" si="1"/>
        <v/>
      </c>
      <c r="G37" s="2" t="str">
        <f t="shared" si="2"/>
        <v/>
      </c>
      <c r="H37" s="2" t="str">
        <f t="shared" si="3"/>
        <v/>
      </c>
      <c r="I37" s="2" t="str">
        <f t="shared" si="4"/>
        <v xml:space="preserve"> </v>
      </c>
      <c r="S37" s="2" t="str">
        <f>IF(C37&gt;=Parameters!$B$10,D37-EXP(Parameters!$B$2+Parameters!$B$4*LN($C37)), "")</f>
        <v/>
      </c>
    </row>
    <row r="38" spans="6:19" x14ac:dyDescent="0.35">
      <c r="F38" s="2" t="str">
        <f t="shared" si="1"/>
        <v/>
      </c>
      <c r="G38" s="2" t="str">
        <f t="shared" si="2"/>
        <v/>
      </c>
      <c r="H38" s="2" t="str">
        <f t="shared" si="3"/>
        <v/>
      </c>
      <c r="I38" s="2" t="str">
        <f t="shared" si="4"/>
        <v xml:space="preserve"> </v>
      </c>
      <c r="S38" s="2" t="str">
        <f>IF(C38&gt;=Parameters!$B$10,D38-EXP(Parameters!$B$2+Parameters!$B$4*LN($C38)), "")</f>
        <v/>
      </c>
    </row>
    <row r="39" spans="6:19" x14ac:dyDescent="0.35">
      <c r="F39" s="2" t="str">
        <f t="shared" si="1"/>
        <v/>
      </c>
      <c r="G39" s="2" t="str">
        <f t="shared" si="2"/>
        <v/>
      </c>
      <c r="H39" s="2" t="str">
        <f t="shared" si="3"/>
        <v/>
      </c>
      <c r="I39" s="2" t="str">
        <f t="shared" si="4"/>
        <v xml:space="preserve"> </v>
      </c>
      <c r="S39" s="2" t="str">
        <f>IF(C39&gt;=Parameters!$B$10,D39-EXP(Parameters!$B$2+Parameters!$B$4*LN($C39)), "")</f>
        <v/>
      </c>
    </row>
    <row r="40" spans="6:19" x14ac:dyDescent="0.35">
      <c r="F40" s="2" t="str">
        <f t="shared" si="1"/>
        <v/>
      </c>
      <c r="G40" s="2" t="str">
        <f t="shared" si="2"/>
        <v/>
      </c>
      <c r="H40" s="2" t="str">
        <f t="shared" si="3"/>
        <v/>
      </c>
      <c r="I40" s="2" t="str">
        <f t="shared" si="4"/>
        <v xml:space="preserve"> </v>
      </c>
      <c r="S40" s="2" t="str">
        <f>IF(C40&gt;=Parameters!$B$10,D40-EXP(Parameters!$B$2+Parameters!$B$4*LN($C40)), "")</f>
        <v/>
      </c>
    </row>
    <row r="41" spans="6:19" x14ac:dyDescent="0.35">
      <c r="F41" s="2" t="str">
        <f t="shared" si="1"/>
        <v/>
      </c>
      <c r="G41" s="2" t="str">
        <f t="shared" si="2"/>
        <v/>
      </c>
      <c r="H41" s="2" t="str">
        <f t="shared" si="3"/>
        <v/>
      </c>
      <c r="I41" s="2" t="str">
        <f t="shared" si="4"/>
        <v xml:space="preserve"> </v>
      </c>
      <c r="S41" s="2" t="str">
        <f>IF(C41&gt;=Parameters!$B$10,D41-EXP(Parameters!$B$2+Parameters!$B$4*LN($C41)), "")</f>
        <v/>
      </c>
    </row>
    <row r="42" spans="6:19" x14ac:dyDescent="0.35">
      <c r="F42" s="2" t="str">
        <f t="shared" si="1"/>
        <v/>
      </c>
      <c r="G42" s="2" t="str">
        <f t="shared" si="2"/>
        <v/>
      </c>
      <c r="H42" s="2" t="str">
        <f t="shared" si="3"/>
        <v/>
      </c>
      <c r="I42" s="2" t="str">
        <f t="shared" si="4"/>
        <v xml:space="preserve"> </v>
      </c>
      <c r="S42" s="2" t="str">
        <f>IF(C42&gt;=Parameters!$B$10,D42-EXP(Parameters!$B$2+Parameters!$B$4*LN($C42)), "")</f>
        <v/>
      </c>
    </row>
    <row r="43" spans="6:19" x14ac:dyDescent="0.35">
      <c r="F43" s="2" t="str">
        <f t="shared" si="1"/>
        <v/>
      </c>
      <c r="G43" s="2" t="str">
        <f t="shared" si="2"/>
        <v/>
      </c>
      <c r="H43" s="2" t="str">
        <f t="shared" si="3"/>
        <v/>
      </c>
      <c r="I43" s="2" t="str">
        <f t="shared" si="4"/>
        <v xml:space="preserve"> </v>
      </c>
      <c r="S43" s="2" t="str">
        <f>IF(C43&gt;=Parameters!$B$10,D43-EXP(Parameters!$B$2+Parameters!$B$4*LN($C43)), "")</f>
        <v/>
      </c>
    </row>
    <row r="44" spans="6:19" x14ac:dyDescent="0.35">
      <c r="F44" s="2" t="str">
        <f t="shared" si="1"/>
        <v/>
      </c>
      <c r="G44" s="2" t="str">
        <f t="shared" si="2"/>
        <v/>
      </c>
      <c r="H44" s="2" t="str">
        <f t="shared" si="3"/>
        <v/>
      </c>
      <c r="I44" s="2" t="str">
        <f t="shared" si="4"/>
        <v xml:space="preserve"> </v>
      </c>
      <c r="S44" s="2" t="str">
        <f>IF(C44&gt;=Parameters!$B$10,D44-EXP(Parameters!$B$2+Parameters!$B$4*LN($C44)), "")</f>
        <v/>
      </c>
    </row>
    <row r="45" spans="6:19" x14ac:dyDescent="0.35">
      <c r="F45" s="2" t="str">
        <f t="shared" si="1"/>
        <v/>
      </c>
      <c r="G45" s="2" t="str">
        <f t="shared" si="2"/>
        <v/>
      </c>
      <c r="H45" s="2" t="str">
        <f t="shared" si="3"/>
        <v/>
      </c>
      <c r="I45" s="2" t="str">
        <f t="shared" si="4"/>
        <v xml:space="preserve"> </v>
      </c>
      <c r="S45" s="2" t="str">
        <f>IF(C45&gt;=Parameters!$B$10,D45-EXP(Parameters!$B$2+Parameters!$B$4*LN($C45)), "")</f>
        <v/>
      </c>
    </row>
    <row r="46" spans="6:19" x14ac:dyDescent="0.35">
      <c r="F46" s="2" t="str">
        <f t="shared" si="1"/>
        <v/>
      </c>
      <c r="G46" s="2" t="str">
        <f t="shared" si="2"/>
        <v/>
      </c>
      <c r="H46" s="2" t="str">
        <f t="shared" si="3"/>
        <v/>
      </c>
      <c r="I46" s="2" t="str">
        <f t="shared" si="4"/>
        <v xml:space="preserve"> </v>
      </c>
      <c r="S46" s="2" t="str">
        <f>IF(C46&gt;=Parameters!$B$10,D46-EXP(Parameters!$B$2+Parameters!$B$4*LN($C46)), "")</f>
        <v/>
      </c>
    </row>
    <row r="47" spans="6:19" x14ac:dyDescent="0.35">
      <c r="F47" s="2" t="str">
        <f t="shared" si="1"/>
        <v/>
      </c>
      <c r="G47" s="2" t="str">
        <f t="shared" si="2"/>
        <v/>
      </c>
      <c r="H47" s="2" t="str">
        <f t="shared" si="3"/>
        <v/>
      </c>
      <c r="I47" s="2" t="str">
        <f t="shared" si="4"/>
        <v xml:space="preserve"> </v>
      </c>
      <c r="S47" s="2" t="str">
        <f>IF(C47&gt;=Parameters!$B$10,D47-EXP(Parameters!$B$2+Parameters!$B$4*LN($C47)), "")</f>
        <v/>
      </c>
    </row>
    <row r="48" spans="6:19" x14ac:dyDescent="0.35">
      <c r="F48" s="2" t="str">
        <f t="shared" si="1"/>
        <v/>
      </c>
      <c r="G48" s="2" t="str">
        <f t="shared" si="2"/>
        <v/>
      </c>
      <c r="H48" s="2" t="str">
        <f t="shared" si="3"/>
        <v/>
      </c>
      <c r="I48" s="2" t="str">
        <f t="shared" si="4"/>
        <v xml:space="preserve"> </v>
      </c>
      <c r="S48" s="2" t="str">
        <f>IF(C48&gt;=Parameters!$B$10,D48-EXP(Parameters!$B$2+Parameters!$B$4*LN($C48)), "")</f>
        <v/>
      </c>
    </row>
    <row r="49" spans="6:19" x14ac:dyDescent="0.35">
      <c r="F49" s="2" t="str">
        <f t="shared" si="1"/>
        <v/>
      </c>
      <c r="G49" s="2" t="str">
        <f t="shared" si="2"/>
        <v/>
      </c>
      <c r="H49" s="2" t="str">
        <f t="shared" si="3"/>
        <v/>
      </c>
      <c r="I49" s="2" t="str">
        <f t="shared" si="4"/>
        <v xml:space="preserve"> </v>
      </c>
      <c r="S49" s="2" t="str">
        <f>IF(C49&gt;=Parameters!$B$10,D49-EXP(Parameters!$B$2+Parameters!$B$4*LN($C49)), "")</f>
        <v/>
      </c>
    </row>
    <row r="50" spans="6:19" x14ac:dyDescent="0.35">
      <c r="F50" s="2" t="str">
        <f t="shared" si="1"/>
        <v/>
      </c>
      <c r="G50" s="2" t="str">
        <f t="shared" si="2"/>
        <v/>
      </c>
      <c r="H50" s="2" t="str">
        <f t="shared" si="3"/>
        <v/>
      </c>
      <c r="I50" s="2" t="str">
        <f t="shared" si="4"/>
        <v xml:space="preserve"> </v>
      </c>
      <c r="S50" s="2" t="str">
        <f>IF(C50&gt;=Parameters!$B$10,D50-EXP(Parameters!$B$2+Parameters!$B$4*LN($C50)), "")</f>
        <v/>
      </c>
    </row>
    <row r="51" spans="6:19" x14ac:dyDescent="0.35">
      <c r="F51" s="2" t="str">
        <f t="shared" si="1"/>
        <v/>
      </c>
      <c r="G51" s="2" t="str">
        <f t="shared" si="2"/>
        <v/>
      </c>
      <c r="H51" s="2" t="str">
        <f t="shared" si="3"/>
        <v/>
      </c>
      <c r="I51" s="2" t="str">
        <f t="shared" si="4"/>
        <v xml:space="preserve"> </v>
      </c>
      <c r="S51" s="2" t="str">
        <f>IF(C51&gt;=Parameters!$B$10,D51-EXP(Parameters!$B$2+Parameters!$B$4*LN($C51)), "")</f>
        <v/>
      </c>
    </row>
    <row r="52" spans="6:19" x14ac:dyDescent="0.35">
      <c r="F52" s="2" t="str">
        <f t="shared" si="1"/>
        <v/>
      </c>
      <c r="G52" s="2" t="str">
        <f t="shared" si="2"/>
        <v/>
      </c>
      <c r="H52" s="2" t="str">
        <f t="shared" si="3"/>
        <v/>
      </c>
      <c r="I52" s="2" t="str">
        <f t="shared" si="4"/>
        <v xml:space="preserve"> </v>
      </c>
      <c r="S52" s="2" t="str">
        <f>IF(C52&gt;=Parameters!$B$10,D52-EXP(Parameters!$B$2+Parameters!$B$4*LN($C52)), "")</f>
        <v/>
      </c>
    </row>
    <row r="53" spans="6:19" x14ac:dyDescent="0.35">
      <c r="F53" s="2" t="str">
        <f t="shared" si="1"/>
        <v/>
      </c>
      <c r="G53" s="2" t="str">
        <f t="shared" si="2"/>
        <v/>
      </c>
      <c r="H53" s="2" t="str">
        <f t="shared" si="3"/>
        <v/>
      </c>
      <c r="I53" s="2" t="str">
        <f t="shared" si="4"/>
        <v xml:space="preserve"> </v>
      </c>
      <c r="S53" s="2" t="str">
        <f>IF(C53&gt;=Parameters!$B$10,D53-EXP(Parameters!$B$2+Parameters!$B$4*LN($C53)), "")</f>
        <v/>
      </c>
    </row>
    <row r="54" spans="6:19" x14ac:dyDescent="0.35">
      <c r="F54" s="2" t="str">
        <f t="shared" si="1"/>
        <v/>
      </c>
      <c r="G54" s="2" t="str">
        <f t="shared" si="2"/>
        <v/>
      </c>
      <c r="H54" s="2" t="str">
        <f t="shared" si="3"/>
        <v/>
      </c>
      <c r="I54" s="2" t="str">
        <f t="shared" si="4"/>
        <v xml:space="preserve"> </v>
      </c>
      <c r="S54" s="2" t="str">
        <f>IF(C54&gt;=Parameters!$B$10,D54-EXP(Parameters!$B$2+Parameters!$B$4*LN($C54)), "")</f>
        <v/>
      </c>
    </row>
    <row r="55" spans="6:19" x14ac:dyDescent="0.35">
      <c r="F55" s="2" t="str">
        <f t="shared" si="1"/>
        <v/>
      </c>
      <c r="G55" s="2" t="str">
        <f t="shared" si="2"/>
        <v/>
      </c>
      <c r="H55" s="2" t="str">
        <f t="shared" si="3"/>
        <v/>
      </c>
      <c r="I55" s="2" t="str">
        <f t="shared" si="4"/>
        <v xml:space="preserve"> </v>
      </c>
      <c r="S55" s="2" t="str">
        <f>IF(C55&gt;=Parameters!$B$10,D55-EXP(Parameters!$B$2+Parameters!$B$4*LN($C55)), "")</f>
        <v/>
      </c>
    </row>
    <row r="56" spans="6:19" x14ac:dyDescent="0.35">
      <c r="F56" s="2" t="str">
        <f t="shared" si="1"/>
        <v/>
      </c>
      <c r="G56" s="2" t="str">
        <f t="shared" si="2"/>
        <v/>
      </c>
      <c r="H56" s="2" t="str">
        <f t="shared" si="3"/>
        <v/>
      </c>
      <c r="I56" s="2" t="str">
        <f t="shared" si="4"/>
        <v xml:space="preserve"> </v>
      </c>
      <c r="S56" s="2" t="str">
        <f>IF(C56&gt;=Parameters!$B$10,D56-EXP(Parameters!$B$2+Parameters!$B$4*LN($C56)), "")</f>
        <v/>
      </c>
    </row>
    <row r="57" spans="6:19" x14ac:dyDescent="0.35">
      <c r="F57" s="2" t="str">
        <f t="shared" si="1"/>
        <v/>
      </c>
      <c r="G57" s="2" t="str">
        <f t="shared" si="2"/>
        <v/>
      </c>
      <c r="H57" s="2" t="str">
        <f t="shared" si="3"/>
        <v/>
      </c>
      <c r="I57" s="2" t="str">
        <f t="shared" si="4"/>
        <v xml:space="preserve"> </v>
      </c>
      <c r="S57" s="2" t="str">
        <f>IF(C57&gt;=Parameters!$B$10,D57-EXP(Parameters!$B$2+Parameters!$B$4*LN($C57)), "")</f>
        <v/>
      </c>
    </row>
    <row r="58" spans="6:19" x14ac:dyDescent="0.35">
      <c r="F58" s="2" t="str">
        <f t="shared" si="1"/>
        <v/>
      </c>
      <c r="G58" s="2" t="str">
        <f t="shared" si="2"/>
        <v/>
      </c>
      <c r="H58" s="2" t="str">
        <f t="shared" si="3"/>
        <v/>
      </c>
      <c r="I58" s="2" t="str">
        <f t="shared" si="4"/>
        <v xml:space="preserve"> </v>
      </c>
      <c r="S58" s="2" t="str">
        <f>IF(C58&gt;=Parameters!$B$10,D58-EXP(Parameters!$B$2+Parameters!$B$4*LN($C58)), "")</f>
        <v/>
      </c>
    </row>
    <row r="59" spans="6:19" x14ac:dyDescent="0.35">
      <c r="F59" s="2" t="str">
        <f t="shared" si="1"/>
        <v/>
      </c>
      <c r="G59" s="2" t="str">
        <f t="shared" si="2"/>
        <v/>
      </c>
      <c r="H59" s="2" t="str">
        <f t="shared" si="3"/>
        <v/>
      </c>
      <c r="I59" s="2" t="str">
        <f t="shared" si="4"/>
        <v xml:space="preserve"> </v>
      </c>
      <c r="S59" s="2" t="str">
        <f>IF(C59&gt;=Parameters!$B$10,D59-EXP(Parameters!$B$2+Parameters!$B$4*LN($C59)), "")</f>
        <v/>
      </c>
    </row>
    <row r="60" spans="6:19" x14ac:dyDescent="0.35">
      <c r="F60" s="2" t="str">
        <f t="shared" si="1"/>
        <v/>
      </c>
      <c r="G60" s="2" t="str">
        <f t="shared" si="2"/>
        <v/>
      </c>
      <c r="H60" s="2" t="str">
        <f t="shared" si="3"/>
        <v/>
      </c>
      <c r="I60" s="2" t="str">
        <f t="shared" si="4"/>
        <v xml:space="preserve"> </v>
      </c>
      <c r="S60" s="2" t="str">
        <f>IF(C60&gt;=Parameters!$B$10,D60-EXP(Parameters!$B$2+Parameters!$B$4*LN($C60)), "")</f>
        <v/>
      </c>
    </row>
    <row r="61" spans="6:19" x14ac:dyDescent="0.35">
      <c r="F61" s="2" t="str">
        <f t="shared" si="1"/>
        <v/>
      </c>
      <c r="G61" s="2" t="str">
        <f t="shared" si="2"/>
        <v/>
      </c>
      <c r="H61" s="2" t="str">
        <f t="shared" si="3"/>
        <v/>
      </c>
      <c r="I61" s="2" t="str">
        <f t="shared" si="4"/>
        <v xml:space="preserve"> </v>
      </c>
      <c r="S61" s="2" t="str">
        <f>IF(C61&gt;=Parameters!$B$10,D61-EXP(Parameters!$B$2+Parameters!$B$4*LN($C61)), "")</f>
        <v/>
      </c>
    </row>
    <row r="62" spans="6:19" x14ac:dyDescent="0.35">
      <c r="F62" s="2" t="str">
        <f t="shared" si="1"/>
        <v/>
      </c>
      <c r="G62" s="2" t="str">
        <f t="shared" si="2"/>
        <v/>
      </c>
      <c r="H62" s="2" t="str">
        <f t="shared" si="3"/>
        <v/>
      </c>
      <c r="I62" s="2" t="str">
        <f t="shared" si="4"/>
        <v xml:space="preserve"> </v>
      </c>
      <c r="S62" s="2" t="str">
        <f>IF(C62&gt;=Parameters!$B$10,D62-EXP(Parameters!$B$2+Parameters!$B$4*LN($C62)), "")</f>
        <v/>
      </c>
    </row>
    <row r="63" spans="6:19" x14ac:dyDescent="0.35">
      <c r="F63" s="2" t="str">
        <f t="shared" si="1"/>
        <v/>
      </c>
      <c r="G63" s="2" t="str">
        <f t="shared" si="2"/>
        <v/>
      </c>
      <c r="H63" s="2" t="str">
        <f t="shared" si="3"/>
        <v/>
      </c>
      <c r="I63" s="2" t="str">
        <f t="shared" si="4"/>
        <v xml:space="preserve"> </v>
      </c>
      <c r="S63" s="2" t="str">
        <f>IF(C63&gt;=Parameters!$B$10,D63-EXP(Parameters!$B$2+Parameters!$B$4*LN($C63)), "")</f>
        <v/>
      </c>
    </row>
    <row r="64" spans="6:19" x14ac:dyDescent="0.35">
      <c r="F64" s="2" t="str">
        <f t="shared" si="1"/>
        <v/>
      </c>
      <c r="G64" s="2" t="str">
        <f t="shared" si="2"/>
        <v/>
      </c>
      <c r="H64" s="2" t="str">
        <f t="shared" si="3"/>
        <v/>
      </c>
      <c r="I64" s="2" t="str">
        <f t="shared" si="4"/>
        <v xml:space="preserve"> </v>
      </c>
      <c r="S64" s="2" t="str">
        <f>IF(C64&gt;=Parameters!$B$10,D64-EXP(Parameters!$B$2+Parameters!$B$4*LN($C64)), "")</f>
        <v/>
      </c>
    </row>
    <row r="65" spans="6:19" x14ac:dyDescent="0.35">
      <c r="F65" s="2" t="str">
        <f t="shared" si="1"/>
        <v/>
      </c>
      <c r="G65" s="2" t="str">
        <f t="shared" si="2"/>
        <v/>
      </c>
      <c r="H65" s="2" t="str">
        <f t="shared" si="3"/>
        <v/>
      </c>
      <c r="I65" s="2" t="str">
        <f t="shared" si="4"/>
        <v xml:space="preserve"> </v>
      </c>
      <c r="S65" s="2" t="str">
        <f>IF(C65&gt;=Parameters!$B$10,D65-EXP(Parameters!$B$2+Parameters!$B$4*LN($C65)), "")</f>
        <v/>
      </c>
    </row>
    <row r="66" spans="6:19" x14ac:dyDescent="0.35">
      <c r="F66" s="2" t="str">
        <f t="shared" si="1"/>
        <v/>
      </c>
      <c r="G66" s="2" t="str">
        <f t="shared" si="2"/>
        <v/>
      </c>
      <c r="H66" s="2" t="str">
        <f t="shared" si="3"/>
        <v/>
      </c>
      <c r="I66" s="2" t="str">
        <f t="shared" si="4"/>
        <v xml:space="preserve"> </v>
      </c>
      <c r="S66" s="2" t="str">
        <f>IF(C66&gt;=Parameters!$B$10,D66-EXP(Parameters!$B$2+Parameters!$B$4*LN($C66)), "")</f>
        <v/>
      </c>
    </row>
    <row r="67" spans="6:19" x14ac:dyDescent="0.35">
      <c r="F67" s="2" t="str">
        <f t="shared" ref="F67:F130" si="9">RIGHT(C67,1)</f>
        <v/>
      </c>
      <c r="G67" s="2" t="str">
        <f t="shared" ref="G67:G130" si="10">RIGHT(D67,1)</f>
        <v/>
      </c>
      <c r="H67" s="2" t="str">
        <f t="shared" ref="H67:H130" si="11">RIGHT(E67,1)</f>
        <v/>
      </c>
      <c r="I67" s="2" t="str">
        <f t="shared" ref="I67:I130" si="12">C67&amp; " " &amp;D67</f>
        <v xml:space="preserve"> </v>
      </c>
      <c r="S67" s="2" t="str">
        <f>IF(C67&gt;=Parameters!$B$10,D67-EXP(Parameters!$B$2+Parameters!$B$4*LN($C67)), "")</f>
        <v/>
      </c>
    </row>
    <row r="68" spans="6:19" x14ac:dyDescent="0.35">
      <c r="F68" s="2" t="str">
        <f t="shared" si="9"/>
        <v/>
      </c>
      <c r="G68" s="2" t="str">
        <f t="shared" si="10"/>
        <v/>
      </c>
      <c r="H68" s="2" t="str">
        <f t="shared" si="11"/>
        <v/>
      </c>
      <c r="I68" s="2" t="str">
        <f t="shared" si="12"/>
        <v xml:space="preserve"> </v>
      </c>
      <c r="S68" s="2" t="str">
        <f>IF(C68&gt;=Parameters!$B$10,D68-EXP(Parameters!$B$2+Parameters!$B$4*LN($C68)), "")</f>
        <v/>
      </c>
    </row>
    <row r="69" spans="6:19" x14ac:dyDescent="0.35">
      <c r="F69" s="2" t="str">
        <f t="shared" si="9"/>
        <v/>
      </c>
      <c r="G69" s="2" t="str">
        <f t="shared" si="10"/>
        <v/>
      </c>
      <c r="H69" s="2" t="str">
        <f t="shared" si="11"/>
        <v/>
      </c>
      <c r="I69" s="2" t="str">
        <f t="shared" si="12"/>
        <v xml:space="preserve"> </v>
      </c>
      <c r="S69" s="2" t="str">
        <f>IF(C69&gt;=Parameters!$B$10,D69-EXP(Parameters!$B$2+Parameters!$B$4*LN($C69)), "")</f>
        <v/>
      </c>
    </row>
    <row r="70" spans="6:19" x14ac:dyDescent="0.35">
      <c r="F70" s="2" t="str">
        <f t="shared" si="9"/>
        <v/>
      </c>
      <c r="G70" s="2" t="str">
        <f t="shared" si="10"/>
        <v/>
      </c>
      <c r="H70" s="2" t="str">
        <f t="shared" si="11"/>
        <v/>
      </c>
      <c r="I70" s="2" t="str">
        <f t="shared" si="12"/>
        <v xml:space="preserve"> </v>
      </c>
      <c r="S70" s="2" t="str">
        <f>IF(C70&gt;=Parameters!$B$10,D70-EXP(Parameters!$B$2+Parameters!$B$4*LN($C70)), "")</f>
        <v/>
      </c>
    </row>
    <row r="71" spans="6:19" x14ac:dyDescent="0.35">
      <c r="F71" s="2" t="str">
        <f t="shared" si="9"/>
        <v/>
      </c>
      <c r="G71" s="2" t="str">
        <f t="shared" si="10"/>
        <v/>
      </c>
      <c r="H71" s="2" t="str">
        <f t="shared" si="11"/>
        <v/>
      </c>
      <c r="I71" s="2" t="str">
        <f t="shared" si="12"/>
        <v xml:space="preserve"> </v>
      </c>
      <c r="S71" s="2" t="str">
        <f>IF(C71&gt;=Parameters!$B$10,D71-EXP(Parameters!$B$2+Parameters!$B$4*LN($C71)), "")</f>
        <v/>
      </c>
    </row>
    <row r="72" spans="6:19" x14ac:dyDescent="0.35">
      <c r="F72" s="2" t="str">
        <f t="shared" si="9"/>
        <v/>
      </c>
      <c r="G72" s="2" t="str">
        <f t="shared" si="10"/>
        <v/>
      </c>
      <c r="H72" s="2" t="str">
        <f t="shared" si="11"/>
        <v/>
      </c>
      <c r="I72" s="2" t="str">
        <f t="shared" si="12"/>
        <v xml:space="preserve"> </v>
      </c>
      <c r="S72" s="2" t="str">
        <f>IF(C72&gt;=Parameters!$B$10,D72-EXP(Parameters!$B$2+Parameters!$B$4*LN($C72)), "")</f>
        <v/>
      </c>
    </row>
    <row r="73" spans="6:19" x14ac:dyDescent="0.35">
      <c r="F73" s="2" t="str">
        <f t="shared" si="9"/>
        <v/>
      </c>
      <c r="G73" s="2" t="str">
        <f t="shared" si="10"/>
        <v/>
      </c>
      <c r="H73" s="2" t="str">
        <f t="shared" si="11"/>
        <v/>
      </c>
      <c r="I73" s="2" t="str">
        <f t="shared" si="12"/>
        <v xml:space="preserve"> </v>
      </c>
      <c r="S73" s="2" t="str">
        <f>IF(C73&gt;=Parameters!$B$10,D73-EXP(Parameters!$B$2+Parameters!$B$4*LN($C73)), "")</f>
        <v/>
      </c>
    </row>
    <row r="74" spans="6:19" x14ac:dyDescent="0.35">
      <c r="F74" s="2" t="str">
        <f t="shared" si="9"/>
        <v/>
      </c>
      <c r="G74" s="2" t="str">
        <f t="shared" si="10"/>
        <v/>
      </c>
      <c r="H74" s="2" t="str">
        <f t="shared" si="11"/>
        <v/>
      </c>
      <c r="I74" s="2" t="str">
        <f t="shared" si="12"/>
        <v xml:space="preserve"> </v>
      </c>
      <c r="S74" s="2" t="str">
        <f>IF(C74&gt;=Parameters!$B$10,D74-EXP(Parameters!$B$2+Parameters!$B$4*LN($C74)), "")</f>
        <v/>
      </c>
    </row>
    <row r="75" spans="6:19" x14ac:dyDescent="0.35">
      <c r="F75" s="2" t="str">
        <f t="shared" si="9"/>
        <v/>
      </c>
      <c r="G75" s="2" t="str">
        <f t="shared" si="10"/>
        <v/>
      </c>
      <c r="H75" s="2" t="str">
        <f t="shared" si="11"/>
        <v/>
      </c>
      <c r="I75" s="2" t="str">
        <f t="shared" si="12"/>
        <v xml:space="preserve"> </v>
      </c>
      <c r="S75" s="2" t="str">
        <f>IF(C75&gt;=Parameters!$B$10,D75-EXP(Parameters!$B$2+Parameters!$B$4*LN($C75)), "")</f>
        <v/>
      </c>
    </row>
    <row r="76" spans="6:19" x14ac:dyDescent="0.35">
      <c r="F76" s="2" t="str">
        <f t="shared" si="9"/>
        <v/>
      </c>
      <c r="G76" s="2" t="str">
        <f t="shared" si="10"/>
        <v/>
      </c>
      <c r="H76" s="2" t="str">
        <f t="shared" si="11"/>
        <v/>
      </c>
      <c r="I76" s="2" t="str">
        <f t="shared" si="12"/>
        <v xml:space="preserve"> </v>
      </c>
      <c r="S76" s="2" t="str">
        <f>IF(C76&gt;=Parameters!$B$10,D76-EXP(Parameters!$B$2+Parameters!$B$4*LN($C76)), "")</f>
        <v/>
      </c>
    </row>
    <row r="77" spans="6:19" x14ac:dyDescent="0.35">
      <c r="F77" s="2" t="str">
        <f t="shared" si="9"/>
        <v/>
      </c>
      <c r="G77" s="2" t="str">
        <f t="shared" si="10"/>
        <v/>
      </c>
      <c r="H77" s="2" t="str">
        <f t="shared" si="11"/>
        <v/>
      </c>
      <c r="I77" s="2" t="str">
        <f t="shared" si="12"/>
        <v xml:space="preserve"> </v>
      </c>
      <c r="S77" s="2" t="str">
        <f>IF(C77&gt;=Parameters!$B$10,D77-EXP(Parameters!$B$2+Parameters!$B$4*LN($C77)), "")</f>
        <v/>
      </c>
    </row>
    <row r="78" spans="6:19" x14ac:dyDescent="0.35">
      <c r="F78" s="2" t="str">
        <f t="shared" si="9"/>
        <v/>
      </c>
      <c r="G78" s="2" t="str">
        <f t="shared" si="10"/>
        <v/>
      </c>
      <c r="H78" s="2" t="str">
        <f t="shared" si="11"/>
        <v/>
      </c>
      <c r="I78" s="2" t="str">
        <f t="shared" si="12"/>
        <v xml:space="preserve"> </v>
      </c>
      <c r="S78" s="2" t="str">
        <f>IF(C78&gt;=Parameters!$B$10,D78-EXP(Parameters!$B$2+Parameters!$B$4*LN($C78)), "")</f>
        <v/>
      </c>
    </row>
    <row r="79" spans="6:19" x14ac:dyDescent="0.35">
      <c r="F79" s="2" t="str">
        <f t="shared" si="9"/>
        <v/>
      </c>
      <c r="G79" s="2" t="str">
        <f t="shared" si="10"/>
        <v/>
      </c>
      <c r="H79" s="2" t="str">
        <f t="shared" si="11"/>
        <v/>
      </c>
      <c r="I79" s="2" t="str">
        <f t="shared" si="12"/>
        <v xml:space="preserve"> </v>
      </c>
      <c r="S79" s="2" t="str">
        <f>IF(C79&gt;=Parameters!$B$10,D79-EXP(Parameters!$B$2+Parameters!$B$4*LN($C79)), "")</f>
        <v/>
      </c>
    </row>
    <row r="80" spans="6:19" x14ac:dyDescent="0.35">
      <c r="F80" s="2" t="str">
        <f t="shared" si="9"/>
        <v/>
      </c>
      <c r="G80" s="2" t="str">
        <f t="shared" si="10"/>
        <v/>
      </c>
      <c r="H80" s="2" t="str">
        <f t="shared" si="11"/>
        <v/>
      </c>
      <c r="I80" s="2" t="str">
        <f t="shared" si="12"/>
        <v xml:space="preserve"> </v>
      </c>
      <c r="S80" s="2" t="str">
        <f>IF(C80&gt;=Parameters!$B$10,D80-EXP(Parameters!$B$2+Parameters!$B$4*LN($C80)), "")</f>
        <v/>
      </c>
    </row>
    <row r="81" spans="6:19" x14ac:dyDescent="0.35">
      <c r="F81" s="2" t="str">
        <f t="shared" si="9"/>
        <v/>
      </c>
      <c r="G81" s="2" t="str">
        <f t="shared" si="10"/>
        <v/>
      </c>
      <c r="H81" s="2" t="str">
        <f t="shared" si="11"/>
        <v/>
      </c>
      <c r="I81" s="2" t="str">
        <f t="shared" si="12"/>
        <v xml:space="preserve"> </v>
      </c>
      <c r="S81" s="2" t="str">
        <f>IF(C81&gt;=Parameters!$B$10,D81-EXP(Parameters!$B$2+Parameters!$B$4*LN($C81)), "")</f>
        <v/>
      </c>
    </row>
    <row r="82" spans="6:19" x14ac:dyDescent="0.35">
      <c r="F82" s="2" t="str">
        <f t="shared" si="9"/>
        <v/>
      </c>
      <c r="G82" s="2" t="str">
        <f t="shared" si="10"/>
        <v/>
      </c>
      <c r="H82" s="2" t="str">
        <f t="shared" si="11"/>
        <v/>
      </c>
      <c r="I82" s="2" t="str">
        <f t="shared" si="12"/>
        <v xml:space="preserve"> </v>
      </c>
      <c r="S82" s="2" t="str">
        <f>IF(C82&gt;=Parameters!$B$10,D82-EXP(Parameters!$B$2+Parameters!$B$4*LN($C82)), "")</f>
        <v/>
      </c>
    </row>
    <row r="83" spans="6:19" x14ac:dyDescent="0.35">
      <c r="F83" s="2" t="str">
        <f t="shared" si="9"/>
        <v/>
      </c>
      <c r="G83" s="2" t="str">
        <f t="shared" si="10"/>
        <v/>
      </c>
      <c r="H83" s="2" t="str">
        <f t="shared" si="11"/>
        <v/>
      </c>
      <c r="I83" s="2" t="str">
        <f t="shared" si="12"/>
        <v xml:space="preserve"> </v>
      </c>
      <c r="S83" s="2" t="str">
        <f>IF(C83&gt;=Parameters!$B$10,D83-EXP(Parameters!$B$2+Parameters!$B$4*LN($C83)), "")</f>
        <v/>
      </c>
    </row>
    <row r="84" spans="6:19" x14ac:dyDescent="0.35">
      <c r="F84" s="2" t="str">
        <f t="shared" si="9"/>
        <v/>
      </c>
      <c r="G84" s="2" t="str">
        <f t="shared" si="10"/>
        <v/>
      </c>
      <c r="H84" s="2" t="str">
        <f t="shared" si="11"/>
        <v/>
      </c>
      <c r="I84" s="2" t="str">
        <f t="shared" si="12"/>
        <v xml:space="preserve"> </v>
      </c>
      <c r="S84" s="2" t="str">
        <f>IF(C84&gt;=Parameters!$B$10,D84-EXP(Parameters!$B$2+Parameters!$B$4*LN($C84)), "")</f>
        <v/>
      </c>
    </row>
    <row r="85" spans="6:19" x14ac:dyDescent="0.35">
      <c r="F85" s="2" t="str">
        <f t="shared" si="9"/>
        <v/>
      </c>
      <c r="G85" s="2" t="str">
        <f t="shared" si="10"/>
        <v/>
      </c>
      <c r="H85" s="2" t="str">
        <f t="shared" si="11"/>
        <v/>
      </c>
      <c r="I85" s="2" t="str">
        <f t="shared" si="12"/>
        <v xml:space="preserve"> </v>
      </c>
      <c r="S85" s="2" t="str">
        <f>IF(C85&gt;=Parameters!$B$10,D85-EXP(Parameters!$B$2+Parameters!$B$4*LN($C85)), "")</f>
        <v/>
      </c>
    </row>
    <row r="86" spans="6:19" x14ac:dyDescent="0.35">
      <c r="F86" s="2" t="str">
        <f t="shared" si="9"/>
        <v/>
      </c>
      <c r="G86" s="2" t="str">
        <f t="shared" si="10"/>
        <v/>
      </c>
      <c r="H86" s="2" t="str">
        <f t="shared" si="11"/>
        <v/>
      </c>
      <c r="I86" s="2" t="str">
        <f t="shared" si="12"/>
        <v xml:space="preserve"> </v>
      </c>
      <c r="S86" s="2" t="str">
        <f>IF(C86&gt;=Parameters!$B$10,D86-EXP(Parameters!$B$2+Parameters!$B$4*LN($C86)), "")</f>
        <v/>
      </c>
    </row>
    <row r="87" spans="6:19" x14ac:dyDescent="0.35">
      <c r="F87" s="2" t="str">
        <f t="shared" si="9"/>
        <v/>
      </c>
      <c r="G87" s="2" t="str">
        <f t="shared" si="10"/>
        <v/>
      </c>
      <c r="H87" s="2" t="str">
        <f t="shared" si="11"/>
        <v/>
      </c>
      <c r="I87" s="2" t="str">
        <f t="shared" si="12"/>
        <v xml:space="preserve"> </v>
      </c>
      <c r="S87" s="2" t="str">
        <f>IF(C87&gt;=Parameters!$B$10,D87-EXP(Parameters!$B$2+Parameters!$B$4*LN($C87)), "")</f>
        <v/>
      </c>
    </row>
    <row r="88" spans="6:19" x14ac:dyDescent="0.35">
      <c r="F88" s="2" t="str">
        <f t="shared" si="9"/>
        <v/>
      </c>
      <c r="G88" s="2" t="str">
        <f t="shared" si="10"/>
        <v/>
      </c>
      <c r="H88" s="2" t="str">
        <f t="shared" si="11"/>
        <v/>
      </c>
      <c r="I88" s="2" t="str">
        <f t="shared" si="12"/>
        <v xml:space="preserve"> </v>
      </c>
      <c r="S88" s="2" t="str">
        <f>IF(C88&gt;=Parameters!$B$10,D88-EXP(Parameters!$B$2+Parameters!$B$4*LN($C88)), "")</f>
        <v/>
      </c>
    </row>
    <row r="89" spans="6:19" x14ac:dyDescent="0.35">
      <c r="F89" s="2" t="str">
        <f t="shared" si="9"/>
        <v/>
      </c>
      <c r="G89" s="2" t="str">
        <f t="shared" si="10"/>
        <v/>
      </c>
      <c r="H89" s="2" t="str">
        <f t="shared" si="11"/>
        <v/>
      </c>
      <c r="I89" s="2" t="str">
        <f t="shared" si="12"/>
        <v xml:space="preserve"> </v>
      </c>
      <c r="S89" s="2" t="str">
        <f>IF(C89&gt;=Parameters!$B$10,D89-EXP(Parameters!$B$2+Parameters!$B$4*LN($C89)), "")</f>
        <v/>
      </c>
    </row>
    <row r="90" spans="6:19" x14ac:dyDescent="0.35">
      <c r="F90" s="2" t="str">
        <f t="shared" si="9"/>
        <v/>
      </c>
      <c r="G90" s="2" t="str">
        <f t="shared" si="10"/>
        <v/>
      </c>
      <c r="H90" s="2" t="str">
        <f t="shared" si="11"/>
        <v/>
      </c>
      <c r="I90" s="2" t="str">
        <f t="shared" si="12"/>
        <v xml:space="preserve"> </v>
      </c>
      <c r="S90" s="2" t="str">
        <f>IF(C90&gt;=Parameters!$B$10,D90-EXP(Parameters!$B$2+Parameters!$B$4*LN($C90)), "")</f>
        <v/>
      </c>
    </row>
    <row r="91" spans="6:19" x14ac:dyDescent="0.35">
      <c r="F91" s="2" t="str">
        <f t="shared" si="9"/>
        <v/>
      </c>
      <c r="G91" s="2" t="str">
        <f t="shared" si="10"/>
        <v/>
      </c>
      <c r="H91" s="2" t="str">
        <f t="shared" si="11"/>
        <v/>
      </c>
      <c r="I91" s="2" t="str">
        <f t="shared" si="12"/>
        <v xml:space="preserve"> </v>
      </c>
      <c r="S91" s="2" t="str">
        <f>IF(C91&gt;=Parameters!$B$10,D91-EXP(Parameters!$B$2+Parameters!$B$4*LN($C91)), "")</f>
        <v/>
      </c>
    </row>
    <row r="92" spans="6:19" x14ac:dyDescent="0.35">
      <c r="F92" s="2" t="str">
        <f t="shared" si="9"/>
        <v/>
      </c>
      <c r="G92" s="2" t="str">
        <f t="shared" si="10"/>
        <v/>
      </c>
      <c r="H92" s="2" t="str">
        <f t="shared" si="11"/>
        <v/>
      </c>
      <c r="I92" s="2" t="str">
        <f t="shared" si="12"/>
        <v xml:space="preserve"> </v>
      </c>
      <c r="S92" s="2" t="str">
        <f>IF(C92&gt;=Parameters!$B$10,D92-EXP(Parameters!$B$2+Parameters!$B$4*LN($C92)), "")</f>
        <v/>
      </c>
    </row>
    <row r="93" spans="6:19" x14ac:dyDescent="0.35">
      <c r="F93" s="2" t="str">
        <f t="shared" si="9"/>
        <v/>
      </c>
      <c r="G93" s="2" t="str">
        <f t="shared" si="10"/>
        <v/>
      </c>
      <c r="H93" s="2" t="str">
        <f t="shared" si="11"/>
        <v/>
      </c>
      <c r="I93" s="2" t="str">
        <f t="shared" si="12"/>
        <v xml:space="preserve"> </v>
      </c>
      <c r="S93" s="2" t="str">
        <f>IF(C93&gt;=Parameters!$B$10,D93-EXP(Parameters!$B$2+Parameters!$B$4*LN($C93)), "")</f>
        <v/>
      </c>
    </row>
    <row r="94" spans="6:19" x14ac:dyDescent="0.35">
      <c r="F94" s="2" t="str">
        <f t="shared" si="9"/>
        <v/>
      </c>
      <c r="G94" s="2" t="str">
        <f t="shared" si="10"/>
        <v/>
      </c>
      <c r="H94" s="2" t="str">
        <f t="shared" si="11"/>
        <v/>
      </c>
      <c r="I94" s="2" t="str">
        <f t="shared" si="12"/>
        <v xml:space="preserve"> </v>
      </c>
      <c r="S94" s="2" t="str">
        <f>IF(C94&gt;=Parameters!$B$10,D94-EXP(Parameters!$B$2+Parameters!$B$4*LN($C94)), "")</f>
        <v/>
      </c>
    </row>
    <row r="95" spans="6:19" x14ac:dyDescent="0.35">
      <c r="F95" s="2" t="str">
        <f t="shared" si="9"/>
        <v/>
      </c>
      <c r="G95" s="2" t="str">
        <f t="shared" si="10"/>
        <v/>
      </c>
      <c r="H95" s="2" t="str">
        <f t="shared" si="11"/>
        <v/>
      </c>
      <c r="I95" s="2" t="str">
        <f t="shared" si="12"/>
        <v xml:space="preserve"> </v>
      </c>
      <c r="S95" s="2" t="str">
        <f>IF(C95&gt;=Parameters!$B$10,D95-EXP(Parameters!$B$2+Parameters!$B$4*LN($C95)), "")</f>
        <v/>
      </c>
    </row>
    <row r="96" spans="6:19" x14ac:dyDescent="0.35">
      <c r="F96" s="2" t="str">
        <f t="shared" si="9"/>
        <v/>
      </c>
      <c r="G96" s="2" t="str">
        <f t="shared" si="10"/>
        <v/>
      </c>
      <c r="H96" s="2" t="str">
        <f t="shared" si="11"/>
        <v/>
      </c>
      <c r="I96" s="2" t="str">
        <f t="shared" si="12"/>
        <v xml:space="preserve"> </v>
      </c>
      <c r="S96" s="2" t="str">
        <f>IF(C96&gt;=Parameters!$B$10,D96-EXP(Parameters!$B$2+Parameters!$B$4*LN($C96)), "")</f>
        <v/>
      </c>
    </row>
    <row r="97" spans="6:19" x14ac:dyDescent="0.35">
      <c r="F97" s="2" t="str">
        <f t="shared" si="9"/>
        <v/>
      </c>
      <c r="G97" s="2" t="str">
        <f t="shared" si="10"/>
        <v/>
      </c>
      <c r="H97" s="2" t="str">
        <f t="shared" si="11"/>
        <v/>
      </c>
      <c r="I97" s="2" t="str">
        <f t="shared" si="12"/>
        <v xml:space="preserve"> </v>
      </c>
      <c r="S97" s="2" t="str">
        <f>IF(C97&gt;=Parameters!$B$10,D97-EXP(Parameters!$B$2+Parameters!$B$4*LN($C97)), "")</f>
        <v/>
      </c>
    </row>
    <row r="98" spans="6:19" x14ac:dyDescent="0.35">
      <c r="F98" s="2" t="str">
        <f t="shared" si="9"/>
        <v/>
      </c>
      <c r="G98" s="2" t="str">
        <f t="shared" si="10"/>
        <v/>
      </c>
      <c r="H98" s="2" t="str">
        <f t="shared" si="11"/>
        <v/>
      </c>
      <c r="I98" s="2" t="str">
        <f t="shared" si="12"/>
        <v xml:space="preserve"> </v>
      </c>
      <c r="S98" s="2" t="str">
        <f>IF(C98&gt;=Parameters!$B$10,D98-EXP(Parameters!$B$2+Parameters!$B$4*LN($C98)), "")</f>
        <v/>
      </c>
    </row>
    <row r="99" spans="6:19" x14ac:dyDescent="0.35">
      <c r="F99" s="2" t="str">
        <f t="shared" si="9"/>
        <v/>
      </c>
      <c r="G99" s="2" t="str">
        <f t="shared" si="10"/>
        <v/>
      </c>
      <c r="H99" s="2" t="str">
        <f t="shared" si="11"/>
        <v/>
      </c>
      <c r="I99" s="2" t="str">
        <f t="shared" si="12"/>
        <v xml:space="preserve"> </v>
      </c>
      <c r="S99" s="2" t="str">
        <f>IF(C99&gt;=Parameters!$B$10,D99-EXP(Parameters!$B$2+Parameters!$B$4*LN($C99)), "")</f>
        <v/>
      </c>
    </row>
    <row r="100" spans="6:19" x14ac:dyDescent="0.35">
      <c r="F100" s="2" t="str">
        <f t="shared" si="9"/>
        <v/>
      </c>
      <c r="G100" s="2" t="str">
        <f t="shared" si="10"/>
        <v/>
      </c>
      <c r="H100" s="2" t="str">
        <f t="shared" si="11"/>
        <v/>
      </c>
      <c r="I100" s="2" t="str">
        <f t="shared" si="12"/>
        <v xml:space="preserve"> </v>
      </c>
      <c r="S100" s="2" t="str">
        <f>IF(C100&gt;=Parameters!$B$10,D100-EXP(Parameters!$B$2+Parameters!$B$4*LN($C100)), "")</f>
        <v/>
      </c>
    </row>
    <row r="101" spans="6:19" x14ac:dyDescent="0.35">
      <c r="F101" s="2" t="str">
        <f t="shared" si="9"/>
        <v/>
      </c>
      <c r="G101" s="2" t="str">
        <f t="shared" si="10"/>
        <v/>
      </c>
      <c r="H101" s="2" t="str">
        <f t="shared" si="11"/>
        <v/>
      </c>
      <c r="I101" s="2" t="str">
        <f t="shared" si="12"/>
        <v xml:space="preserve"> </v>
      </c>
      <c r="S101" s="2" t="str">
        <f>IF(C101&gt;=Parameters!$B$10,D101-EXP(Parameters!$B$2+Parameters!$B$4*LN($C101)), "")</f>
        <v/>
      </c>
    </row>
    <row r="102" spans="6:19" x14ac:dyDescent="0.35">
      <c r="F102" s="2" t="str">
        <f t="shared" si="9"/>
        <v/>
      </c>
      <c r="G102" s="2" t="str">
        <f t="shared" si="10"/>
        <v/>
      </c>
      <c r="H102" s="2" t="str">
        <f t="shared" si="11"/>
        <v/>
      </c>
      <c r="I102" s="2" t="str">
        <f t="shared" si="12"/>
        <v xml:space="preserve"> </v>
      </c>
      <c r="S102" s="2" t="str">
        <f>IF(C102&gt;=Parameters!$B$10,D102-EXP(Parameters!$B$2+Parameters!$B$4*LN($C102)), "")</f>
        <v/>
      </c>
    </row>
    <row r="103" spans="6:19" x14ac:dyDescent="0.35">
      <c r="F103" s="2" t="str">
        <f t="shared" si="9"/>
        <v/>
      </c>
      <c r="G103" s="2" t="str">
        <f t="shared" si="10"/>
        <v/>
      </c>
      <c r="H103" s="2" t="str">
        <f t="shared" si="11"/>
        <v/>
      </c>
      <c r="I103" s="2" t="str">
        <f t="shared" si="12"/>
        <v xml:space="preserve"> </v>
      </c>
      <c r="S103" s="2" t="str">
        <f>IF(C103&gt;=Parameters!$B$10,D103-EXP(Parameters!$B$2+Parameters!$B$4*LN($C103)), "")</f>
        <v/>
      </c>
    </row>
    <row r="104" spans="6:19" x14ac:dyDescent="0.35">
      <c r="F104" s="2" t="str">
        <f t="shared" si="9"/>
        <v/>
      </c>
      <c r="G104" s="2" t="str">
        <f t="shared" si="10"/>
        <v/>
      </c>
      <c r="H104" s="2" t="str">
        <f t="shared" si="11"/>
        <v/>
      </c>
      <c r="I104" s="2" t="str">
        <f t="shared" si="12"/>
        <v xml:space="preserve"> </v>
      </c>
      <c r="S104" s="2" t="str">
        <f>IF(C104&gt;=Parameters!$B$10,D104-EXP(Parameters!$B$2+Parameters!$B$4*LN($C104)), "")</f>
        <v/>
      </c>
    </row>
    <row r="105" spans="6:19" x14ac:dyDescent="0.35">
      <c r="F105" s="2" t="str">
        <f t="shared" si="9"/>
        <v/>
      </c>
      <c r="G105" s="2" t="str">
        <f t="shared" si="10"/>
        <v/>
      </c>
      <c r="H105" s="2" t="str">
        <f t="shared" si="11"/>
        <v/>
      </c>
      <c r="I105" s="2" t="str">
        <f t="shared" si="12"/>
        <v xml:space="preserve"> </v>
      </c>
      <c r="S105" s="2" t="str">
        <f>IF(C105&gt;=Parameters!$B$10,D105-EXP(Parameters!$B$2+Parameters!$B$4*LN($C105)), "")</f>
        <v/>
      </c>
    </row>
    <row r="106" spans="6:19" x14ac:dyDescent="0.35">
      <c r="F106" s="2" t="str">
        <f t="shared" si="9"/>
        <v/>
      </c>
      <c r="G106" s="2" t="str">
        <f t="shared" si="10"/>
        <v/>
      </c>
      <c r="H106" s="2" t="str">
        <f t="shared" si="11"/>
        <v/>
      </c>
      <c r="I106" s="2" t="str">
        <f t="shared" si="12"/>
        <v xml:space="preserve"> </v>
      </c>
      <c r="S106" s="2" t="str">
        <f>IF(C106&gt;=Parameters!$B$10,D106-EXP(Parameters!$B$2+Parameters!$B$4*LN($C106)), "")</f>
        <v/>
      </c>
    </row>
    <row r="107" spans="6:19" x14ac:dyDescent="0.35">
      <c r="F107" s="2" t="str">
        <f t="shared" si="9"/>
        <v/>
      </c>
      <c r="G107" s="2" t="str">
        <f t="shared" si="10"/>
        <v/>
      </c>
      <c r="H107" s="2" t="str">
        <f t="shared" si="11"/>
        <v/>
      </c>
      <c r="I107" s="2" t="str">
        <f t="shared" si="12"/>
        <v xml:space="preserve"> </v>
      </c>
      <c r="S107" s="2" t="str">
        <f>IF(C107&gt;=Parameters!$B$10,D107-EXP(Parameters!$B$2+Parameters!$B$4*LN($C107)), "")</f>
        <v/>
      </c>
    </row>
    <row r="108" spans="6:19" x14ac:dyDescent="0.35">
      <c r="F108" s="2" t="str">
        <f t="shared" si="9"/>
        <v/>
      </c>
      <c r="G108" s="2" t="str">
        <f t="shared" si="10"/>
        <v/>
      </c>
      <c r="H108" s="2" t="str">
        <f t="shared" si="11"/>
        <v/>
      </c>
      <c r="I108" s="2" t="str">
        <f t="shared" si="12"/>
        <v xml:space="preserve"> </v>
      </c>
      <c r="S108" s="2" t="str">
        <f>IF(C108&gt;=Parameters!$B$10,D108-EXP(Parameters!$B$2+Parameters!$B$4*LN($C108)), "")</f>
        <v/>
      </c>
    </row>
    <row r="109" spans="6:19" x14ac:dyDescent="0.35">
      <c r="F109" s="2" t="str">
        <f t="shared" si="9"/>
        <v/>
      </c>
      <c r="G109" s="2" t="str">
        <f t="shared" si="10"/>
        <v/>
      </c>
      <c r="H109" s="2" t="str">
        <f t="shared" si="11"/>
        <v/>
      </c>
      <c r="I109" s="2" t="str">
        <f t="shared" si="12"/>
        <v xml:space="preserve"> </v>
      </c>
      <c r="S109" s="2" t="str">
        <f>IF(C109&gt;=Parameters!$B$10,D109-EXP(Parameters!$B$2+Parameters!$B$4*LN($C109)), "")</f>
        <v/>
      </c>
    </row>
    <row r="110" spans="6:19" x14ac:dyDescent="0.35">
      <c r="F110" s="2" t="str">
        <f t="shared" si="9"/>
        <v/>
      </c>
      <c r="G110" s="2" t="str">
        <f t="shared" si="10"/>
        <v/>
      </c>
      <c r="H110" s="2" t="str">
        <f t="shared" si="11"/>
        <v/>
      </c>
      <c r="I110" s="2" t="str">
        <f t="shared" si="12"/>
        <v xml:space="preserve"> </v>
      </c>
      <c r="S110" s="2" t="str">
        <f>IF(C110&gt;=Parameters!$B$10,D110-EXP(Parameters!$B$2+Parameters!$B$4*LN($C110)), "")</f>
        <v/>
      </c>
    </row>
    <row r="111" spans="6:19" x14ac:dyDescent="0.35">
      <c r="F111" s="2" t="str">
        <f t="shared" si="9"/>
        <v/>
      </c>
      <c r="G111" s="2" t="str">
        <f t="shared" si="10"/>
        <v/>
      </c>
      <c r="H111" s="2" t="str">
        <f t="shared" si="11"/>
        <v/>
      </c>
      <c r="I111" s="2" t="str">
        <f t="shared" si="12"/>
        <v xml:space="preserve"> </v>
      </c>
      <c r="S111" s="2" t="str">
        <f>IF(C111&gt;=Parameters!$B$10,D111-EXP(Parameters!$B$2+Parameters!$B$4*LN($C111)), "")</f>
        <v/>
      </c>
    </row>
    <row r="112" spans="6:19" x14ac:dyDescent="0.35">
      <c r="F112" s="2" t="str">
        <f t="shared" si="9"/>
        <v/>
      </c>
      <c r="G112" s="2" t="str">
        <f t="shared" si="10"/>
        <v/>
      </c>
      <c r="H112" s="2" t="str">
        <f t="shared" si="11"/>
        <v/>
      </c>
      <c r="I112" s="2" t="str">
        <f t="shared" si="12"/>
        <v xml:space="preserve"> </v>
      </c>
      <c r="S112" s="2" t="str">
        <f>IF(C112&gt;=Parameters!$B$10,D112-EXP(Parameters!$B$2+Parameters!$B$4*LN($C112)), "")</f>
        <v/>
      </c>
    </row>
    <row r="113" spans="6:19" x14ac:dyDescent="0.35">
      <c r="F113" s="2" t="str">
        <f t="shared" si="9"/>
        <v/>
      </c>
      <c r="G113" s="2" t="str">
        <f t="shared" si="10"/>
        <v/>
      </c>
      <c r="H113" s="2" t="str">
        <f t="shared" si="11"/>
        <v/>
      </c>
      <c r="I113" s="2" t="str">
        <f t="shared" si="12"/>
        <v xml:space="preserve"> </v>
      </c>
      <c r="S113" s="2" t="str">
        <f>IF(C113&gt;=Parameters!$B$10,D113-EXP(Parameters!$B$2+Parameters!$B$4*LN($C113)), "")</f>
        <v/>
      </c>
    </row>
    <row r="114" spans="6:19" x14ac:dyDescent="0.35">
      <c r="F114" s="2" t="str">
        <f t="shared" si="9"/>
        <v/>
      </c>
      <c r="G114" s="2" t="str">
        <f t="shared" si="10"/>
        <v/>
      </c>
      <c r="H114" s="2" t="str">
        <f t="shared" si="11"/>
        <v/>
      </c>
      <c r="I114" s="2" t="str">
        <f t="shared" si="12"/>
        <v xml:space="preserve"> </v>
      </c>
      <c r="S114" s="2" t="str">
        <f>IF(C114&gt;=Parameters!$B$10,D114-EXP(Parameters!$B$2+Parameters!$B$4*LN($C114)), "")</f>
        <v/>
      </c>
    </row>
    <row r="115" spans="6:19" x14ac:dyDescent="0.35">
      <c r="F115" s="2" t="str">
        <f t="shared" si="9"/>
        <v/>
      </c>
      <c r="G115" s="2" t="str">
        <f t="shared" si="10"/>
        <v/>
      </c>
      <c r="H115" s="2" t="str">
        <f t="shared" si="11"/>
        <v/>
      </c>
      <c r="I115" s="2" t="str">
        <f t="shared" si="12"/>
        <v xml:space="preserve"> </v>
      </c>
      <c r="S115" s="2" t="str">
        <f>IF(C115&gt;=Parameters!$B$10,D115-EXP(Parameters!$B$2+Parameters!$B$4*LN($C115)), "")</f>
        <v/>
      </c>
    </row>
    <row r="116" spans="6:19" x14ac:dyDescent="0.35">
      <c r="F116" s="2" t="str">
        <f t="shared" si="9"/>
        <v/>
      </c>
      <c r="G116" s="2" t="str">
        <f t="shared" si="10"/>
        <v/>
      </c>
      <c r="H116" s="2" t="str">
        <f t="shared" si="11"/>
        <v/>
      </c>
      <c r="I116" s="2" t="str">
        <f t="shared" si="12"/>
        <v xml:space="preserve"> </v>
      </c>
      <c r="S116" s="2" t="str">
        <f>IF(C116&gt;=Parameters!$B$10,D116-EXP(Parameters!$B$2+Parameters!$B$4*LN($C116)), "")</f>
        <v/>
      </c>
    </row>
    <row r="117" spans="6:19" x14ac:dyDescent="0.35">
      <c r="F117" s="2" t="str">
        <f t="shared" si="9"/>
        <v/>
      </c>
      <c r="G117" s="2" t="str">
        <f t="shared" si="10"/>
        <v/>
      </c>
      <c r="H117" s="2" t="str">
        <f t="shared" si="11"/>
        <v/>
      </c>
      <c r="I117" s="2" t="str">
        <f t="shared" si="12"/>
        <v xml:space="preserve"> </v>
      </c>
      <c r="S117" s="2" t="str">
        <f>IF(C117&gt;=Parameters!$B$10,D117-EXP(Parameters!$B$2+Parameters!$B$4*LN($C117)), "")</f>
        <v/>
      </c>
    </row>
    <row r="118" spans="6:19" x14ac:dyDescent="0.35">
      <c r="F118" s="2" t="str">
        <f t="shared" si="9"/>
        <v/>
      </c>
      <c r="G118" s="2" t="str">
        <f t="shared" si="10"/>
        <v/>
      </c>
      <c r="H118" s="2" t="str">
        <f t="shared" si="11"/>
        <v/>
      </c>
      <c r="I118" s="2" t="str">
        <f t="shared" si="12"/>
        <v xml:space="preserve"> </v>
      </c>
      <c r="S118" s="2" t="str">
        <f>IF(C118&gt;=Parameters!$B$10,D118-EXP(Parameters!$B$2+Parameters!$B$4*LN($C118)), "")</f>
        <v/>
      </c>
    </row>
    <row r="119" spans="6:19" x14ac:dyDescent="0.35">
      <c r="F119" s="2" t="str">
        <f t="shared" si="9"/>
        <v/>
      </c>
      <c r="G119" s="2" t="str">
        <f t="shared" si="10"/>
        <v/>
      </c>
      <c r="H119" s="2" t="str">
        <f t="shared" si="11"/>
        <v/>
      </c>
      <c r="I119" s="2" t="str">
        <f t="shared" si="12"/>
        <v xml:space="preserve"> </v>
      </c>
      <c r="S119" s="2" t="str">
        <f>IF(C119&gt;=Parameters!$B$10,D119-EXP(Parameters!$B$2+Parameters!$B$4*LN($C119)), "")</f>
        <v/>
      </c>
    </row>
    <row r="120" spans="6:19" x14ac:dyDescent="0.35">
      <c r="F120" s="2" t="str">
        <f t="shared" si="9"/>
        <v/>
      </c>
      <c r="G120" s="2" t="str">
        <f t="shared" si="10"/>
        <v/>
      </c>
      <c r="H120" s="2" t="str">
        <f t="shared" si="11"/>
        <v/>
      </c>
      <c r="I120" s="2" t="str">
        <f t="shared" si="12"/>
        <v xml:space="preserve"> </v>
      </c>
      <c r="S120" s="2" t="str">
        <f>IF(C120&gt;=Parameters!$B$10,D120-EXP(Parameters!$B$2+Parameters!$B$4*LN($C120)), "")</f>
        <v/>
      </c>
    </row>
    <row r="121" spans="6:19" x14ac:dyDescent="0.35">
      <c r="F121" s="2" t="str">
        <f t="shared" si="9"/>
        <v/>
      </c>
      <c r="G121" s="2" t="str">
        <f t="shared" si="10"/>
        <v/>
      </c>
      <c r="H121" s="2" t="str">
        <f t="shared" si="11"/>
        <v/>
      </c>
      <c r="I121" s="2" t="str">
        <f t="shared" si="12"/>
        <v xml:space="preserve"> </v>
      </c>
      <c r="S121" s="2" t="str">
        <f>IF(C121&gt;=Parameters!$B$10,D121-EXP(Parameters!$B$2+Parameters!$B$4*LN($C121)), "")</f>
        <v/>
      </c>
    </row>
    <row r="122" spans="6:19" x14ac:dyDescent="0.35">
      <c r="F122" s="2" t="str">
        <f t="shared" si="9"/>
        <v/>
      </c>
      <c r="G122" s="2" t="str">
        <f t="shared" si="10"/>
        <v/>
      </c>
      <c r="H122" s="2" t="str">
        <f t="shared" si="11"/>
        <v/>
      </c>
      <c r="I122" s="2" t="str">
        <f t="shared" si="12"/>
        <v xml:space="preserve"> </v>
      </c>
      <c r="S122" s="2" t="str">
        <f>IF(C122&gt;=Parameters!$B$10,D122-EXP(Parameters!$B$2+Parameters!$B$4*LN($C122)), "")</f>
        <v/>
      </c>
    </row>
    <row r="123" spans="6:19" x14ac:dyDescent="0.35">
      <c r="F123" s="2" t="str">
        <f t="shared" si="9"/>
        <v/>
      </c>
      <c r="G123" s="2" t="str">
        <f t="shared" si="10"/>
        <v/>
      </c>
      <c r="H123" s="2" t="str">
        <f t="shared" si="11"/>
        <v/>
      </c>
      <c r="I123" s="2" t="str">
        <f t="shared" si="12"/>
        <v xml:space="preserve"> </v>
      </c>
      <c r="S123" s="2" t="str">
        <f>IF(C123&gt;=Parameters!$B$10,D123-EXP(Parameters!$B$2+Parameters!$B$4*LN($C123)), "")</f>
        <v/>
      </c>
    </row>
    <row r="124" spans="6:19" x14ac:dyDescent="0.35">
      <c r="F124" s="2" t="str">
        <f t="shared" si="9"/>
        <v/>
      </c>
      <c r="G124" s="2" t="str">
        <f t="shared" si="10"/>
        <v/>
      </c>
      <c r="H124" s="2" t="str">
        <f t="shared" si="11"/>
        <v/>
      </c>
      <c r="I124" s="2" t="str">
        <f t="shared" si="12"/>
        <v xml:space="preserve"> </v>
      </c>
      <c r="S124" s="2" t="str">
        <f>IF(C124&gt;=Parameters!$B$10,D124-EXP(Parameters!$B$2+Parameters!$B$4*LN($C124)), "")</f>
        <v/>
      </c>
    </row>
    <row r="125" spans="6:19" x14ac:dyDescent="0.35">
      <c r="F125" s="2" t="str">
        <f t="shared" si="9"/>
        <v/>
      </c>
      <c r="G125" s="2" t="str">
        <f t="shared" si="10"/>
        <v/>
      </c>
      <c r="H125" s="2" t="str">
        <f t="shared" si="11"/>
        <v/>
      </c>
      <c r="I125" s="2" t="str">
        <f t="shared" si="12"/>
        <v xml:space="preserve"> </v>
      </c>
      <c r="S125" s="2" t="str">
        <f>IF(C125&gt;=Parameters!$B$10,D125-EXP(Parameters!$B$2+Parameters!$B$4*LN($C125)), "")</f>
        <v/>
      </c>
    </row>
    <row r="126" spans="6:19" x14ac:dyDescent="0.35">
      <c r="F126" s="2" t="str">
        <f t="shared" si="9"/>
        <v/>
      </c>
      <c r="G126" s="2" t="str">
        <f t="shared" si="10"/>
        <v/>
      </c>
      <c r="H126" s="2" t="str">
        <f t="shared" si="11"/>
        <v/>
      </c>
      <c r="I126" s="2" t="str">
        <f t="shared" si="12"/>
        <v xml:space="preserve"> </v>
      </c>
      <c r="S126" s="2" t="str">
        <f>IF(C126&gt;=Parameters!$B$10,D126-EXP(Parameters!$B$2+Parameters!$B$4*LN($C126)), "")</f>
        <v/>
      </c>
    </row>
    <row r="127" spans="6:19" x14ac:dyDescent="0.35">
      <c r="F127" s="2" t="str">
        <f t="shared" si="9"/>
        <v/>
      </c>
      <c r="G127" s="2" t="str">
        <f t="shared" si="10"/>
        <v/>
      </c>
      <c r="H127" s="2" t="str">
        <f t="shared" si="11"/>
        <v/>
      </c>
      <c r="I127" s="2" t="str">
        <f t="shared" si="12"/>
        <v xml:space="preserve"> </v>
      </c>
      <c r="S127" s="2" t="str">
        <f>IF(C127&gt;=Parameters!$B$10,D127-EXP(Parameters!$B$2+Parameters!$B$4*LN($C127)), "")</f>
        <v/>
      </c>
    </row>
    <row r="128" spans="6:19" x14ac:dyDescent="0.35">
      <c r="F128" s="2" t="str">
        <f t="shared" si="9"/>
        <v/>
      </c>
      <c r="G128" s="2" t="str">
        <f t="shared" si="10"/>
        <v/>
      </c>
      <c r="H128" s="2" t="str">
        <f t="shared" si="11"/>
        <v/>
      </c>
      <c r="I128" s="2" t="str">
        <f t="shared" si="12"/>
        <v xml:space="preserve"> </v>
      </c>
      <c r="S128" s="2" t="str">
        <f>IF(C128&gt;=Parameters!$B$10,D128-EXP(Parameters!$B$2+Parameters!$B$4*LN($C128)), "")</f>
        <v/>
      </c>
    </row>
    <row r="129" spans="6:19" x14ac:dyDescent="0.35">
      <c r="F129" s="2" t="str">
        <f t="shared" si="9"/>
        <v/>
      </c>
      <c r="G129" s="2" t="str">
        <f t="shared" si="10"/>
        <v/>
      </c>
      <c r="H129" s="2" t="str">
        <f t="shared" si="11"/>
        <v/>
      </c>
      <c r="I129" s="2" t="str">
        <f t="shared" si="12"/>
        <v xml:space="preserve"> </v>
      </c>
      <c r="S129" s="2" t="str">
        <f>IF(C129&gt;=Parameters!$B$10,D129-EXP(Parameters!$B$2+Parameters!$B$4*LN($C129)), "")</f>
        <v/>
      </c>
    </row>
    <row r="130" spans="6:19" x14ac:dyDescent="0.35">
      <c r="F130" s="2" t="str">
        <f t="shared" si="9"/>
        <v/>
      </c>
      <c r="G130" s="2" t="str">
        <f t="shared" si="10"/>
        <v/>
      </c>
      <c r="H130" s="2" t="str">
        <f t="shared" si="11"/>
        <v/>
      </c>
      <c r="I130" s="2" t="str">
        <f t="shared" si="12"/>
        <v xml:space="preserve"> </v>
      </c>
      <c r="S130" s="2" t="str">
        <f>IF(C130&gt;=Parameters!$B$10,D130-EXP(Parameters!$B$2+Parameters!$B$4*LN($C130)), "")</f>
        <v/>
      </c>
    </row>
    <row r="131" spans="6:19" x14ac:dyDescent="0.35">
      <c r="F131" s="2" t="str">
        <f t="shared" ref="F131:F194" si="13">RIGHT(C131,1)</f>
        <v/>
      </c>
      <c r="G131" s="2" t="str">
        <f t="shared" ref="G131:G194" si="14">RIGHT(D131,1)</f>
        <v/>
      </c>
      <c r="H131" s="2" t="str">
        <f t="shared" ref="H131:H194" si="15">RIGHT(E131,1)</f>
        <v/>
      </c>
      <c r="I131" s="2" t="str">
        <f t="shared" ref="I131:I194" si="16">C131&amp; " " &amp;D131</f>
        <v xml:space="preserve"> </v>
      </c>
      <c r="S131" s="2" t="str">
        <f>IF(C131&gt;=Parameters!$B$10,D131-EXP(Parameters!$B$2+Parameters!$B$4*LN($C131)), "")</f>
        <v/>
      </c>
    </row>
    <row r="132" spans="6:19" x14ac:dyDescent="0.35">
      <c r="F132" s="2" t="str">
        <f t="shared" si="13"/>
        <v/>
      </c>
      <c r="G132" s="2" t="str">
        <f t="shared" si="14"/>
        <v/>
      </c>
      <c r="H132" s="2" t="str">
        <f t="shared" si="15"/>
        <v/>
      </c>
      <c r="I132" s="2" t="str">
        <f t="shared" si="16"/>
        <v xml:space="preserve"> </v>
      </c>
      <c r="S132" s="2" t="str">
        <f>IF(C132&gt;=Parameters!$B$10,D132-EXP(Parameters!$B$2+Parameters!$B$4*LN($C132)), "")</f>
        <v/>
      </c>
    </row>
    <row r="133" spans="6:19" x14ac:dyDescent="0.35">
      <c r="F133" s="2" t="str">
        <f t="shared" si="13"/>
        <v/>
      </c>
      <c r="G133" s="2" t="str">
        <f t="shared" si="14"/>
        <v/>
      </c>
      <c r="H133" s="2" t="str">
        <f t="shared" si="15"/>
        <v/>
      </c>
      <c r="I133" s="2" t="str">
        <f t="shared" si="16"/>
        <v xml:space="preserve"> </v>
      </c>
      <c r="S133" s="2" t="str">
        <f>IF(C133&gt;=Parameters!$B$10,D133-EXP(Parameters!$B$2+Parameters!$B$4*LN($C133)), "")</f>
        <v/>
      </c>
    </row>
    <row r="134" spans="6:19" x14ac:dyDescent="0.35">
      <c r="F134" s="2" t="str">
        <f t="shared" si="13"/>
        <v/>
      </c>
      <c r="G134" s="2" t="str">
        <f t="shared" si="14"/>
        <v/>
      </c>
      <c r="H134" s="2" t="str">
        <f t="shared" si="15"/>
        <v/>
      </c>
      <c r="I134" s="2" t="str">
        <f t="shared" si="16"/>
        <v xml:space="preserve"> </v>
      </c>
      <c r="S134" s="2" t="str">
        <f>IF(C134&gt;=Parameters!$B$10,D134-EXP(Parameters!$B$2+Parameters!$B$4*LN($C134)), "")</f>
        <v/>
      </c>
    </row>
    <row r="135" spans="6:19" x14ac:dyDescent="0.35">
      <c r="F135" s="2" t="str">
        <f t="shared" si="13"/>
        <v/>
      </c>
      <c r="G135" s="2" t="str">
        <f t="shared" si="14"/>
        <v/>
      </c>
      <c r="H135" s="2" t="str">
        <f t="shared" si="15"/>
        <v/>
      </c>
      <c r="I135" s="2" t="str">
        <f t="shared" si="16"/>
        <v xml:space="preserve"> </v>
      </c>
      <c r="S135" s="2" t="str">
        <f>IF(C135&gt;=Parameters!$B$10,D135-EXP(Parameters!$B$2+Parameters!$B$4*LN($C135)), "")</f>
        <v/>
      </c>
    </row>
    <row r="136" spans="6:19" x14ac:dyDescent="0.35">
      <c r="F136" s="2" t="str">
        <f t="shared" si="13"/>
        <v/>
      </c>
      <c r="G136" s="2" t="str">
        <f t="shared" si="14"/>
        <v/>
      </c>
      <c r="H136" s="2" t="str">
        <f t="shared" si="15"/>
        <v/>
      </c>
      <c r="I136" s="2" t="str">
        <f t="shared" si="16"/>
        <v xml:space="preserve"> </v>
      </c>
      <c r="S136" s="2" t="str">
        <f>IF(C136&gt;=Parameters!$B$10,D136-EXP(Parameters!$B$2+Parameters!$B$4*LN($C136)), "")</f>
        <v/>
      </c>
    </row>
    <row r="137" spans="6:19" x14ac:dyDescent="0.35">
      <c r="F137" s="2" t="str">
        <f t="shared" si="13"/>
        <v/>
      </c>
      <c r="G137" s="2" t="str">
        <f t="shared" si="14"/>
        <v/>
      </c>
      <c r="H137" s="2" t="str">
        <f t="shared" si="15"/>
        <v/>
      </c>
      <c r="I137" s="2" t="str">
        <f t="shared" si="16"/>
        <v xml:space="preserve"> </v>
      </c>
      <c r="S137" s="2" t="str">
        <f>IF(C137&gt;=Parameters!$B$10,D137-EXP(Parameters!$B$2+Parameters!$B$4*LN($C137)), "")</f>
        <v/>
      </c>
    </row>
    <row r="138" spans="6:19" x14ac:dyDescent="0.35">
      <c r="F138" s="2" t="str">
        <f t="shared" si="13"/>
        <v/>
      </c>
      <c r="G138" s="2" t="str">
        <f t="shared" si="14"/>
        <v/>
      </c>
      <c r="H138" s="2" t="str">
        <f t="shared" si="15"/>
        <v/>
      </c>
      <c r="I138" s="2" t="str">
        <f t="shared" si="16"/>
        <v xml:space="preserve"> </v>
      </c>
      <c r="S138" s="2" t="str">
        <f>IF(C138&gt;=Parameters!$B$10,D138-EXP(Parameters!$B$2+Parameters!$B$4*LN($C138)), "")</f>
        <v/>
      </c>
    </row>
    <row r="139" spans="6:19" x14ac:dyDescent="0.35">
      <c r="F139" s="2" t="str">
        <f t="shared" si="13"/>
        <v/>
      </c>
      <c r="G139" s="2" t="str">
        <f t="shared" si="14"/>
        <v/>
      </c>
      <c r="H139" s="2" t="str">
        <f t="shared" si="15"/>
        <v/>
      </c>
      <c r="I139" s="2" t="str">
        <f t="shared" si="16"/>
        <v xml:space="preserve"> </v>
      </c>
      <c r="S139" s="2" t="str">
        <f>IF(C139&gt;=Parameters!$B$10,D139-EXP(Parameters!$B$2+Parameters!$B$4*LN($C139)), "")</f>
        <v/>
      </c>
    </row>
    <row r="140" spans="6:19" x14ac:dyDescent="0.35">
      <c r="F140" s="2" t="str">
        <f t="shared" si="13"/>
        <v/>
      </c>
      <c r="G140" s="2" t="str">
        <f t="shared" si="14"/>
        <v/>
      </c>
      <c r="H140" s="2" t="str">
        <f t="shared" si="15"/>
        <v/>
      </c>
      <c r="I140" s="2" t="str">
        <f t="shared" si="16"/>
        <v xml:space="preserve"> </v>
      </c>
      <c r="S140" s="2" t="str">
        <f>IF(C140&gt;=Parameters!$B$10,D140-EXP(Parameters!$B$2+Parameters!$B$4*LN($C140)), "")</f>
        <v/>
      </c>
    </row>
    <row r="141" spans="6:19" x14ac:dyDescent="0.35">
      <c r="F141" s="2" t="str">
        <f t="shared" si="13"/>
        <v/>
      </c>
      <c r="G141" s="2" t="str">
        <f t="shared" si="14"/>
        <v/>
      </c>
      <c r="H141" s="2" t="str">
        <f t="shared" si="15"/>
        <v/>
      </c>
      <c r="I141" s="2" t="str">
        <f t="shared" si="16"/>
        <v xml:space="preserve"> </v>
      </c>
      <c r="S141" s="2" t="str">
        <f>IF(C141&gt;=Parameters!$B$10,D141-EXP(Parameters!$B$2+Parameters!$B$4*LN($C141)), "")</f>
        <v/>
      </c>
    </row>
    <row r="142" spans="6:19" x14ac:dyDescent="0.35">
      <c r="F142" s="2" t="str">
        <f t="shared" si="13"/>
        <v/>
      </c>
      <c r="G142" s="2" t="str">
        <f t="shared" si="14"/>
        <v/>
      </c>
      <c r="H142" s="2" t="str">
        <f t="shared" si="15"/>
        <v/>
      </c>
      <c r="I142" s="2" t="str">
        <f t="shared" si="16"/>
        <v xml:space="preserve"> </v>
      </c>
      <c r="S142" s="2" t="str">
        <f>IF(C142&gt;=Parameters!$B$10,D142-EXP(Parameters!$B$2+Parameters!$B$4*LN($C142)), "")</f>
        <v/>
      </c>
    </row>
    <row r="143" spans="6:19" x14ac:dyDescent="0.35">
      <c r="F143" s="2" t="str">
        <f t="shared" si="13"/>
        <v/>
      </c>
      <c r="G143" s="2" t="str">
        <f t="shared" si="14"/>
        <v/>
      </c>
      <c r="H143" s="2" t="str">
        <f t="shared" si="15"/>
        <v/>
      </c>
      <c r="I143" s="2" t="str">
        <f t="shared" si="16"/>
        <v xml:space="preserve"> </v>
      </c>
      <c r="S143" s="2" t="str">
        <f>IF(C143&gt;=Parameters!$B$10,D143-EXP(Parameters!$B$2+Parameters!$B$4*LN($C143)), "")</f>
        <v/>
      </c>
    </row>
    <row r="144" spans="6:19" x14ac:dyDescent="0.35">
      <c r="F144" s="2" t="str">
        <f t="shared" si="13"/>
        <v/>
      </c>
      <c r="G144" s="2" t="str">
        <f t="shared" si="14"/>
        <v/>
      </c>
      <c r="H144" s="2" t="str">
        <f t="shared" si="15"/>
        <v/>
      </c>
      <c r="I144" s="2" t="str">
        <f t="shared" si="16"/>
        <v xml:space="preserve"> </v>
      </c>
      <c r="S144" s="2" t="str">
        <f>IF(C144&gt;=Parameters!$B$10,D144-EXP(Parameters!$B$2+Parameters!$B$4*LN($C144)), "")</f>
        <v/>
      </c>
    </row>
    <row r="145" spans="6:19" x14ac:dyDescent="0.35">
      <c r="F145" s="2" t="str">
        <f t="shared" si="13"/>
        <v/>
      </c>
      <c r="G145" s="2" t="str">
        <f t="shared" si="14"/>
        <v/>
      </c>
      <c r="H145" s="2" t="str">
        <f t="shared" si="15"/>
        <v/>
      </c>
      <c r="I145" s="2" t="str">
        <f t="shared" si="16"/>
        <v xml:space="preserve"> </v>
      </c>
      <c r="S145" s="2" t="str">
        <f>IF(C145&gt;=Parameters!$B$10,D145-EXP(Parameters!$B$2+Parameters!$B$4*LN($C145)), "")</f>
        <v/>
      </c>
    </row>
    <row r="146" spans="6:19" x14ac:dyDescent="0.35">
      <c r="F146" s="2" t="str">
        <f t="shared" si="13"/>
        <v/>
      </c>
      <c r="G146" s="2" t="str">
        <f t="shared" si="14"/>
        <v/>
      </c>
      <c r="H146" s="2" t="str">
        <f t="shared" si="15"/>
        <v/>
      </c>
      <c r="I146" s="2" t="str">
        <f t="shared" si="16"/>
        <v xml:space="preserve"> </v>
      </c>
      <c r="S146" s="2" t="str">
        <f>IF(C146&gt;=Parameters!$B$10,D146-EXP(Parameters!$B$2+Parameters!$B$4*LN($C146)), "")</f>
        <v/>
      </c>
    </row>
    <row r="147" spans="6:19" x14ac:dyDescent="0.35">
      <c r="F147" s="2" t="str">
        <f t="shared" si="13"/>
        <v/>
      </c>
      <c r="G147" s="2" t="str">
        <f t="shared" si="14"/>
        <v/>
      </c>
      <c r="H147" s="2" t="str">
        <f t="shared" si="15"/>
        <v/>
      </c>
      <c r="I147" s="2" t="str">
        <f t="shared" si="16"/>
        <v xml:space="preserve"> </v>
      </c>
      <c r="S147" s="2" t="str">
        <f>IF(C147&gt;=Parameters!$B$10,D147-EXP(Parameters!$B$2+Parameters!$B$4*LN($C147)), "")</f>
        <v/>
      </c>
    </row>
    <row r="148" spans="6:19" x14ac:dyDescent="0.35">
      <c r="F148" s="2" t="str">
        <f t="shared" si="13"/>
        <v/>
      </c>
      <c r="G148" s="2" t="str">
        <f t="shared" si="14"/>
        <v/>
      </c>
      <c r="H148" s="2" t="str">
        <f t="shared" si="15"/>
        <v/>
      </c>
      <c r="I148" s="2" t="str">
        <f t="shared" si="16"/>
        <v xml:space="preserve"> </v>
      </c>
      <c r="S148" s="2" t="str">
        <f>IF(C148&gt;=Parameters!$B$10,D148-EXP(Parameters!$B$2+Parameters!$B$4*LN($C148)), "")</f>
        <v/>
      </c>
    </row>
    <row r="149" spans="6:19" x14ac:dyDescent="0.35">
      <c r="F149" s="2" t="str">
        <f t="shared" si="13"/>
        <v/>
      </c>
      <c r="G149" s="2" t="str">
        <f t="shared" si="14"/>
        <v/>
      </c>
      <c r="H149" s="2" t="str">
        <f t="shared" si="15"/>
        <v/>
      </c>
      <c r="I149" s="2" t="str">
        <f t="shared" si="16"/>
        <v xml:space="preserve"> </v>
      </c>
      <c r="S149" s="2" t="str">
        <f>IF(C149&gt;=Parameters!$B$10,D149-EXP(Parameters!$B$2+Parameters!$B$4*LN($C149)), "")</f>
        <v/>
      </c>
    </row>
    <row r="150" spans="6:19" x14ac:dyDescent="0.35">
      <c r="F150" s="2" t="str">
        <f t="shared" si="13"/>
        <v/>
      </c>
      <c r="G150" s="2" t="str">
        <f t="shared" si="14"/>
        <v/>
      </c>
      <c r="H150" s="2" t="str">
        <f t="shared" si="15"/>
        <v/>
      </c>
      <c r="I150" s="2" t="str">
        <f t="shared" si="16"/>
        <v xml:space="preserve"> </v>
      </c>
      <c r="S150" s="2" t="str">
        <f>IF(C150&gt;=Parameters!$B$10,D150-EXP(Parameters!$B$2+Parameters!$B$4*LN($C150)), "")</f>
        <v/>
      </c>
    </row>
    <row r="151" spans="6:19" x14ac:dyDescent="0.35">
      <c r="F151" s="2" t="str">
        <f t="shared" si="13"/>
        <v/>
      </c>
      <c r="G151" s="2" t="str">
        <f t="shared" si="14"/>
        <v/>
      </c>
      <c r="H151" s="2" t="str">
        <f t="shared" si="15"/>
        <v/>
      </c>
      <c r="I151" s="2" t="str">
        <f t="shared" si="16"/>
        <v xml:space="preserve"> </v>
      </c>
      <c r="S151" s="2" t="str">
        <f>IF(C151&gt;=Parameters!$B$10,D151-EXP(Parameters!$B$2+Parameters!$B$4*LN($C151)), "")</f>
        <v/>
      </c>
    </row>
    <row r="152" spans="6:19" x14ac:dyDescent="0.35">
      <c r="F152" s="2" t="str">
        <f t="shared" si="13"/>
        <v/>
      </c>
      <c r="G152" s="2" t="str">
        <f t="shared" si="14"/>
        <v/>
      </c>
      <c r="H152" s="2" t="str">
        <f t="shared" si="15"/>
        <v/>
      </c>
      <c r="I152" s="2" t="str">
        <f t="shared" si="16"/>
        <v xml:space="preserve"> </v>
      </c>
      <c r="S152" s="2" t="str">
        <f>IF(C152&gt;=Parameters!$B$10,D152-EXP(Parameters!$B$2+Parameters!$B$4*LN($C152)), "")</f>
        <v/>
      </c>
    </row>
    <row r="153" spans="6:19" x14ac:dyDescent="0.35">
      <c r="F153" s="2" t="str">
        <f t="shared" si="13"/>
        <v/>
      </c>
      <c r="G153" s="2" t="str">
        <f t="shared" si="14"/>
        <v/>
      </c>
      <c r="H153" s="2" t="str">
        <f t="shared" si="15"/>
        <v/>
      </c>
      <c r="I153" s="2" t="str">
        <f t="shared" si="16"/>
        <v xml:space="preserve"> </v>
      </c>
      <c r="S153" s="2" t="str">
        <f>IF(C153&gt;=Parameters!$B$10,D153-EXP(Parameters!$B$2+Parameters!$B$4*LN($C153)), "")</f>
        <v/>
      </c>
    </row>
    <row r="154" spans="6:19" x14ac:dyDescent="0.35">
      <c r="F154" s="2" t="str">
        <f t="shared" si="13"/>
        <v/>
      </c>
      <c r="G154" s="2" t="str">
        <f t="shared" si="14"/>
        <v/>
      </c>
      <c r="H154" s="2" t="str">
        <f t="shared" si="15"/>
        <v/>
      </c>
      <c r="I154" s="2" t="str">
        <f t="shared" si="16"/>
        <v xml:space="preserve"> </v>
      </c>
      <c r="S154" s="2" t="str">
        <f>IF(C154&gt;=Parameters!$B$10,D154-EXP(Parameters!$B$2+Parameters!$B$4*LN($C154)), "")</f>
        <v/>
      </c>
    </row>
    <row r="155" spans="6:19" x14ac:dyDescent="0.35">
      <c r="F155" s="2" t="str">
        <f t="shared" si="13"/>
        <v/>
      </c>
      <c r="G155" s="2" t="str">
        <f t="shared" si="14"/>
        <v/>
      </c>
      <c r="H155" s="2" t="str">
        <f t="shared" si="15"/>
        <v/>
      </c>
      <c r="I155" s="2" t="str">
        <f t="shared" si="16"/>
        <v xml:space="preserve"> </v>
      </c>
      <c r="S155" s="2" t="str">
        <f>IF(C155&gt;=Parameters!$B$10,D155-EXP(Parameters!$B$2+Parameters!$B$4*LN($C155)), "")</f>
        <v/>
      </c>
    </row>
    <row r="156" spans="6:19" x14ac:dyDescent="0.35">
      <c r="F156" s="2" t="str">
        <f t="shared" si="13"/>
        <v/>
      </c>
      <c r="G156" s="2" t="str">
        <f t="shared" si="14"/>
        <v/>
      </c>
      <c r="H156" s="2" t="str">
        <f t="shared" si="15"/>
        <v/>
      </c>
      <c r="I156" s="2" t="str">
        <f t="shared" si="16"/>
        <v xml:space="preserve"> </v>
      </c>
      <c r="S156" s="2" t="str">
        <f>IF(C156&gt;=Parameters!$B$10,D156-EXP(Parameters!$B$2+Parameters!$B$4*LN($C156)), "")</f>
        <v/>
      </c>
    </row>
    <row r="157" spans="6:19" x14ac:dyDescent="0.35">
      <c r="F157" s="2" t="str">
        <f t="shared" si="13"/>
        <v/>
      </c>
      <c r="G157" s="2" t="str">
        <f t="shared" si="14"/>
        <v/>
      </c>
      <c r="H157" s="2" t="str">
        <f t="shared" si="15"/>
        <v/>
      </c>
      <c r="I157" s="2" t="str">
        <f t="shared" si="16"/>
        <v xml:space="preserve"> </v>
      </c>
      <c r="S157" s="2" t="str">
        <f>IF(C157&gt;=Parameters!$B$10,D157-EXP(Parameters!$B$2+Parameters!$B$4*LN($C157)), "")</f>
        <v/>
      </c>
    </row>
    <row r="158" spans="6:19" x14ac:dyDescent="0.35">
      <c r="F158" s="2" t="str">
        <f t="shared" si="13"/>
        <v/>
      </c>
      <c r="G158" s="2" t="str">
        <f t="shared" si="14"/>
        <v/>
      </c>
      <c r="H158" s="2" t="str">
        <f t="shared" si="15"/>
        <v/>
      </c>
      <c r="I158" s="2" t="str">
        <f t="shared" si="16"/>
        <v xml:space="preserve"> </v>
      </c>
      <c r="S158" s="2" t="str">
        <f>IF(C158&gt;=Parameters!$B$10,D158-EXP(Parameters!$B$2+Parameters!$B$4*LN($C158)), "")</f>
        <v/>
      </c>
    </row>
    <row r="159" spans="6:19" x14ac:dyDescent="0.35">
      <c r="F159" s="2" t="str">
        <f t="shared" si="13"/>
        <v/>
      </c>
      <c r="G159" s="2" t="str">
        <f t="shared" si="14"/>
        <v/>
      </c>
      <c r="H159" s="2" t="str">
        <f t="shared" si="15"/>
        <v/>
      </c>
      <c r="I159" s="2" t="str">
        <f t="shared" si="16"/>
        <v xml:space="preserve"> </v>
      </c>
      <c r="S159" s="2" t="str">
        <f>IF(C159&gt;=Parameters!$B$10,D159-EXP(Parameters!$B$2+Parameters!$B$4*LN($C159)), "")</f>
        <v/>
      </c>
    </row>
    <row r="160" spans="6:19" x14ac:dyDescent="0.35">
      <c r="F160" s="2" t="str">
        <f t="shared" si="13"/>
        <v/>
      </c>
      <c r="G160" s="2" t="str">
        <f t="shared" si="14"/>
        <v/>
      </c>
      <c r="H160" s="2" t="str">
        <f t="shared" si="15"/>
        <v/>
      </c>
      <c r="I160" s="2" t="str">
        <f t="shared" si="16"/>
        <v xml:space="preserve"> </v>
      </c>
      <c r="S160" s="2" t="str">
        <f>IF(C160&gt;=Parameters!$B$10,D160-EXP(Parameters!$B$2+Parameters!$B$4*LN($C160)), "")</f>
        <v/>
      </c>
    </row>
    <row r="161" spans="6:19" x14ac:dyDescent="0.35">
      <c r="F161" s="2" t="str">
        <f t="shared" si="13"/>
        <v/>
      </c>
      <c r="G161" s="2" t="str">
        <f t="shared" si="14"/>
        <v/>
      </c>
      <c r="H161" s="2" t="str">
        <f t="shared" si="15"/>
        <v/>
      </c>
      <c r="I161" s="2" t="str">
        <f t="shared" si="16"/>
        <v xml:space="preserve"> </v>
      </c>
      <c r="S161" s="2" t="str">
        <f>IF(C161&gt;=Parameters!$B$10,D161-EXP(Parameters!$B$2+Parameters!$B$4*LN($C161)), "")</f>
        <v/>
      </c>
    </row>
    <row r="162" spans="6:19" x14ac:dyDescent="0.35">
      <c r="F162" s="2" t="str">
        <f t="shared" si="13"/>
        <v/>
      </c>
      <c r="G162" s="2" t="str">
        <f t="shared" si="14"/>
        <v/>
      </c>
      <c r="H162" s="2" t="str">
        <f t="shared" si="15"/>
        <v/>
      </c>
      <c r="I162" s="2" t="str">
        <f t="shared" si="16"/>
        <v xml:space="preserve"> </v>
      </c>
      <c r="S162" s="2" t="str">
        <f>IF(C162&gt;=Parameters!$B$10,D162-EXP(Parameters!$B$2+Parameters!$B$4*LN($C162)), "")</f>
        <v/>
      </c>
    </row>
    <row r="163" spans="6:19" x14ac:dyDescent="0.35">
      <c r="F163" s="2" t="str">
        <f t="shared" si="13"/>
        <v/>
      </c>
      <c r="G163" s="2" t="str">
        <f t="shared" si="14"/>
        <v/>
      </c>
      <c r="H163" s="2" t="str">
        <f t="shared" si="15"/>
        <v/>
      </c>
      <c r="I163" s="2" t="str">
        <f t="shared" si="16"/>
        <v xml:space="preserve"> </v>
      </c>
      <c r="S163" s="2" t="str">
        <f>IF(C163&gt;=Parameters!$B$10,D163-EXP(Parameters!$B$2+Parameters!$B$4*LN($C163)), "")</f>
        <v/>
      </c>
    </row>
    <row r="164" spans="6:19" x14ac:dyDescent="0.35">
      <c r="F164" s="2" t="str">
        <f t="shared" si="13"/>
        <v/>
      </c>
      <c r="G164" s="2" t="str">
        <f t="shared" si="14"/>
        <v/>
      </c>
      <c r="H164" s="2" t="str">
        <f t="shared" si="15"/>
        <v/>
      </c>
      <c r="I164" s="2" t="str">
        <f t="shared" si="16"/>
        <v xml:space="preserve"> </v>
      </c>
      <c r="S164" s="2" t="str">
        <f>IF(C164&gt;=Parameters!$B$10,D164-EXP(Parameters!$B$2+Parameters!$B$4*LN($C164)), "")</f>
        <v/>
      </c>
    </row>
    <row r="165" spans="6:19" x14ac:dyDescent="0.35">
      <c r="F165" s="2" t="str">
        <f t="shared" si="13"/>
        <v/>
      </c>
      <c r="G165" s="2" t="str">
        <f t="shared" si="14"/>
        <v/>
      </c>
      <c r="H165" s="2" t="str">
        <f t="shared" si="15"/>
        <v/>
      </c>
      <c r="I165" s="2" t="str">
        <f t="shared" si="16"/>
        <v xml:space="preserve"> </v>
      </c>
      <c r="S165" s="2" t="str">
        <f>IF(C165&gt;=Parameters!$B$10,D165-EXP(Parameters!$B$2+Parameters!$B$4*LN($C165)), "")</f>
        <v/>
      </c>
    </row>
    <row r="166" spans="6:19" x14ac:dyDescent="0.35">
      <c r="F166" s="2" t="str">
        <f t="shared" si="13"/>
        <v/>
      </c>
      <c r="G166" s="2" t="str">
        <f t="shared" si="14"/>
        <v/>
      </c>
      <c r="H166" s="2" t="str">
        <f t="shared" si="15"/>
        <v/>
      </c>
      <c r="I166" s="2" t="str">
        <f t="shared" si="16"/>
        <v xml:space="preserve"> </v>
      </c>
      <c r="S166" s="2" t="str">
        <f>IF(C166&gt;=Parameters!$B$10,D166-EXP(Parameters!$B$2+Parameters!$B$4*LN($C166)), "")</f>
        <v/>
      </c>
    </row>
    <row r="167" spans="6:19" x14ac:dyDescent="0.35">
      <c r="F167" s="2" t="str">
        <f t="shared" si="13"/>
        <v/>
      </c>
      <c r="G167" s="2" t="str">
        <f t="shared" si="14"/>
        <v/>
      </c>
      <c r="H167" s="2" t="str">
        <f t="shared" si="15"/>
        <v/>
      </c>
      <c r="I167" s="2" t="str">
        <f t="shared" si="16"/>
        <v xml:space="preserve"> </v>
      </c>
      <c r="S167" s="2" t="str">
        <f>IF(C167&gt;=Parameters!$B$10,D167-EXP(Parameters!$B$2+Parameters!$B$4*LN($C167)), "")</f>
        <v/>
      </c>
    </row>
    <row r="168" spans="6:19" x14ac:dyDescent="0.35">
      <c r="F168" s="2" t="str">
        <f t="shared" si="13"/>
        <v/>
      </c>
      <c r="G168" s="2" t="str">
        <f t="shared" si="14"/>
        <v/>
      </c>
      <c r="H168" s="2" t="str">
        <f t="shared" si="15"/>
        <v/>
      </c>
      <c r="I168" s="2" t="str">
        <f t="shared" si="16"/>
        <v xml:space="preserve"> </v>
      </c>
      <c r="S168" s="2" t="str">
        <f>IF(C168&gt;=Parameters!$B$10,D168-EXP(Parameters!$B$2+Parameters!$B$4*LN($C168)), "")</f>
        <v/>
      </c>
    </row>
    <row r="169" spans="6:19" x14ac:dyDescent="0.35">
      <c r="F169" s="2" t="str">
        <f t="shared" si="13"/>
        <v/>
      </c>
      <c r="G169" s="2" t="str">
        <f t="shared" si="14"/>
        <v/>
      </c>
      <c r="H169" s="2" t="str">
        <f t="shared" si="15"/>
        <v/>
      </c>
      <c r="I169" s="2" t="str">
        <f t="shared" si="16"/>
        <v xml:space="preserve"> </v>
      </c>
      <c r="S169" s="2" t="str">
        <f>IF(C169&gt;=Parameters!$B$10,D169-EXP(Parameters!$B$2+Parameters!$B$4*LN($C169)), "")</f>
        <v/>
      </c>
    </row>
    <row r="170" spans="6:19" x14ac:dyDescent="0.35">
      <c r="F170" s="2" t="str">
        <f t="shared" si="13"/>
        <v/>
      </c>
      <c r="G170" s="2" t="str">
        <f t="shared" si="14"/>
        <v/>
      </c>
      <c r="H170" s="2" t="str">
        <f t="shared" si="15"/>
        <v/>
      </c>
      <c r="I170" s="2" t="str">
        <f t="shared" si="16"/>
        <v xml:space="preserve"> </v>
      </c>
      <c r="S170" s="2" t="str">
        <f>IF(C170&gt;=Parameters!$B$10,D170-EXP(Parameters!$B$2+Parameters!$B$4*LN($C170)), "")</f>
        <v/>
      </c>
    </row>
    <row r="171" spans="6:19" x14ac:dyDescent="0.35">
      <c r="F171" s="2" t="str">
        <f t="shared" si="13"/>
        <v/>
      </c>
      <c r="G171" s="2" t="str">
        <f t="shared" si="14"/>
        <v/>
      </c>
      <c r="H171" s="2" t="str">
        <f t="shared" si="15"/>
        <v/>
      </c>
      <c r="I171" s="2" t="str">
        <f t="shared" si="16"/>
        <v xml:space="preserve"> </v>
      </c>
      <c r="S171" s="2" t="str">
        <f>IF(C171&gt;=Parameters!$B$10,D171-EXP(Parameters!$B$2+Parameters!$B$4*LN($C171)), "")</f>
        <v/>
      </c>
    </row>
    <row r="172" spans="6:19" x14ac:dyDescent="0.35">
      <c r="F172" s="2" t="str">
        <f t="shared" si="13"/>
        <v/>
      </c>
      <c r="G172" s="2" t="str">
        <f t="shared" si="14"/>
        <v/>
      </c>
      <c r="H172" s="2" t="str">
        <f t="shared" si="15"/>
        <v/>
      </c>
      <c r="I172" s="2" t="str">
        <f t="shared" si="16"/>
        <v xml:space="preserve"> </v>
      </c>
      <c r="S172" s="2" t="str">
        <f>IF(C172&gt;=Parameters!$B$10,D172-EXP(Parameters!$B$2+Parameters!$B$4*LN($C172)), "")</f>
        <v/>
      </c>
    </row>
    <row r="173" spans="6:19" x14ac:dyDescent="0.35">
      <c r="F173" s="2" t="str">
        <f t="shared" si="13"/>
        <v/>
      </c>
      <c r="G173" s="2" t="str">
        <f t="shared" si="14"/>
        <v/>
      </c>
      <c r="H173" s="2" t="str">
        <f t="shared" si="15"/>
        <v/>
      </c>
      <c r="I173" s="2" t="str">
        <f t="shared" si="16"/>
        <v xml:space="preserve"> </v>
      </c>
      <c r="S173" s="2" t="str">
        <f>IF(C173&gt;=Parameters!$B$10,D173-EXP(Parameters!$B$2+Parameters!$B$4*LN($C173)), "")</f>
        <v/>
      </c>
    </row>
    <row r="174" spans="6:19" x14ac:dyDescent="0.35">
      <c r="F174" s="2" t="str">
        <f t="shared" si="13"/>
        <v/>
      </c>
      <c r="G174" s="2" t="str">
        <f t="shared" si="14"/>
        <v/>
      </c>
      <c r="H174" s="2" t="str">
        <f t="shared" si="15"/>
        <v/>
      </c>
      <c r="I174" s="2" t="str">
        <f t="shared" si="16"/>
        <v xml:space="preserve"> </v>
      </c>
      <c r="S174" s="2" t="str">
        <f>IF(C174&gt;=Parameters!$B$10,D174-EXP(Parameters!$B$2+Parameters!$B$4*LN($C174)), "")</f>
        <v/>
      </c>
    </row>
    <row r="175" spans="6:19" x14ac:dyDescent="0.35">
      <c r="F175" s="2" t="str">
        <f t="shared" si="13"/>
        <v/>
      </c>
      <c r="G175" s="2" t="str">
        <f t="shared" si="14"/>
        <v/>
      </c>
      <c r="H175" s="2" t="str">
        <f t="shared" si="15"/>
        <v/>
      </c>
      <c r="I175" s="2" t="str">
        <f t="shared" si="16"/>
        <v xml:space="preserve"> </v>
      </c>
      <c r="S175" s="2" t="str">
        <f>IF(C175&gt;=Parameters!$B$10,D175-EXP(Parameters!$B$2+Parameters!$B$4*LN($C175)), "")</f>
        <v/>
      </c>
    </row>
    <row r="176" spans="6:19" x14ac:dyDescent="0.35">
      <c r="F176" s="2" t="str">
        <f t="shared" si="13"/>
        <v/>
      </c>
      <c r="G176" s="2" t="str">
        <f t="shared" si="14"/>
        <v/>
      </c>
      <c r="H176" s="2" t="str">
        <f t="shared" si="15"/>
        <v/>
      </c>
      <c r="I176" s="2" t="str">
        <f t="shared" si="16"/>
        <v xml:space="preserve"> </v>
      </c>
      <c r="S176" s="2" t="str">
        <f>IF(C176&gt;=Parameters!$B$10,D176-EXP(Parameters!$B$2+Parameters!$B$4*LN($C176)), "")</f>
        <v/>
      </c>
    </row>
    <row r="177" spans="6:19" x14ac:dyDescent="0.35">
      <c r="F177" s="2" t="str">
        <f t="shared" si="13"/>
        <v/>
      </c>
      <c r="G177" s="2" t="str">
        <f t="shared" si="14"/>
        <v/>
      </c>
      <c r="H177" s="2" t="str">
        <f t="shared" si="15"/>
        <v/>
      </c>
      <c r="I177" s="2" t="str">
        <f t="shared" si="16"/>
        <v xml:space="preserve"> </v>
      </c>
      <c r="S177" s="2" t="str">
        <f>IF(C177&gt;=Parameters!$B$10,D177-EXP(Parameters!$B$2+Parameters!$B$4*LN($C177)), "")</f>
        <v/>
      </c>
    </row>
    <row r="178" spans="6:19" x14ac:dyDescent="0.35">
      <c r="F178" s="2" t="str">
        <f t="shared" si="13"/>
        <v/>
      </c>
      <c r="G178" s="2" t="str">
        <f t="shared" si="14"/>
        <v/>
      </c>
      <c r="H178" s="2" t="str">
        <f t="shared" si="15"/>
        <v/>
      </c>
      <c r="I178" s="2" t="str">
        <f t="shared" si="16"/>
        <v xml:space="preserve"> </v>
      </c>
      <c r="S178" s="2" t="str">
        <f>IF(C178&gt;=Parameters!$B$10,D178-EXP(Parameters!$B$2+Parameters!$B$4*LN($C178)), "")</f>
        <v/>
      </c>
    </row>
    <row r="179" spans="6:19" x14ac:dyDescent="0.35">
      <c r="F179" s="2" t="str">
        <f t="shared" si="13"/>
        <v/>
      </c>
      <c r="G179" s="2" t="str">
        <f t="shared" si="14"/>
        <v/>
      </c>
      <c r="H179" s="2" t="str">
        <f t="shared" si="15"/>
        <v/>
      </c>
      <c r="I179" s="2" t="str">
        <f t="shared" si="16"/>
        <v xml:space="preserve"> </v>
      </c>
      <c r="S179" s="2" t="str">
        <f>IF(C179&gt;=Parameters!$B$10,D179-EXP(Parameters!$B$2+Parameters!$B$4*LN($C179)), "")</f>
        <v/>
      </c>
    </row>
    <row r="180" spans="6:19" x14ac:dyDescent="0.35">
      <c r="F180" s="2" t="str">
        <f t="shared" si="13"/>
        <v/>
      </c>
      <c r="G180" s="2" t="str">
        <f t="shared" si="14"/>
        <v/>
      </c>
      <c r="H180" s="2" t="str">
        <f t="shared" si="15"/>
        <v/>
      </c>
      <c r="I180" s="2" t="str">
        <f t="shared" si="16"/>
        <v xml:space="preserve"> </v>
      </c>
      <c r="S180" s="2" t="str">
        <f>IF(C180&gt;=Parameters!$B$10,D180-EXP(Parameters!$B$2+Parameters!$B$4*LN($C180)), "")</f>
        <v/>
      </c>
    </row>
    <row r="181" spans="6:19" x14ac:dyDescent="0.35">
      <c r="F181" s="2" t="str">
        <f t="shared" si="13"/>
        <v/>
      </c>
      <c r="G181" s="2" t="str">
        <f t="shared" si="14"/>
        <v/>
      </c>
      <c r="H181" s="2" t="str">
        <f t="shared" si="15"/>
        <v/>
      </c>
      <c r="I181" s="2" t="str">
        <f t="shared" si="16"/>
        <v xml:space="preserve"> </v>
      </c>
      <c r="S181" s="2" t="str">
        <f>IF(C181&gt;=Parameters!$B$10,D181-EXP(Parameters!$B$2+Parameters!$B$4*LN($C181)), "")</f>
        <v/>
      </c>
    </row>
    <row r="182" spans="6:19" x14ac:dyDescent="0.35">
      <c r="F182" s="2" t="str">
        <f t="shared" si="13"/>
        <v/>
      </c>
      <c r="G182" s="2" t="str">
        <f t="shared" si="14"/>
        <v/>
      </c>
      <c r="H182" s="2" t="str">
        <f t="shared" si="15"/>
        <v/>
      </c>
      <c r="I182" s="2" t="str">
        <f t="shared" si="16"/>
        <v xml:space="preserve"> </v>
      </c>
      <c r="S182" s="2" t="str">
        <f>IF(C182&gt;=Parameters!$B$10,D182-EXP(Parameters!$B$2+Parameters!$B$4*LN($C182)), "")</f>
        <v/>
      </c>
    </row>
    <row r="183" spans="6:19" x14ac:dyDescent="0.35">
      <c r="F183" s="2" t="str">
        <f t="shared" si="13"/>
        <v/>
      </c>
      <c r="G183" s="2" t="str">
        <f t="shared" si="14"/>
        <v/>
      </c>
      <c r="H183" s="2" t="str">
        <f t="shared" si="15"/>
        <v/>
      </c>
      <c r="I183" s="2" t="str">
        <f t="shared" si="16"/>
        <v xml:space="preserve"> </v>
      </c>
      <c r="S183" s="2" t="str">
        <f>IF(C183&gt;=Parameters!$B$10,D183-EXP(Parameters!$B$2+Parameters!$B$4*LN($C183)), "")</f>
        <v/>
      </c>
    </row>
    <row r="184" spans="6:19" x14ac:dyDescent="0.35">
      <c r="F184" s="2" t="str">
        <f t="shared" si="13"/>
        <v/>
      </c>
      <c r="G184" s="2" t="str">
        <f t="shared" si="14"/>
        <v/>
      </c>
      <c r="H184" s="2" t="str">
        <f t="shared" si="15"/>
        <v/>
      </c>
      <c r="I184" s="2" t="str">
        <f t="shared" si="16"/>
        <v xml:space="preserve"> </v>
      </c>
      <c r="S184" s="2" t="str">
        <f>IF(C184&gt;=Parameters!$B$10,D184-EXP(Parameters!$B$2+Parameters!$B$4*LN($C184)), "")</f>
        <v/>
      </c>
    </row>
    <row r="185" spans="6:19" x14ac:dyDescent="0.35">
      <c r="F185" s="2" t="str">
        <f t="shared" si="13"/>
        <v/>
      </c>
      <c r="G185" s="2" t="str">
        <f t="shared" si="14"/>
        <v/>
      </c>
      <c r="H185" s="2" t="str">
        <f t="shared" si="15"/>
        <v/>
      </c>
      <c r="I185" s="2" t="str">
        <f t="shared" si="16"/>
        <v xml:space="preserve"> </v>
      </c>
      <c r="S185" s="2" t="str">
        <f>IF(C185&gt;=Parameters!$B$10,D185-EXP(Parameters!$B$2+Parameters!$B$4*LN($C185)), "")</f>
        <v/>
      </c>
    </row>
    <row r="186" spans="6:19" x14ac:dyDescent="0.35">
      <c r="F186" s="2" t="str">
        <f t="shared" si="13"/>
        <v/>
      </c>
      <c r="G186" s="2" t="str">
        <f t="shared" si="14"/>
        <v/>
      </c>
      <c r="H186" s="2" t="str">
        <f t="shared" si="15"/>
        <v/>
      </c>
      <c r="I186" s="2" t="str">
        <f t="shared" si="16"/>
        <v xml:space="preserve"> </v>
      </c>
      <c r="S186" s="2" t="str">
        <f>IF(C186&gt;=Parameters!$B$10,D186-EXP(Parameters!$B$2+Parameters!$B$4*LN($C186)), "")</f>
        <v/>
      </c>
    </row>
    <row r="187" spans="6:19" x14ac:dyDescent="0.35">
      <c r="F187" s="2" t="str">
        <f t="shared" si="13"/>
        <v/>
      </c>
      <c r="G187" s="2" t="str">
        <f t="shared" si="14"/>
        <v/>
      </c>
      <c r="H187" s="2" t="str">
        <f t="shared" si="15"/>
        <v/>
      </c>
      <c r="I187" s="2" t="str">
        <f t="shared" si="16"/>
        <v xml:space="preserve"> </v>
      </c>
      <c r="S187" s="2" t="str">
        <f>IF(C187&gt;=Parameters!$B$10,D187-EXP(Parameters!$B$2+Parameters!$B$4*LN($C187)), "")</f>
        <v/>
      </c>
    </row>
    <row r="188" spans="6:19" x14ac:dyDescent="0.35">
      <c r="F188" s="2" t="str">
        <f t="shared" si="13"/>
        <v/>
      </c>
      <c r="G188" s="2" t="str">
        <f t="shared" si="14"/>
        <v/>
      </c>
      <c r="H188" s="2" t="str">
        <f t="shared" si="15"/>
        <v/>
      </c>
      <c r="I188" s="2" t="str">
        <f t="shared" si="16"/>
        <v xml:space="preserve"> </v>
      </c>
      <c r="S188" s="2" t="str">
        <f>IF(C188&gt;=Parameters!$B$10,D188-EXP(Parameters!$B$2+Parameters!$B$4*LN($C188)), "")</f>
        <v/>
      </c>
    </row>
    <row r="189" spans="6:19" x14ac:dyDescent="0.35">
      <c r="F189" s="2" t="str">
        <f t="shared" si="13"/>
        <v/>
      </c>
      <c r="G189" s="2" t="str">
        <f t="shared" si="14"/>
        <v/>
      </c>
      <c r="H189" s="2" t="str">
        <f t="shared" si="15"/>
        <v/>
      </c>
      <c r="I189" s="2" t="str">
        <f t="shared" si="16"/>
        <v xml:space="preserve"> </v>
      </c>
      <c r="S189" s="2" t="str">
        <f>IF(C189&gt;=Parameters!$B$10,D189-EXP(Parameters!$B$2+Parameters!$B$4*LN($C189)), "")</f>
        <v/>
      </c>
    </row>
    <row r="190" spans="6:19" x14ac:dyDescent="0.35">
      <c r="F190" s="2" t="str">
        <f t="shared" si="13"/>
        <v/>
      </c>
      <c r="G190" s="2" t="str">
        <f t="shared" si="14"/>
        <v/>
      </c>
      <c r="H190" s="2" t="str">
        <f t="shared" si="15"/>
        <v/>
      </c>
      <c r="I190" s="2" t="str">
        <f t="shared" si="16"/>
        <v xml:space="preserve"> </v>
      </c>
      <c r="S190" s="2" t="str">
        <f>IF(C190&gt;=Parameters!$B$10,D190-EXP(Parameters!$B$2+Parameters!$B$4*LN($C190)), "")</f>
        <v/>
      </c>
    </row>
    <row r="191" spans="6:19" x14ac:dyDescent="0.35">
      <c r="F191" s="2" t="str">
        <f t="shared" si="13"/>
        <v/>
      </c>
      <c r="G191" s="2" t="str">
        <f t="shared" si="14"/>
        <v/>
      </c>
      <c r="H191" s="2" t="str">
        <f t="shared" si="15"/>
        <v/>
      </c>
      <c r="I191" s="2" t="str">
        <f t="shared" si="16"/>
        <v xml:space="preserve"> </v>
      </c>
      <c r="S191" s="2" t="str">
        <f>IF(C191&gt;=Parameters!$B$10,D191-EXP(Parameters!$B$2+Parameters!$B$4*LN($C191)), "")</f>
        <v/>
      </c>
    </row>
    <row r="192" spans="6:19" x14ac:dyDescent="0.35">
      <c r="F192" s="2" t="str">
        <f t="shared" si="13"/>
        <v/>
      </c>
      <c r="G192" s="2" t="str">
        <f t="shared" si="14"/>
        <v/>
      </c>
      <c r="H192" s="2" t="str">
        <f t="shared" si="15"/>
        <v/>
      </c>
      <c r="I192" s="2" t="str">
        <f t="shared" si="16"/>
        <v xml:space="preserve"> </v>
      </c>
      <c r="S192" s="2" t="str">
        <f>IF(C192&gt;=Parameters!$B$10,D192-EXP(Parameters!$B$2+Parameters!$B$4*LN($C192)), "")</f>
        <v/>
      </c>
    </row>
    <row r="193" spans="6:19" x14ac:dyDescent="0.35">
      <c r="F193" s="2" t="str">
        <f t="shared" si="13"/>
        <v/>
      </c>
      <c r="G193" s="2" t="str">
        <f t="shared" si="14"/>
        <v/>
      </c>
      <c r="H193" s="2" t="str">
        <f t="shared" si="15"/>
        <v/>
      </c>
      <c r="I193" s="2" t="str">
        <f t="shared" si="16"/>
        <v xml:space="preserve"> </v>
      </c>
      <c r="S193" s="2" t="str">
        <f>IF(C193&gt;=Parameters!$B$10,D193-EXP(Parameters!$B$2+Parameters!$B$4*LN($C193)), "")</f>
        <v/>
      </c>
    </row>
    <row r="194" spans="6:19" x14ac:dyDescent="0.35">
      <c r="F194" s="2" t="str">
        <f t="shared" si="13"/>
        <v/>
      </c>
      <c r="G194" s="2" t="str">
        <f t="shared" si="14"/>
        <v/>
      </c>
      <c r="H194" s="2" t="str">
        <f t="shared" si="15"/>
        <v/>
      </c>
      <c r="I194" s="2" t="str">
        <f t="shared" si="16"/>
        <v xml:space="preserve"> </v>
      </c>
      <c r="S194" s="2" t="str">
        <f>IF(C194&gt;=Parameters!$B$10,D194-EXP(Parameters!$B$2+Parameters!$B$4*LN($C194)), "")</f>
        <v/>
      </c>
    </row>
    <row r="195" spans="6:19" x14ac:dyDescent="0.35">
      <c r="F195" s="2" t="str">
        <f t="shared" ref="F195:F258" si="17">RIGHT(C195,1)</f>
        <v/>
      </c>
      <c r="G195" s="2" t="str">
        <f t="shared" ref="G195:G258" si="18">RIGHT(D195,1)</f>
        <v/>
      </c>
      <c r="H195" s="2" t="str">
        <f t="shared" ref="H195:H258" si="19">RIGHT(E195,1)</f>
        <v/>
      </c>
      <c r="I195" s="2" t="str">
        <f t="shared" ref="I195:I258" si="20">C195&amp; " " &amp;D195</f>
        <v xml:space="preserve"> </v>
      </c>
      <c r="S195" s="2" t="str">
        <f>IF(C195&gt;=Parameters!$B$10,D195-EXP(Parameters!$B$2+Parameters!$B$4*LN($C195)), "")</f>
        <v/>
      </c>
    </row>
    <row r="196" spans="6:19" x14ac:dyDescent="0.35">
      <c r="F196" s="2" t="str">
        <f t="shared" si="17"/>
        <v/>
      </c>
      <c r="G196" s="2" t="str">
        <f t="shared" si="18"/>
        <v/>
      </c>
      <c r="H196" s="2" t="str">
        <f t="shared" si="19"/>
        <v/>
      </c>
      <c r="I196" s="2" t="str">
        <f t="shared" si="20"/>
        <v xml:space="preserve"> </v>
      </c>
      <c r="S196" s="2" t="str">
        <f>IF(C196&gt;=Parameters!$B$10,D196-EXP(Parameters!$B$2+Parameters!$B$4*LN($C196)), "")</f>
        <v/>
      </c>
    </row>
    <row r="197" spans="6:19" x14ac:dyDescent="0.35">
      <c r="F197" s="2" t="str">
        <f t="shared" si="17"/>
        <v/>
      </c>
      <c r="G197" s="2" t="str">
        <f t="shared" si="18"/>
        <v/>
      </c>
      <c r="H197" s="2" t="str">
        <f t="shared" si="19"/>
        <v/>
      </c>
      <c r="I197" s="2" t="str">
        <f t="shared" si="20"/>
        <v xml:space="preserve"> </v>
      </c>
      <c r="S197" s="2" t="str">
        <f>IF(C197&gt;=Parameters!$B$10,D197-EXP(Parameters!$B$2+Parameters!$B$4*LN($C197)), "")</f>
        <v/>
      </c>
    </row>
    <row r="198" spans="6:19" x14ac:dyDescent="0.35">
      <c r="F198" s="2" t="str">
        <f t="shared" si="17"/>
        <v/>
      </c>
      <c r="G198" s="2" t="str">
        <f t="shared" si="18"/>
        <v/>
      </c>
      <c r="H198" s="2" t="str">
        <f t="shared" si="19"/>
        <v/>
      </c>
      <c r="I198" s="2" t="str">
        <f t="shared" si="20"/>
        <v xml:space="preserve"> </v>
      </c>
      <c r="S198" s="2" t="str">
        <f>IF(C198&gt;=Parameters!$B$10,D198-EXP(Parameters!$B$2+Parameters!$B$4*LN($C198)), "")</f>
        <v/>
      </c>
    </row>
    <row r="199" spans="6:19" x14ac:dyDescent="0.35">
      <c r="F199" s="2" t="str">
        <f t="shared" si="17"/>
        <v/>
      </c>
      <c r="G199" s="2" t="str">
        <f t="shared" si="18"/>
        <v/>
      </c>
      <c r="H199" s="2" t="str">
        <f t="shared" si="19"/>
        <v/>
      </c>
      <c r="I199" s="2" t="str">
        <f t="shared" si="20"/>
        <v xml:space="preserve"> </v>
      </c>
      <c r="S199" s="2" t="str">
        <f>IF(C199&gt;=Parameters!$B$10,D199-EXP(Parameters!$B$2+Parameters!$B$4*LN($C199)), "")</f>
        <v/>
      </c>
    </row>
    <row r="200" spans="6:19" x14ac:dyDescent="0.35">
      <c r="F200" s="2" t="str">
        <f t="shared" si="17"/>
        <v/>
      </c>
      <c r="G200" s="2" t="str">
        <f t="shared" si="18"/>
        <v/>
      </c>
      <c r="H200" s="2" t="str">
        <f t="shared" si="19"/>
        <v/>
      </c>
      <c r="I200" s="2" t="str">
        <f t="shared" si="20"/>
        <v xml:space="preserve"> </v>
      </c>
      <c r="S200" s="2" t="str">
        <f>IF(C200&gt;=Parameters!$B$10,D200-EXP(Parameters!$B$2+Parameters!$B$4*LN($C200)), "")</f>
        <v/>
      </c>
    </row>
    <row r="201" spans="6:19" x14ac:dyDescent="0.35">
      <c r="F201" s="2" t="str">
        <f t="shared" si="17"/>
        <v/>
      </c>
      <c r="G201" s="2" t="str">
        <f t="shared" si="18"/>
        <v/>
      </c>
      <c r="H201" s="2" t="str">
        <f t="shared" si="19"/>
        <v/>
      </c>
      <c r="I201" s="2" t="str">
        <f t="shared" si="20"/>
        <v xml:space="preserve"> </v>
      </c>
      <c r="S201" s="2" t="str">
        <f>IF(C201&gt;=Parameters!$B$10,D201-EXP(Parameters!$B$2+Parameters!$B$4*LN($C201)), "")</f>
        <v/>
      </c>
    </row>
    <row r="202" spans="6:19" x14ac:dyDescent="0.35">
      <c r="F202" s="2" t="str">
        <f t="shared" si="17"/>
        <v/>
      </c>
      <c r="G202" s="2" t="str">
        <f t="shared" si="18"/>
        <v/>
      </c>
      <c r="H202" s="2" t="str">
        <f t="shared" si="19"/>
        <v/>
      </c>
      <c r="I202" s="2" t="str">
        <f t="shared" si="20"/>
        <v xml:space="preserve"> </v>
      </c>
      <c r="S202" s="2" t="str">
        <f>IF(C202&gt;=Parameters!$B$10,D202-EXP(Parameters!$B$2+Parameters!$B$4*LN($C202)), "")</f>
        <v/>
      </c>
    </row>
    <row r="203" spans="6:19" x14ac:dyDescent="0.35">
      <c r="F203" s="2" t="str">
        <f t="shared" si="17"/>
        <v/>
      </c>
      <c r="G203" s="2" t="str">
        <f t="shared" si="18"/>
        <v/>
      </c>
      <c r="H203" s="2" t="str">
        <f t="shared" si="19"/>
        <v/>
      </c>
      <c r="I203" s="2" t="str">
        <f t="shared" si="20"/>
        <v xml:space="preserve"> </v>
      </c>
      <c r="S203" s="2" t="str">
        <f>IF(C203&gt;=Parameters!$B$10,D203-EXP(Parameters!$B$2+Parameters!$B$4*LN($C203)), "")</f>
        <v/>
      </c>
    </row>
    <row r="204" spans="6:19" x14ac:dyDescent="0.35">
      <c r="F204" s="2" t="str">
        <f t="shared" si="17"/>
        <v/>
      </c>
      <c r="G204" s="2" t="str">
        <f t="shared" si="18"/>
        <v/>
      </c>
      <c r="H204" s="2" t="str">
        <f t="shared" si="19"/>
        <v/>
      </c>
      <c r="I204" s="2" t="str">
        <f t="shared" si="20"/>
        <v xml:space="preserve"> </v>
      </c>
      <c r="S204" s="2" t="str">
        <f>IF(C204&gt;=Parameters!$B$10,D204-EXP(Parameters!$B$2+Parameters!$B$4*LN($C204)), "")</f>
        <v/>
      </c>
    </row>
    <row r="205" spans="6:19" x14ac:dyDescent="0.35">
      <c r="F205" s="2" t="str">
        <f t="shared" si="17"/>
        <v/>
      </c>
      <c r="G205" s="2" t="str">
        <f t="shared" si="18"/>
        <v/>
      </c>
      <c r="H205" s="2" t="str">
        <f t="shared" si="19"/>
        <v/>
      </c>
      <c r="I205" s="2" t="str">
        <f t="shared" si="20"/>
        <v xml:space="preserve"> </v>
      </c>
      <c r="S205" s="2" t="str">
        <f>IF(C205&gt;=Parameters!$B$10,D205-EXP(Parameters!$B$2+Parameters!$B$4*LN($C205)), "")</f>
        <v/>
      </c>
    </row>
    <row r="206" spans="6:19" x14ac:dyDescent="0.35">
      <c r="F206" s="2" t="str">
        <f t="shared" si="17"/>
        <v/>
      </c>
      <c r="G206" s="2" t="str">
        <f t="shared" si="18"/>
        <v/>
      </c>
      <c r="H206" s="2" t="str">
        <f t="shared" si="19"/>
        <v/>
      </c>
      <c r="I206" s="2" t="str">
        <f t="shared" si="20"/>
        <v xml:space="preserve"> </v>
      </c>
      <c r="S206" s="2" t="str">
        <f>IF(C206&gt;=Parameters!$B$10,D206-EXP(Parameters!$B$2+Parameters!$B$4*LN($C206)), "")</f>
        <v/>
      </c>
    </row>
    <row r="207" spans="6:19" x14ac:dyDescent="0.35">
      <c r="F207" s="2" t="str">
        <f t="shared" si="17"/>
        <v/>
      </c>
      <c r="G207" s="2" t="str">
        <f t="shared" si="18"/>
        <v/>
      </c>
      <c r="H207" s="2" t="str">
        <f t="shared" si="19"/>
        <v/>
      </c>
      <c r="I207" s="2" t="str">
        <f t="shared" si="20"/>
        <v xml:space="preserve"> </v>
      </c>
      <c r="S207" s="2" t="str">
        <f>IF(C207&gt;=Parameters!$B$10,D207-EXP(Parameters!$B$2+Parameters!$B$4*LN($C207)), "")</f>
        <v/>
      </c>
    </row>
    <row r="208" spans="6:19" x14ac:dyDescent="0.35">
      <c r="F208" s="2" t="str">
        <f t="shared" si="17"/>
        <v/>
      </c>
      <c r="G208" s="2" t="str">
        <f t="shared" si="18"/>
        <v/>
      </c>
      <c r="H208" s="2" t="str">
        <f t="shared" si="19"/>
        <v/>
      </c>
      <c r="I208" s="2" t="str">
        <f t="shared" si="20"/>
        <v xml:space="preserve"> </v>
      </c>
      <c r="S208" s="2" t="str">
        <f>IF(C208&gt;=Parameters!$B$10,D208-EXP(Parameters!$B$2+Parameters!$B$4*LN($C208)), "")</f>
        <v/>
      </c>
    </row>
    <row r="209" spans="6:19" x14ac:dyDescent="0.35">
      <c r="F209" s="2" t="str">
        <f t="shared" si="17"/>
        <v/>
      </c>
      <c r="G209" s="2" t="str">
        <f t="shared" si="18"/>
        <v/>
      </c>
      <c r="H209" s="2" t="str">
        <f t="shared" si="19"/>
        <v/>
      </c>
      <c r="I209" s="2" t="str">
        <f t="shared" si="20"/>
        <v xml:space="preserve"> </v>
      </c>
      <c r="S209" s="2" t="str">
        <f>IF(C209&gt;=Parameters!$B$10,D209-EXP(Parameters!$B$2+Parameters!$B$4*LN($C209)), "")</f>
        <v/>
      </c>
    </row>
    <row r="210" spans="6:19" x14ac:dyDescent="0.35">
      <c r="F210" s="2" t="str">
        <f t="shared" si="17"/>
        <v/>
      </c>
      <c r="G210" s="2" t="str">
        <f t="shared" si="18"/>
        <v/>
      </c>
      <c r="H210" s="2" t="str">
        <f t="shared" si="19"/>
        <v/>
      </c>
      <c r="I210" s="2" t="str">
        <f t="shared" si="20"/>
        <v xml:space="preserve"> </v>
      </c>
      <c r="S210" s="2" t="str">
        <f>IF(C210&gt;=Parameters!$B$10,D210-EXP(Parameters!$B$2+Parameters!$B$4*LN($C210)), "")</f>
        <v/>
      </c>
    </row>
    <row r="211" spans="6:19" x14ac:dyDescent="0.35">
      <c r="F211" s="2" t="str">
        <f t="shared" si="17"/>
        <v/>
      </c>
      <c r="G211" s="2" t="str">
        <f t="shared" si="18"/>
        <v/>
      </c>
      <c r="H211" s="2" t="str">
        <f t="shared" si="19"/>
        <v/>
      </c>
      <c r="I211" s="2" t="str">
        <f t="shared" si="20"/>
        <v xml:space="preserve"> </v>
      </c>
      <c r="S211" s="2" t="str">
        <f>IF(C211&gt;=Parameters!$B$10,D211-EXP(Parameters!$B$2+Parameters!$B$4*LN($C211)), "")</f>
        <v/>
      </c>
    </row>
    <row r="212" spans="6:19" x14ac:dyDescent="0.35">
      <c r="F212" s="2" t="str">
        <f t="shared" si="17"/>
        <v/>
      </c>
      <c r="G212" s="2" t="str">
        <f t="shared" si="18"/>
        <v/>
      </c>
      <c r="H212" s="2" t="str">
        <f t="shared" si="19"/>
        <v/>
      </c>
      <c r="I212" s="2" t="str">
        <f t="shared" si="20"/>
        <v xml:space="preserve"> </v>
      </c>
      <c r="S212" s="2" t="str">
        <f>IF(C212&gt;=Parameters!$B$10,D212-EXP(Parameters!$B$2+Parameters!$B$4*LN($C212)), "")</f>
        <v/>
      </c>
    </row>
    <row r="213" spans="6:19" x14ac:dyDescent="0.35">
      <c r="F213" s="2" t="str">
        <f t="shared" si="17"/>
        <v/>
      </c>
      <c r="G213" s="2" t="str">
        <f t="shared" si="18"/>
        <v/>
      </c>
      <c r="H213" s="2" t="str">
        <f t="shared" si="19"/>
        <v/>
      </c>
      <c r="I213" s="2" t="str">
        <f t="shared" si="20"/>
        <v xml:space="preserve"> </v>
      </c>
      <c r="S213" s="2" t="str">
        <f>IF(C213&gt;=Parameters!$B$10,D213-EXP(Parameters!$B$2+Parameters!$B$4*LN($C213)), "")</f>
        <v/>
      </c>
    </row>
    <row r="214" spans="6:19" x14ac:dyDescent="0.35">
      <c r="F214" s="2" t="str">
        <f t="shared" si="17"/>
        <v/>
      </c>
      <c r="G214" s="2" t="str">
        <f t="shared" si="18"/>
        <v/>
      </c>
      <c r="H214" s="2" t="str">
        <f t="shared" si="19"/>
        <v/>
      </c>
      <c r="I214" s="2" t="str">
        <f t="shared" si="20"/>
        <v xml:space="preserve"> </v>
      </c>
      <c r="S214" s="2" t="str">
        <f>IF(C214&gt;=Parameters!$B$10,D214-EXP(Parameters!$B$2+Parameters!$B$4*LN($C214)), "")</f>
        <v/>
      </c>
    </row>
    <row r="215" spans="6:19" x14ac:dyDescent="0.35">
      <c r="F215" s="2" t="str">
        <f t="shared" si="17"/>
        <v/>
      </c>
      <c r="G215" s="2" t="str">
        <f t="shared" si="18"/>
        <v/>
      </c>
      <c r="H215" s="2" t="str">
        <f t="shared" si="19"/>
        <v/>
      </c>
      <c r="I215" s="2" t="str">
        <f t="shared" si="20"/>
        <v xml:space="preserve"> </v>
      </c>
      <c r="S215" s="2" t="str">
        <f>IF(C215&gt;=Parameters!$B$10,D215-EXP(Parameters!$B$2+Parameters!$B$4*LN($C215)), "")</f>
        <v/>
      </c>
    </row>
    <row r="216" spans="6:19" x14ac:dyDescent="0.35">
      <c r="F216" s="2" t="str">
        <f t="shared" si="17"/>
        <v/>
      </c>
      <c r="G216" s="2" t="str">
        <f t="shared" si="18"/>
        <v/>
      </c>
      <c r="H216" s="2" t="str">
        <f t="shared" si="19"/>
        <v/>
      </c>
      <c r="I216" s="2" t="str">
        <f t="shared" si="20"/>
        <v xml:space="preserve"> </v>
      </c>
      <c r="S216" s="2" t="str">
        <f>IF(C216&gt;=Parameters!$B$10,D216-EXP(Parameters!$B$2+Parameters!$B$4*LN($C216)), "")</f>
        <v/>
      </c>
    </row>
    <row r="217" spans="6:19" x14ac:dyDescent="0.35">
      <c r="F217" s="2" t="str">
        <f t="shared" si="17"/>
        <v/>
      </c>
      <c r="G217" s="2" t="str">
        <f t="shared" si="18"/>
        <v/>
      </c>
      <c r="H217" s="2" t="str">
        <f t="shared" si="19"/>
        <v/>
      </c>
      <c r="I217" s="2" t="str">
        <f t="shared" si="20"/>
        <v xml:space="preserve"> </v>
      </c>
      <c r="S217" s="2" t="str">
        <f>IF(C217&gt;=Parameters!$B$10,D217-EXP(Parameters!$B$2+Parameters!$B$4*LN($C217)), "")</f>
        <v/>
      </c>
    </row>
    <row r="218" spans="6:19" x14ac:dyDescent="0.35">
      <c r="F218" s="2" t="str">
        <f t="shared" si="17"/>
        <v/>
      </c>
      <c r="G218" s="2" t="str">
        <f t="shared" si="18"/>
        <v/>
      </c>
      <c r="H218" s="2" t="str">
        <f t="shared" si="19"/>
        <v/>
      </c>
      <c r="I218" s="2" t="str">
        <f t="shared" si="20"/>
        <v xml:space="preserve"> </v>
      </c>
      <c r="S218" s="2" t="str">
        <f>IF(C218&gt;=Parameters!$B$10,D218-EXP(Parameters!$B$2+Parameters!$B$4*LN($C218)), "")</f>
        <v/>
      </c>
    </row>
    <row r="219" spans="6:19" x14ac:dyDescent="0.35">
      <c r="F219" s="2" t="str">
        <f t="shared" si="17"/>
        <v/>
      </c>
      <c r="G219" s="2" t="str">
        <f t="shared" si="18"/>
        <v/>
      </c>
      <c r="H219" s="2" t="str">
        <f t="shared" si="19"/>
        <v/>
      </c>
      <c r="I219" s="2" t="str">
        <f t="shared" si="20"/>
        <v xml:space="preserve"> </v>
      </c>
      <c r="S219" s="2" t="str">
        <f>IF(C219&gt;=Parameters!$B$10,D219-EXP(Parameters!$B$2+Parameters!$B$4*LN($C219)), "")</f>
        <v/>
      </c>
    </row>
    <row r="220" spans="6:19" x14ac:dyDescent="0.35">
      <c r="F220" s="2" t="str">
        <f t="shared" si="17"/>
        <v/>
      </c>
      <c r="G220" s="2" t="str">
        <f t="shared" si="18"/>
        <v/>
      </c>
      <c r="H220" s="2" t="str">
        <f t="shared" si="19"/>
        <v/>
      </c>
      <c r="I220" s="2" t="str">
        <f t="shared" si="20"/>
        <v xml:space="preserve"> </v>
      </c>
      <c r="S220" s="2" t="str">
        <f>IF(C220&gt;=Parameters!$B$10,D220-EXP(Parameters!$B$2+Parameters!$B$4*LN($C220)), "")</f>
        <v/>
      </c>
    </row>
    <row r="221" spans="6:19" x14ac:dyDescent="0.35">
      <c r="F221" s="2" t="str">
        <f t="shared" si="17"/>
        <v/>
      </c>
      <c r="G221" s="2" t="str">
        <f t="shared" si="18"/>
        <v/>
      </c>
      <c r="H221" s="2" t="str">
        <f t="shared" si="19"/>
        <v/>
      </c>
      <c r="I221" s="2" t="str">
        <f t="shared" si="20"/>
        <v xml:space="preserve"> </v>
      </c>
      <c r="S221" s="2" t="str">
        <f>IF(C221&gt;=Parameters!$B$10,D221-EXP(Parameters!$B$2+Parameters!$B$4*LN($C221)), "")</f>
        <v/>
      </c>
    </row>
    <row r="222" spans="6:19" x14ac:dyDescent="0.35">
      <c r="F222" s="2" t="str">
        <f t="shared" si="17"/>
        <v/>
      </c>
      <c r="G222" s="2" t="str">
        <f t="shared" si="18"/>
        <v/>
      </c>
      <c r="H222" s="2" t="str">
        <f t="shared" si="19"/>
        <v/>
      </c>
      <c r="I222" s="2" t="str">
        <f t="shared" si="20"/>
        <v xml:space="preserve"> </v>
      </c>
      <c r="S222" s="2" t="str">
        <f>IF(C222&gt;=Parameters!$B$10,D222-EXP(Parameters!$B$2+Parameters!$B$4*LN($C222)), "")</f>
        <v/>
      </c>
    </row>
    <row r="223" spans="6:19" x14ac:dyDescent="0.35">
      <c r="F223" s="2" t="str">
        <f t="shared" si="17"/>
        <v/>
      </c>
      <c r="G223" s="2" t="str">
        <f t="shared" si="18"/>
        <v/>
      </c>
      <c r="H223" s="2" t="str">
        <f t="shared" si="19"/>
        <v/>
      </c>
      <c r="I223" s="2" t="str">
        <f t="shared" si="20"/>
        <v xml:space="preserve"> </v>
      </c>
      <c r="S223" s="2" t="str">
        <f>IF(C223&gt;=Parameters!$B$10,D223-EXP(Parameters!$B$2+Parameters!$B$4*LN($C223)), "")</f>
        <v/>
      </c>
    </row>
    <row r="224" spans="6:19" x14ac:dyDescent="0.35">
      <c r="F224" s="2" t="str">
        <f t="shared" si="17"/>
        <v/>
      </c>
      <c r="G224" s="2" t="str">
        <f t="shared" si="18"/>
        <v/>
      </c>
      <c r="H224" s="2" t="str">
        <f t="shared" si="19"/>
        <v/>
      </c>
      <c r="I224" s="2" t="str">
        <f t="shared" si="20"/>
        <v xml:space="preserve"> </v>
      </c>
      <c r="S224" s="2" t="str">
        <f>IF(C224&gt;=Parameters!$B$10,D224-EXP(Parameters!$B$2+Parameters!$B$4*LN($C224)), "")</f>
        <v/>
      </c>
    </row>
    <row r="225" spans="6:19" x14ac:dyDescent="0.35">
      <c r="F225" s="2" t="str">
        <f t="shared" si="17"/>
        <v/>
      </c>
      <c r="G225" s="2" t="str">
        <f t="shared" si="18"/>
        <v/>
      </c>
      <c r="H225" s="2" t="str">
        <f t="shared" si="19"/>
        <v/>
      </c>
      <c r="I225" s="2" t="str">
        <f t="shared" si="20"/>
        <v xml:space="preserve"> </v>
      </c>
      <c r="S225" s="2" t="str">
        <f>IF(C225&gt;=Parameters!$B$10,D225-EXP(Parameters!$B$2+Parameters!$B$4*LN($C225)), "")</f>
        <v/>
      </c>
    </row>
    <row r="226" spans="6:19" x14ac:dyDescent="0.35">
      <c r="F226" s="2" t="str">
        <f t="shared" si="17"/>
        <v/>
      </c>
      <c r="G226" s="2" t="str">
        <f t="shared" si="18"/>
        <v/>
      </c>
      <c r="H226" s="2" t="str">
        <f t="shared" si="19"/>
        <v/>
      </c>
      <c r="I226" s="2" t="str">
        <f t="shared" si="20"/>
        <v xml:space="preserve"> </v>
      </c>
      <c r="S226" s="2" t="str">
        <f>IF(C226&gt;=Parameters!$B$10,D226-EXP(Parameters!$B$2+Parameters!$B$4*LN($C226)), "")</f>
        <v/>
      </c>
    </row>
    <row r="227" spans="6:19" x14ac:dyDescent="0.35">
      <c r="F227" s="2" t="str">
        <f t="shared" si="17"/>
        <v/>
      </c>
      <c r="G227" s="2" t="str">
        <f t="shared" si="18"/>
        <v/>
      </c>
      <c r="H227" s="2" t="str">
        <f t="shared" si="19"/>
        <v/>
      </c>
      <c r="I227" s="2" t="str">
        <f t="shared" si="20"/>
        <v xml:space="preserve"> </v>
      </c>
      <c r="S227" s="2" t="str">
        <f>IF(C227&gt;=Parameters!$B$10,D227-EXP(Parameters!$B$2+Parameters!$B$4*LN($C227)), "")</f>
        <v/>
      </c>
    </row>
    <row r="228" spans="6:19" x14ac:dyDescent="0.35">
      <c r="F228" s="2" t="str">
        <f t="shared" si="17"/>
        <v/>
      </c>
      <c r="G228" s="2" t="str">
        <f t="shared" si="18"/>
        <v/>
      </c>
      <c r="H228" s="2" t="str">
        <f t="shared" si="19"/>
        <v/>
      </c>
      <c r="I228" s="2" t="str">
        <f t="shared" si="20"/>
        <v xml:space="preserve"> </v>
      </c>
      <c r="S228" s="2" t="str">
        <f>IF(C228&gt;=Parameters!$B$10,D228-EXP(Parameters!$B$2+Parameters!$B$4*LN($C228)), "")</f>
        <v/>
      </c>
    </row>
    <row r="229" spans="6:19" x14ac:dyDescent="0.35">
      <c r="F229" s="2" t="str">
        <f t="shared" si="17"/>
        <v/>
      </c>
      <c r="G229" s="2" t="str">
        <f t="shared" si="18"/>
        <v/>
      </c>
      <c r="H229" s="2" t="str">
        <f t="shared" si="19"/>
        <v/>
      </c>
      <c r="I229" s="2" t="str">
        <f t="shared" si="20"/>
        <v xml:space="preserve"> </v>
      </c>
      <c r="S229" s="2" t="str">
        <f>IF(C229&gt;=Parameters!$B$10,D229-EXP(Parameters!$B$2+Parameters!$B$4*LN($C229)), "")</f>
        <v/>
      </c>
    </row>
    <row r="230" spans="6:19" x14ac:dyDescent="0.35">
      <c r="F230" s="2" t="str">
        <f t="shared" si="17"/>
        <v/>
      </c>
      <c r="G230" s="2" t="str">
        <f t="shared" si="18"/>
        <v/>
      </c>
      <c r="H230" s="2" t="str">
        <f t="shared" si="19"/>
        <v/>
      </c>
      <c r="I230" s="2" t="str">
        <f t="shared" si="20"/>
        <v xml:space="preserve"> </v>
      </c>
      <c r="S230" s="2" t="str">
        <f>IF(C230&gt;=Parameters!$B$10,D230-EXP(Parameters!$B$2+Parameters!$B$4*LN($C230)), "")</f>
        <v/>
      </c>
    </row>
    <row r="231" spans="6:19" x14ac:dyDescent="0.35">
      <c r="F231" s="2" t="str">
        <f t="shared" si="17"/>
        <v/>
      </c>
      <c r="G231" s="2" t="str">
        <f t="shared" si="18"/>
        <v/>
      </c>
      <c r="H231" s="2" t="str">
        <f t="shared" si="19"/>
        <v/>
      </c>
      <c r="I231" s="2" t="str">
        <f t="shared" si="20"/>
        <v xml:space="preserve"> </v>
      </c>
      <c r="S231" s="2" t="str">
        <f>IF(C231&gt;=Parameters!$B$10,D231-EXP(Parameters!$B$2+Parameters!$B$4*LN($C231)), "")</f>
        <v/>
      </c>
    </row>
    <row r="232" spans="6:19" x14ac:dyDescent="0.35">
      <c r="F232" s="2" t="str">
        <f t="shared" si="17"/>
        <v/>
      </c>
      <c r="G232" s="2" t="str">
        <f t="shared" si="18"/>
        <v/>
      </c>
      <c r="H232" s="2" t="str">
        <f t="shared" si="19"/>
        <v/>
      </c>
      <c r="I232" s="2" t="str">
        <f t="shared" si="20"/>
        <v xml:space="preserve"> </v>
      </c>
      <c r="S232" s="2" t="str">
        <f>IF(C232&gt;=Parameters!$B$10,D232-EXP(Parameters!$B$2+Parameters!$B$4*LN($C232)), "")</f>
        <v/>
      </c>
    </row>
    <row r="233" spans="6:19" x14ac:dyDescent="0.35">
      <c r="F233" s="2" t="str">
        <f t="shared" si="17"/>
        <v/>
      </c>
      <c r="G233" s="2" t="str">
        <f t="shared" si="18"/>
        <v/>
      </c>
      <c r="H233" s="2" t="str">
        <f t="shared" si="19"/>
        <v/>
      </c>
      <c r="I233" s="2" t="str">
        <f t="shared" si="20"/>
        <v xml:space="preserve"> </v>
      </c>
      <c r="S233" s="2" t="str">
        <f>IF(C233&gt;=Parameters!$B$10,D233-EXP(Parameters!$B$2+Parameters!$B$4*LN($C233)), "")</f>
        <v/>
      </c>
    </row>
    <row r="234" spans="6:19" x14ac:dyDescent="0.35">
      <c r="F234" s="2" t="str">
        <f t="shared" si="17"/>
        <v/>
      </c>
      <c r="G234" s="2" t="str">
        <f t="shared" si="18"/>
        <v/>
      </c>
      <c r="H234" s="2" t="str">
        <f t="shared" si="19"/>
        <v/>
      </c>
      <c r="I234" s="2" t="str">
        <f t="shared" si="20"/>
        <v xml:space="preserve"> </v>
      </c>
      <c r="S234" s="2" t="str">
        <f>IF(C234&gt;=Parameters!$B$10,D234-EXP(Parameters!$B$2+Parameters!$B$4*LN($C234)), "")</f>
        <v/>
      </c>
    </row>
    <row r="235" spans="6:19" x14ac:dyDescent="0.35">
      <c r="F235" s="2" t="str">
        <f t="shared" si="17"/>
        <v/>
      </c>
      <c r="G235" s="2" t="str">
        <f t="shared" si="18"/>
        <v/>
      </c>
      <c r="H235" s="2" t="str">
        <f t="shared" si="19"/>
        <v/>
      </c>
      <c r="I235" s="2" t="str">
        <f t="shared" si="20"/>
        <v xml:space="preserve"> </v>
      </c>
      <c r="S235" s="2" t="str">
        <f>IF(C235&gt;=Parameters!$B$10,D235-EXP(Parameters!$B$2+Parameters!$B$4*LN($C235)), "")</f>
        <v/>
      </c>
    </row>
    <row r="236" spans="6:19" x14ac:dyDescent="0.35">
      <c r="F236" s="2" t="str">
        <f t="shared" si="17"/>
        <v/>
      </c>
      <c r="G236" s="2" t="str">
        <f t="shared" si="18"/>
        <v/>
      </c>
      <c r="H236" s="2" t="str">
        <f t="shared" si="19"/>
        <v/>
      </c>
      <c r="I236" s="2" t="str">
        <f t="shared" si="20"/>
        <v xml:space="preserve"> </v>
      </c>
      <c r="S236" s="2" t="str">
        <f>IF(C236&gt;=Parameters!$B$10,D236-EXP(Parameters!$B$2+Parameters!$B$4*LN($C236)), "")</f>
        <v/>
      </c>
    </row>
    <row r="237" spans="6:19" x14ac:dyDescent="0.35">
      <c r="F237" s="2" t="str">
        <f t="shared" si="17"/>
        <v/>
      </c>
      <c r="G237" s="2" t="str">
        <f t="shared" si="18"/>
        <v/>
      </c>
      <c r="H237" s="2" t="str">
        <f t="shared" si="19"/>
        <v/>
      </c>
      <c r="I237" s="2" t="str">
        <f t="shared" si="20"/>
        <v xml:space="preserve"> </v>
      </c>
      <c r="S237" s="2" t="str">
        <f>IF(C237&gt;=Parameters!$B$10,D237-EXP(Parameters!$B$2+Parameters!$B$4*LN($C237)), "")</f>
        <v/>
      </c>
    </row>
    <row r="238" spans="6:19" x14ac:dyDescent="0.35">
      <c r="F238" s="2" t="str">
        <f t="shared" si="17"/>
        <v/>
      </c>
      <c r="G238" s="2" t="str">
        <f t="shared" si="18"/>
        <v/>
      </c>
      <c r="H238" s="2" t="str">
        <f t="shared" si="19"/>
        <v/>
      </c>
      <c r="I238" s="2" t="str">
        <f t="shared" si="20"/>
        <v xml:space="preserve"> </v>
      </c>
      <c r="S238" s="2" t="str">
        <f>IF(C238&gt;=Parameters!$B$10,D238-EXP(Parameters!$B$2+Parameters!$B$4*LN($C238)), "")</f>
        <v/>
      </c>
    </row>
    <row r="239" spans="6:19" x14ac:dyDescent="0.35">
      <c r="F239" s="2" t="str">
        <f t="shared" si="17"/>
        <v/>
      </c>
      <c r="G239" s="2" t="str">
        <f t="shared" si="18"/>
        <v/>
      </c>
      <c r="H239" s="2" t="str">
        <f t="shared" si="19"/>
        <v/>
      </c>
      <c r="I239" s="2" t="str">
        <f t="shared" si="20"/>
        <v xml:space="preserve"> </v>
      </c>
      <c r="S239" s="2" t="str">
        <f>IF(C239&gt;=Parameters!$B$10,D239-EXP(Parameters!$B$2+Parameters!$B$4*LN($C239)), "")</f>
        <v/>
      </c>
    </row>
    <row r="240" spans="6:19" x14ac:dyDescent="0.35">
      <c r="F240" s="2" t="str">
        <f t="shared" si="17"/>
        <v/>
      </c>
      <c r="G240" s="2" t="str">
        <f t="shared" si="18"/>
        <v/>
      </c>
      <c r="H240" s="2" t="str">
        <f t="shared" si="19"/>
        <v/>
      </c>
      <c r="I240" s="2" t="str">
        <f t="shared" si="20"/>
        <v xml:space="preserve"> </v>
      </c>
      <c r="S240" s="2" t="str">
        <f>IF(C240&gt;=Parameters!$B$10,D240-EXP(Parameters!$B$2+Parameters!$B$4*LN($C240)), "")</f>
        <v/>
      </c>
    </row>
    <row r="241" spans="6:19" x14ac:dyDescent="0.35">
      <c r="F241" s="2" t="str">
        <f t="shared" si="17"/>
        <v/>
      </c>
      <c r="G241" s="2" t="str">
        <f t="shared" si="18"/>
        <v/>
      </c>
      <c r="H241" s="2" t="str">
        <f t="shared" si="19"/>
        <v/>
      </c>
      <c r="I241" s="2" t="str">
        <f t="shared" si="20"/>
        <v xml:space="preserve"> </v>
      </c>
      <c r="S241" s="2" t="str">
        <f>IF(C241&gt;=Parameters!$B$10,D241-EXP(Parameters!$B$2+Parameters!$B$4*LN($C241)), "")</f>
        <v/>
      </c>
    </row>
    <row r="242" spans="6:19" x14ac:dyDescent="0.35">
      <c r="F242" s="2" t="str">
        <f t="shared" si="17"/>
        <v/>
      </c>
      <c r="G242" s="2" t="str">
        <f t="shared" si="18"/>
        <v/>
      </c>
      <c r="H242" s="2" t="str">
        <f t="shared" si="19"/>
        <v/>
      </c>
      <c r="I242" s="2" t="str">
        <f t="shared" si="20"/>
        <v xml:space="preserve"> </v>
      </c>
      <c r="S242" s="2" t="str">
        <f>IF(C242&gt;=Parameters!$B$10,D242-EXP(Parameters!$B$2+Parameters!$B$4*LN($C242)), "")</f>
        <v/>
      </c>
    </row>
    <row r="243" spans="6:19" x14ac:dyDescent="0.35">
      <c r="F243" s="2" t="str">
        <f t="shared" si="17"/>
        <v/>
      </c>
      <c r="G243" s="2" t="str">
        <f t="shared" si="18"/>
        <v/>
      </c>
      <c r="H243" s="2" t="str">
        <f t="shared" si="19"/>
        <v/>
      </c>
      <c r="I243" s="2" t="str">
        <f t="shared" si="20"/>
        <v xml:space="preserve"> </v>
      </c>
      <c r="S243" s="2" t="str">
        <f>IF(C243&gt;=Parameters!$B$10,D243-EXP(Parameters!$B$2+Parameters!$B$4*LN($C243)), "")</f>
        <v/>
      </c>
    </row>
    <row r="244" spans="6:19" x14ac:dyDescent="0.35">
      <c r="F244" s="2" t="str">
        <f t="shared" si="17"/>
        <v/>
      </c>
      <c r="G244" s="2" t="str">
        <f t="shared" si="18"/>
        <v/>
      </c>
      <c r="H244" s="2" t="str">
        <f t="shared" si="19"/>
        <v/>
      </c>
      <c r="I244" s="2" t="str">
        <f t="shared" si="20"/>
        <v xml:space="preserve"> </v>
      </c>
      <c r="S244" s="2" t="str">
        <f>IF(C244&gt;=Parameters!$B$10,D244-EXP(Parameters!$B$2+Parameters!$B$4*LN($C244)), "")</f>
        <v/>
      </c>
    </row>
    <row r="245" spans="6:19" x14ac:dyDescent="0.35">
      <c r="F245" s="2" t="str">
        <f t="shared" si="17"/>
        <v/>
      </c>
      <c r="G245" s="2" t="str">
        <f t="shared" si="18"/>
        <v/>
      </c>
      <c r="H245" s="2" t="str">
        <f t="shared" si="19"/>
        <v/>
      </c>
      <c r="I245" s="2" t="str">
        <f t="shared" si="20"/>
        <v xml:space="preserve"> </v>
      </c>
      <c r="S245" s="2" t="str">
        <f>IF(C245&gt;=Parameters!$B$10,D245-EXP(Parameters!$B$2+Parameters!$B$4*LN($C245)), "")</f>
        <v/>
      </c>
    </row>
    <row r="246" spans="6:19" x14ac:dyDescent="0.35">
      <c r="F246" s="2" t="str">
        <f t="shared" si="17"/>
        <v/>
      </c>
      <c r="G246" s="2" t="str">
        <f t="shared" si="18"/>
        <v/>
      </c>
      <c r="H246" s="2" t="str">
        <f t="shared" si="19"/>
        <v/>
      </c>
      <c r="I246" s="2" t="str">
        <f t="shared" si="20"/>
        <v xml:space="preserve"> </v>
      </c>
      <c r="S246" s="2" t="str">
        <f>IF(C246&gt;=Parameters!$B$10,D246-EXP(Parameters!$B$2+Parameters!$B$4*LN($C246)), "")</f>
        <v/>
      </c>
    </row>
    <row r="247" spans="6:19" x14ac:dyDescent="0.35">
      <c r="F247" s="2" t="str">
        <f t="shared" si="17"/>
        <v/>
      </c>
      <c r="G247" s="2" t="str">
        <f t="shared" si="18"/>
        <v/>
      </c>
      <c r="H247" s="2" t="str">
        <f t="shared" si="19"/>
        <v/>
      </c>
      <c r="I247" s="2" t="str">
        <f t="shared" si="20"/>
        <v xml:space="preserve"> </v>
      </c>
      <c r="S247" s="2" t="str">
        <f>IF(C247&gt;=Parameters!$B$10,D247-EXP(Parameters!$B$2+Parameters!$B$4*LN($C247)), "")</f>
        <v/>
      </c>
    </row>
    <row r="248" spans="6:19" x14ac:dyDescent="0.35">
      <c r="F248" s="2" t="str">
        <f t="shared" si="17"/>
        <v/>
      </c>
      <c r="G248" s="2" t="str">
        <f t="shared" si="18"/>
        <v/>
      </c>
      <c r="H248" s="2" t="str">
        <f t="shared" si="19"/>
        <v/>
      </c>
      <c r="I248" s="2" t="str">
        <f t="shared" si="20"/>
        <v xml:space="preserve"> </v>
      </c>
      <c r="S248" s="2" t="str">
        <f>IF(C248&gt;=Parameters!$B$10,D248-EXP(Parameters!$B$2+Parameters!$B$4*LN($C248)), "")</f>
        <v/>
      </c>
    </row>
    <row r="249" spans="6:19" x14ac:dyDescent="0.35">
      <c r="F249" s="2" t="str">
        <f t="shared" si="17"/>
        <v/>
      </c>
      <c r="G249" s="2" t="str">
        <f t="shared" si="18"/>
        <v/>
      </c>
      <c r="H249" s="2" t="str">
        <f t="shared" si="19"/>
        <v/>
      </c>
      <c r="I249" s="2" t="str">
        <f t="shared" si="20"/>
        <v xml:space="preserve"> </v>
      </c>
      <c r="S249" s="2" t="str">
        <f>IF(C249&gt;=Parameters!$B$10,D249-EXP(Parameters!$B$2+Parameters!$B$4*LN($C249)), "")</f>
        <v/>
      </c>
    </row>
    <row r="250" spans="6:19" x14ac:dyDescent="0.35">
      <c r="F250" s="2" t="str">
        <f t="shared" si="17"/>
        <v/>
      </c>
      <c r="G250" s="2" t="str">
        <f t="shared" si="18"/>
        <v/>
      </c>
      <c r="H250" s="2" t="str">
        <f t="shared" si="19"/>
        <v/>
      </c>
      <c r="I250" s="2" t="str">
        <f t="shared" si="20"/>
        <v xml:space="preserve"> </v>
      </c>
      <c r="S250" s="2" t="str">
        <f>IF(C250&gt;=Parameters!$B$10,D250-EXP(Parameters!$B$2+Parameters!$B$4*LN($C250)), "")</f>
        <v/>
      </c>
    </row>
    <row r="251" spans="6:19" x14ac:dyDescent="0.35">
      <c r="F251" s="2" t="str">
        <f t="shared" si="17"/>
        <v/>
      </c>
      <c r="G251" s="2" t="str">
        <f t="shared" si="18"/>
        <v/>
      </c>
      <c r="H251" s="2" t="str">
        <f t="shared" si="19"/>
        <v/>
      </c>
      <c r="I251" s="2" t="str">
        <f t="shared" si="20"/>
        <v xml:space="preserve"> </v>
      </c>
      <c r="S251" s="2" t="str">
        <f>IF(C251&gt;=Parameters!$B$10,D251-EXP(Parameters!$B$2+Parameters!$B$4*LN($C251)), "")</f>
        <v/>
      </c>
    </row>
    <row r="252" spans="6:19" x14ac:dyDescent="0.35">
      <c r="F252" s="2" t="str">
        <f t="shared" si="17"/>
        <v/>
      </c>
      <c r="G252" s="2" t="str">
        <f t="shared" si="18"/>
        <v/>
      </c>
      <c r="H252" s="2" t="str">
        <f t="shared" si="19"/>
        <v/>
      </c>
      <c r="I252" s="2" t="str">
        <f t="shared" si="20"/>
        <v xml:space="preserve"> </v>
      </c>
      <c r="S252" s="2" t="str">
        <f>IF(C252&gt;=Parameters!$B$10,D252-EXP(Parameters!$B$2+Parameters!$B$4*LN($C252)), "")</f>
        <v/>
      </c>
    </row>
    <row r="253" spans="6:19" x14ac:dyDescent="0.35">
      <c r="F253" s="2" t="str">
        <f t="shared" si="17"/>
        <v/>
      </c>
      <c r="G253" s="2" t="str">
        <f t="shared" si="18"/>
        <v/>
      </c>
      <c r="H253" s="2" t="str">
        <f t="shared" si="19"/>
        <v/>
      </c>
      <c r="I253" s="2" t="str">
        <f t="shared" si="20"/>
        <v xml:space="preserve"> </v>
      </c>
      <c r="S253" s="2" t="str">
        <f>IF(C253&gt;=Parameters!$B$10,D253-EXP(Parameters!$B$2+Parameters!$B$4*LN($C253)), "")</f>
        <v/>
      </c>
    </row>
    <row r="254" spans="6:19" x14ac:dyDescent="0.35">
      <c r="F254" s="2" t="str">
        <f t="shared" si="17"/>
        <v/>
      </c>
      <c r="G254" s="2" t="str">
        <f t="shared" si="18"/>
        <v/>
      </c>
      <c r="H254" s="2" t="str">
        <f t="shared" si="19"/>
        <v/>
      </c>
      <c r="I254" s="2" t="str">
        <f t="shared" si="20"/>
        <v xml:space="preserve"> </v>
      </c>
      <c r="S254" s="2" t="str">
        <f>IF(C254&gt;=Parameters!$B$10,D254-EXP(Parameters!$B$2+Parameters!$B$4*LN($C254)), "")</f>
        <v/>
      </c>
    </row>
    <row r="255" spans="6:19" x14ac:dyDescent="0.35">
      <c r="F255" s="2" t="str">
        <f t="shared" si="17"/>
        <v/>
      </c>
      <c r="G255" s="2" t="str">
        <f t="shared" si="18"/>
        <v/>
      </c>
      <c r="H255" s="2" t="str">
        <f t="shared" si="19"/>
        <v/>
      </c>
      <c r="I255" s="2" t="str">
        <f t="shared" si="20"/>
        <v xml:space="preserve"> </v>
      </c>
      <c r="S255" s="2" t="str">
        <f>IF(C255&gt;=Parameters!$B$10,D255-EXP(Parameters!$B$2+Parameters!$B$4*LN($C255)), "")</f>
        <v/>
      </c>
    </row>
    <row r="256" spans="6:19" x14ac:dyDescent="0.35">
      <c r="F256" s="2" t="str">
        <f t="shared" si="17"/>
        <v/>
      </c>
      <c r="G256" s="2" t="str">
        <f t="shared" si="18"/>
        <v/>
      </c>
      <c r="H256" s="2" t="str">
        <f t="shared" si="19"/>
        <v/>
      </c>
      <c r="I256" s="2" t="str">
        <f t="shared" si="20"/>
        <v xml:space="preserve"> </v>
      </c>
      <c r="S256" s="2" t="str">
        <f>IF(C256&gt;=Parameters!$B$10,D256-EXP(Parameters!$B$2+Parameters!$B$4*LN($C256)), "")</f>
        <v/>
      </c>
    </row>
    <row r="257" spans="6:19" x14ac:dyDescent="0.35">
      <c r="F257" s="2" t="str">
        <f t="shared" si="17"/>
        <v/>
      </c>
      <c r="G257" s="2" t="str">
        <f t="shared" si="18"/>
        <v/>
      </c>
      <c r="H257" s="2" t="str">
        <f t="shared" si="19"/>
        <v/>
      </c>
      <c r="I257" s="2" t="str">
        <f t="shared" si="20"/>
        <v xml:space="preserve"> </v>
      </c>
      <c r="S257" s="2" t="str">
        <f>IF(C257&gt;=Parameters!$B$10,D257-EXP(Parameters!$B$2+Parameters!$B$4*LN($C257)), "")</f>
        <v/>
      </c>
    </row>
    <row r="258" spans="6:19" x14ac:dyDescent="0.35">
      <c r="F258" s="2" t="str">
        <f t="shared" si="17"/>
        <v/>
      </c>
      <c r="G258" s="2" t="str">
        <f t="shared" si="18"/>
        <v/>
      </c>
      <c r="H258" s="2" t="str">
        <f t="shared" si="19"/>
        <v/>
      </c>
      <c r="I258" s="2" t="str">
        <f t="shared" si="20"/>
        <v xml:space="preserve"> </v>
      </c>
      <c r="S258" s="2" t="str">
        <f>IF(C258&gt;=Parameters!$B$10,D258-EXP(Parameters!$B$2+Parameters!$B$4*LN($C258)), "")</f>
        <v/>
      </c>
    </row>
    <row r="259" spans="6:19" x14ac:dyDescent="0.35">
      <c r="F259" s="2" t="str">
        <f t="shared" ref="F259:F322" si="21">RIGHT(C259,1)</f>
        <v/>
      </c>
      <c r="G259" s="2" t="str">
        <f t="shared" ref="G259:G322" si="22">RIGHT(D259,1)</f>
        <v/>
      </c>
      <c r="H259" s="2" t="str">
        <f t="shared" ref="H259:H322" si="23">RIGHT(E259,1)</f>
        <v/>
      </c>
      <c r="I259" s="2" t="str">
        <f t="shared" ref="I259:I322" si="24">C259&amp; " " &amp;D259</f>
        <v xml:space="preserve"> </v>
      </c>
      <c r="S259" s="2" t="str">
        <f>IF(C259&gt;=Parameters!$B$10,D259-EXP(Parameters!$B$2+Parameters!$B$4*LN($C259)), "")</f>
        <v/>
      </c>
    </row>
    <row r="260" spans="6:19" x14ac:dyDescent="0.35">
      <c r="F260" s="2" t="str">
        <f t="shared" si="21"/>
        <v/>
      </c>
      <c r="G260" s="2" t="str">
        <f t="shared" si="22"/>
        <v/>
      </c>
      <c r="H260" s="2" t="str">
        <f t="shared" si="23"/>
        <v/>
      </c>
      <c r="I260" s="2" t="str">
        <f t="shared" si="24"/>
        <v xml:space="preserve"> </v>
      </c>
      <c r="S260" s="2" t="str">
        <f>IF(C260&gt;=Parameters!$B$10,D260-EXP(Parameters!$B$2+Parameters!$B$4*LN($C260)), "")</f>
        <v/>
      </c>
    </row>
    <row r="261" spans="6:19" x14ac:dyDescent="0.35">
      <c r="F261" s="2" t="str">
        <f t="shared" si="21"/>
        <v/>
      </c>
      <c r="G261" s="2" t="str">
        <f t="shared" si="22"/>
        <v/>
      </c>
      <c r="H261" s="2" t="str">
        <f t="shared" si="23"/>
        <v/>
      </c>
      <c r="I261" s="2" t="str">
        <f t="shared" si="24"/>
        <v xml:space="preserve"> </v>
      </c>
      <c r="S261" s="2" t="str">
        <f>IF(C261&gt;=Parameters!$B$10,D261-EXP(Parameters!$B$2+Parameters!$B$4*LN($C261)), "")</f>
        <v/>
      </c>
    </row>
    <row r="262" spans="6:19" x14ac:dyDescent="0.35">
      <c r="F262" s="2" t="str">
        <f t="shared" si="21"/>
        <v/>
      </c>
      <c r="G262" s="2" t="str">
        <f t="shared" si="22"/>
        <v/>
      </c>
      <c r="H262" s="2" t="str">
        <f t="shared" si="23"/>
        <v/>
      </c>
      <c r="I262" s="2" t="str">
        <f t="shared" si="24"/>
        <v xml:space="preserve"> </v>
      </c>
      <c r="S262" s="2" t="str">
        <f>IF(C262&gt;=Parameters!$B$10,D262-EXP(Parameters!$B$2+Parameters!$B$4*LN($C262)), "")</f>
        <v/>
      </c>
    </row>
    <row r="263" spans="6:19" x14ac:dyDescent="0.35">
      <c r="F263" s="2" t="str">
        <f t="shared" si="21"/>
        <v/>
      </c>
      <c r="G263" s="2" t="str">
        <f t="shared" si="22"/>
        <v/>
      </c>
      <c r="H263" s="2" t="str">
        <f t="shared" si="23"/>
        <v/>
      </c>
      <c r="I263" s="2" t="str">
        <f t="shared" si="24"/>
        <v xml:space="preserve"> </v>
      </c>
      <c r="S263" s="2" t="str">
        <f>IF(C263&gt;=Parameters!$B$10,D263-EXP(Parameters!$B$2+Parameters!$B$4*LN($C263)), "")</f>
        <v/>
      </c>
    </row>
    <row r="264" spans="6:19" x14ac:dyDescent="0.35">
      <c r="F264" s="2" t="str">
        <f t="shared" si="21"/>
        <v/>
      </c>
      <c r="G264" s="2" t="str">
        <f t="shared" si="22"/>
        <v/>
      </c>
      <c r="H264" s="2" t="str">
        <f t="shared" si="23"/>
        <v/>
      </c>
      <c r="I264" s="2" t="str">
        <f t="shared" si="24"/>
        <v xml:space="preserve"> </v>
      </c>
      <c r="S264" s="2" t="str">
        <f>IF(C264&gt;=Parameters!$B$10,D264-EXP(Parameters!$B$2+Parameters!$B$4*LN($C264)), "")</f>
        <v/>
      </c>
    </row>
    <row r="265" spans="6:19" x14ac:dyDescent="0.35">
      <c r="F265" s="2" t="str">
        <f t="shared" si="21"/>
        <v/>
      </c>
      <c r="G265" s="2" t="str">
        <f t="shared" si="22"/>
        <v/>
      </c>
      <c r="H265" s="2" t="str">
        <f t="shared" si="23"/>
        <v/>
      </c>
      <c r="I265" s="2" t="str">
        <f t="shared" si="24"/>
        <v xml:space="preserve"> </v>
      </c>
      <c r="S265" s="2" t="str">
        <f>IF(C265&gt;=Parameters!$B$10,D265-EXP(Parameters!$B$2+Parameters!$B$4*LN($C265)), "")</f>
        <v/>
      </c>
    </row>
    <row r="266" spans="6:19" x14ac:dyDescent="0.35">
      <c r="F266" s="2" t="str">
        <f t="shared" si="21"/>
        <v/>
      </c>
      <c r="G266" s="2" t="str">
        <f t="shared" si="22"/>
        <v/>
      </c>
      <c r="H266" s="2" t="str">
        <f t="shared" si="23"/>
        <v/>
      </c>
      <c r="I266" s="2" t="str">
        <f t="shared" si="24"/>
        <v xml:space="preserve"> </v>
      </c>
      <c r="S266" s="2" t="str">
        <f>IF(C266&gt;=Parameters!$B$10,D266-EXP(Parameters!$B$2+Parameters!$B$4*LN($C266)), "")</f>
        <v/>
      </c>
    </row>
    <row r="267" spans="6:19" x14ac:dyDescent="0.35">
      <c r="F267" s="2" t="str">
        <f t="shared" si="21"/>
        <v/>
      </c>
      <c r="G267" s="2" t="str">
        <f t="shared" si="22"/>
        <v/>
      </c>
      <c r="H267" s="2" t="str">
        <f t="shared" si="23"/>
        <v/>
      </c>
      <c r="I267" s="2" t="str">
        <f t="shared" si="24"/>
        <v xml:space="preserve"> </v>
      </c>
      <c r="S267" s="2" t="str">
        <f>IF(C267&gt;=Parameters!$B$10,D267-EXP(Parameters!$B$2+Parameters!$B$4*LN($C267)), "")</f>
        <v/>
      </c>
    </row>
    <row r="268" spans="6:19" x14ac:dyDescent="0.35">
      <c r="F268" s="2" t="str">
        <f t="shared" si="21"/>
        <v/>
      </c>
      <c r="G268" s="2" t="str">
        <f t="shared" si="22"/>
        <v/>
      </c>
      <c r="H268" s="2" t="str">
        <f t="shared" si="23"/>
        <v/>
      </c>
      <c r="I268" s="2" t="str">
        <f t="shared" si="24"/>
        <v xml:space="preserve"> </v>
      </c>
      <c r="S268" s="2" t="str">
        <f>IF(C268&gt;=Parameters!$B$10,D268-EXP(Parameters!$B$2+Parameters!$B$4*LN($C268)), "")</f>
        <v/>
      </c>
    </row>
    <row r="269" spans="6:19" x14ac:dyDescent="0.35">
      <c r="F269" s="2" t="str">
        <f t="shared" si="21"/>
        <v/>
      </c>
      <c r="G269" s="2" t="str">
        <f t="shared" si="22"/>
        <v/>
      </c>
      <c r="H269" s="2" t="str">
        <f t="shared" si="23"/>
        <v/>
      </c>
      <c r="I269" s="2" t="str">
        <f t="shared" si="24"/>
        <v xml:space="preserve"> </v>
      </c>
      <c r="S269" s="2" t="str">
        <f>IF(C269&gt;=Parameters!$B$10,D269-EXP(Parameters!$B$2+Parameters!$B$4*LN($C269)), "")</f>
        <v/>
      </c>
    </row>
    <row r="270" spans="6:19" x14ac:dyDescent="0.35">
      <c r="F270" s="2" t="str">
        <f t="shared" si="21"/>
        <v/>
      </c>
      <c r="G270" s="2" t="str">
        <f t="shared" si="22"/>
        <v/>
      </c>
      <c r="H270" s="2" t="str">
        <f t="shared" si="23"/>
        <v/>
      </c>
      <c r="I270" s="2" t="str">
        <f t="shared" si="24"/>
        <v xml:space="preserve"> </v>
      </c>
      <c r="S270" s="2" t="str">
        <f>IF(C270&gt;=Parameters!$B$10,D270-EXP(Parameters!$B$2+Parameters!$B$4*LN($C270)), "")</f>
        <v/>
      </c>
    </row>
    <row r="271" spans="6:19" x14ac:dyDescent="0.35">
      <c r="F271" s="2" t="str">
        <f t="shared" si="21"/>
        <v/>
      </c>
      <c r="G271" s="2" t="str">
        <f t="shared" si="22"/>
        <v/>
      </c>
      <c r="H271" s="2" t="str">
        <f t="shared" si="23"/>
        <v/>
      </c>
      <c r="I271" s="2" t="str">
        <f t="shared" si="24"/>
        <v xml:space="preserve"> </v>
      </c>
      <c r="S271" s="2" t="str">
        <f>IF(C271&gt;=Parameters!$B$10,D271-EXP(Parameters!$B$2+Parameters!$B$4*LN($C271)), "")</f>
        <v/>
      </c>
    </row>
    <row r="272" spans="6:19" x14ac:dyDescent="0.35">
      <c r="F272" s="2" t="str">
        <f t="shared" si="21"/>
        <v/>
      </c>
      <c r="G272" s="2" t="str">
        <f t="shared" si="22"/>
        <v/>
      </c>
      <c r="H272" s="2" t="str">
        <f t="shared" si="23"/>
        <v/>
      </c>
      <c r="I272" s="2" t="str">
        <f t="shared" si="24"/>
        <v xml:space="preserve"> </v>
      </c>
      <c r="S272" s="2" t="str">
        <f>IF(C272&gt;=Parameters!$B$10,D272-EXP(Parameters!$B$2+Parameters!$B$4*LN($C272)), "")</f>
        <v/>
      </c>
    </row>
    <row r="273" spans="6:19" x14ac:dyDescent="0.35">
      <c r="F273" s="2" t="str">
        <f t="shared" si="21"/>
        <v/>
      </c>
      <c r="G273" s="2" t="str">
        <f t="shared" si="22"/>
        <v/>
      </c>
      <c r="H273" s="2" t="str">
        <f t="shared" si="23"/>
        <v/>
      </c>
      <c r="I273" s="2" t="str">
        <f t="shared" si="24"/>
        <v xml:space="preserve"> </v>
      </c>
      <c r="S273" s="2" t="str">
        <f>IF(C273&gt;=Parameters!$B$10,D273-EXP(Parameters!$B$2+Parameters!$B$4*LN($C273)), "")</f>
        <v/>
      </c>
    </row>
    <row r="274" spans="6:19" x14ac:dyDescent="0.35">
      <c r="F274" s="2" t="str">
        <f t="shared" si="21"/>
        <v/>
      </c>
      <c r="G274" s="2" t="str">
        <f t="shared" si="22"/>
        <v/>
      </c>
      <c r="H274" s="2" t="str">
        <f t="shared" si="23"/>
        <v/>
      </c>
      <c r="I274" s="2" t="str">
        <f t="shared" si="24"/>
        <v xml:space="preserve"> </v>
      </c>
      <c r="S274" s="2" t="str">
        <f>IF(C274&gt;=Parameters!$B$10,D274-EXP(Parameters!$B$2+Parameters!$B$4*LN($C274)), "")</f>
        <v/>
      </c>
    </row>
    <row r="275" spans="6:19" x14ac:dyDescent="0.35">
      <c r="F275" s="2" t="str">
        <f t="shared" si="21"/>
        <v/>
      </c>
      <c r="G275" s="2" t="str">
        <f t="shared" si="22"/>
        <v/>
      </c>
      <c r="H275" s="2" t="str">
        <f t="shared" si="23"/>
        <v/>
      </c>
      <c r="I275" s="2" t="str">
        <f t="shared" si="24"/>
        <v xml:space="preserve"> </v>
      </c>
      <c r="S275" s="2" t="str">
        <f>IF(C275&gt;=Parameters!$B$10,D275-EXP(Parameters!$B$2+Parameters!$B$4*LN($C275)), "")</f>
        <v/>
      </c>
    </row>
    <row r="276" spans="6:19" x14ac:dyDescent="0.35">
      <c r="F276" s="2" t="str">
        <f t="shared" si="21"/>
        <v/>
      </c>
      <c r="G276" s="2" t="str">
        <f t="shared" si="22"/>
        <v/>
      </c>
      <c r="H276" s="2" t="str">
        <f t="shared" si="23"/>
        <v/>
      </c>
      <c r="I276" s="2" t="str">
        <f t="shared" si="24"/>
        <v xml:space="preserve"> </v>
      </c>
      <c r="S276" s="2" t="str">
        <f>IF(C276&gt;=Parameters!$B$10,D276-EXP(Parameters!$B$2+Parameters!$B$4*LN($C276)), "")</f>
        <v/>
      </c>
    </row>
    <row r="277" spans="6:19" x14ac:dyDescent="0.35">
      <c r="F277" s="2" t="str">
        <f t="shared" si="21"/>
        <v/>
      </c>
      <c r="G277" s="2" t="str">
        <f t="shared" si="22"/>
        <v/>
      </c>
      <c r="H277" s="2" t="str">
        <f t="shared" si="23"/>
        <v/>
      </c>
      <c r="I277" s="2" t="str">
        <f t="shared" si="24"/>
        <v xml:space="preserve"> </v>
      </c>
      <c r="S277" s="2" t="str">
        <f>IF(C277&gt;=Parameters!$B$10,D277-EXP(Parameters!$B$2+Parameters!$B$4*LN($C277)), "")</f>
        <v/>
      </c>
    </row>
    <row r="278" spans="6:19" x14ac:dyDescent="0.35">
      <c r="F278" s="2" t="str">
        <f t="shared" si="21"/>
        <v/>
      </c>
      <c r="G278" s="2" t="str">
        <f t="shared" si="22"/>
        <v/>
      </c>
      <c r="H278" s="2" t="str">
        <f t="shared" si="23"/>
        <v/>
      </c>
      <c r="I278" s="2" t="str">
        <f t="shared" si="24"/>
        <v xml:space="preserve"> </v>
      </c>
      <c r="S278" s="2" t="str">
        <f>IF(C278&gt;=Parameters!$B$10,D278-EXP(Parameters!$B$2+Parameters!$B$4*LN($C278)), "")</f>
        <v/>
      </c>
    </row>
    <row r="279" spans="6:19" x14ac:dyDescent="0.35">
      <c r="F279" s="2" t="str">
        <f t="shared" si="21"/>
        <v/>
      </c>
      <c r="G279" s="2" t="str">
        <f t="shared" si="22"/>
        <v/>
      </c>
      <c r="H279" s="2" t="str">
        <f t="shared" si="23"/>
        <v/>
      </c>
      <c r="I279" s="2" t="str">
        <f t="shared" si="24"/>
        <v xml:space="preserve"> </v>
      </c>
      <c r="S279" s="2" t="str">
        <f>IF(C279&gt;=Parameters!$B$10,D279-EXP(Parameters!$B$2+Parameters!$B$4*LN($C279)), "")</f>
        <v/>
      </c>
    </row>
    <row r="280" spans="6:19" x14ac:dyDescent="0.35">
      <c r="F280" s="2" t="str">
        <f t="shared" si="21"/>
        <v/>
      </c>
      <c r="G280" s="2" t="str">
        <f t="shared" si="22"/>
        <v/>
      </c>
      <c r="H280" s="2" t="str">
        <f t="shared" si="23"/>
        <v/>
      </c>
      <c r="I280" s="2" t="str">
        <f t="shared" si="24"/>
        <v xml:space="preserve"> </v>
      </c>
      <c r="S280" s="2" t="str">
        <f>IF(C280&gt;=Parameters!$B$10,D280-EXP(Parameters!$B$2+Parameters!$B$4*LN($C280)), "")</f>
        <v/>
      </c>
    </row>
    <row r="281" spans="6:19" x14ac:dyDescent="0.35">
      <c r="F281" s="2" t="str">
        <f t="shared" si="21"/>
        <v/>
      </c>
      <c r="G281" s="2" t="str">
        <f t="shared" si="22"/>
        <v/>
      </c>
      <c r="H281" s="2" t="str">
        <f t="shared" si="23"/>
        <v/>
      </c>
      <c r="I281" s="2" t="str">
        <f t="shared" si="24"/>
        <v xml:space="preserve"> </v>
      </c>
      <c r="S281" s="2" t="str">
        <f>IF(C281&gt;=Parameters!$B$10,D281-EXP(Parameters!$B$2+Parameters!$B$4*LN($C281)), "")</f>
        <v/>
      </c>
    </row>
    <row r="282" spans="6:19" x14ac:dyDescent="0.35">
      <c r="F282" s="2" t="str">
        <f t="shared" si="21"/>
        <v/>
      </c>
      <c r="G282" s="2" t="str">
        <f t="shared" si="22"/>
        <v/>
      </c>
      <c r="H282" s="2" t="str">
        <f t="shared" si="23"/>
        <v/>
      </c>
      <c r="I282" s="2" t="str">
        <f t="shared" si="24"/>
        <v xml:space="preserve"> </v>
      </c>
      <c r="S282" s="2" t="str">
        <f>IF(C282&gt;=Parameters!$B$10,D282-EXP(Parameters!$B$2+Parameters!$B$4*LN($C282)), "")</f>
        <v/>
      </c>
    </row>
    <row r="283" spans="6:19" x14ac:dyDescent="0.35">
      <c r="F283" s="2" t="str">
        <f t="shared" si="21"/>
        <v/>
      </c>
      <c r="G283" s="2" t="str">
        <f t="shared" si="22"/>
        <v/>
      </c>
      <c r="H283" s="2" t="str">
        <f t="shared" si="23"/>
        <v/>
      </c>
      <c r="I283" s="2" t="str">
        <f t="shared" si="24"/>
        <v xml:space="preserve"> </v>
      </c>
      <c r="S283" s="2" t="str">
        <f>IF(C283&gt;=Parameters!$B$10,D283-EXP(Parameters!$B$2+Parameters!$B$4*LN($C283)), "")</f>
        <v/>
      </c>
    </row>
    <row r="284" spans="6:19" x14ac:dyDescent="0.35">
      <c r="F284" s="2" t="str">
        <f t="shared" si="21"/>
        <v/>
      </c>
      <c r="G284" s="2" t="str">
        <f t="shared" si="22"/>
        <v/>
      </c>
      <c r="H284" s="2" t="str">
        <f t="shared" si="23"/>
        <v/>
      </c>
      <c r="I284" s="2" t="str">
        <f t="shared" si="24"/>
        <v xml:space="preserve"> </v>
      </c>
      <c r="S284" s="2" t="str">
        <f>IF(C284&gt;=Parameters!$B$10,D284-EXP(Parameters!$B$2+Parameters!$B$4*LN($C284)), "")</f>
        <v/>
      </c>
    </row>
    <row r="285" spans="6:19" x14ac:dyDescent="0.35">
      <c r="F285" s="2" t="str">
        <f t="shared" si="21"/>
        <v/>
      </c>
      <c r="G285" s="2" t="str">
        <f t="shared" si="22"/>
        <v/>
      </c>
      <c r="H285" s="2" t="str">
        <f t="shared" si="23"/>
        <v/>
      </c>
      <c r="I285" s="2" t="str">
        <f t="shared" si="24"/>
        <v xml:space="preserve"> </v>
      </c>
      <c r="S285" s="2" t="str">
        <f>IF(C285&gt;=Parameters!$B$10,D285-EXP(Parameters!$B$2+Parameters!$B$4*LN($C285)), "")</f>
        <v/>
      </c>
    </row>
    <row r="286" spans="6:19" x14ac:dyDescent="0.35">
      <c r="F286" s="2" t="str">
        <f t="shared" si="21"/>
        <v/>
      </c>
      <c r="G286" s="2" t="str">
        <f t="shared" si="22"/>
        <v/>
      </c>
      <c r="H286" s="2" t="str">
        <f t="shared" si="23"/>
        <v/>
      </c>
      <c r="I286" s="2" t="str">
        <f t="shared" si="24"/>
        <v xml:space="preserve"> </v>
      </c>
      <c r="S286" s="2" t="str">
        <f>IF(C286&gt;=Parameters!$B$10,D286-EXP(Parameters!$B$2+Parameters!$B$4*LN($C286)), "")</f>
        <v/>
      </c>
    </row>
    <row r="287" spans="6:19" x14ac:dyDescent="0.35">
      <c r="F287" s="2" t="str">
        <f t="shared" si="21"/>
        <v/>
      </c>
      <c r="G287" s="2" t="str">
        <f t="shared" si="22"/>
        <v/>
      </c>
      <c r="H287" s="2" t="str">
        <f t="shared" si="23"/>
        <v/>
      </c>
      <c r="I287" s="2" t="str">
        <f t="shared" si="24"/>
        <v xml:space="preserve"> </v>
      </c>
      <c r="S287" s="2" t="str">
        <f>IF(C287&gt;=Parameters!$B$10,D287-EXP(Parameters!$B$2+Parameters!$B$4*LN($C287)), "")</f>
        <v/>
      </c>
    </row>
    <row r="288" spans="6:19" x14ac:dyDescent="0.35">
      <c r="F288" s="2" t="str">
        <f t="shared" si="21"/>
        <v/>
      </c>
      <c r="G288" s="2" t="str">
        <f t="shared" si="22"/>
        <v/>
      </c>
      <c r="H288" s="2" t="str">
        <f t="shared" si="23"/>
        <v/>
      </c>
      <c r="I288" s="2" t="str">
        <f t="shared" si="24"/>
        <v xml:space="preserve"> </v>
      </c>
      <c r="S288" s="2" t="str">
        <f>IF(C288&gt;=Parameters!$B$10,D288-EXP(Parameters!$B$2+Parameters!$B$4*LN($C288)), "")</f>
        <v/>
      </c>
    </row>
    <row r="289" spans="6:19" x14ac:dyDescent="0.35">
      <c r="F289" s="2" t="str">
        <f t="shared" si="21"/>
        <v/>
      </c>
      <c r="G289" s="2" t="str">
        <f t="shared" si="22"/>
        <v/>
      </c>
      <c r="H289" s="2" t="str">
        <f t="shared" si="23"/>
        <v/>
      </c>
      <c r="I289" s="2" t="str">
        <f t="shared" si="24"/>
        <v xml:space="preserve"> </v>
      </c>
      <c r="S289" s="2" t="str">
        <f>IF(C289&gt;=Parameters!$B$10,D289-EXP(Parameters!$B$2+Parameters!$B$4*LN($C289)), "")</f>
        <v/>
      </c>
    </row>
    <row r="290" spans="6:19" x14ac:dyDescent="0.35">
      <c r="F290" s="2" t="str">
        <f t="shared" si="21"/>
        <v/>
      </c>
      <c r="G290" s="2" t="str">
        <f t="shared" si="22"/>
        <v/>
      </c>
      <c r="H290" s="2" t="str">
        <f t="shared" si="23"/>
        <v/>
      </c>
      <c r="I290" s="2" t="str">
        <f t="shared" si="24"/>
        <v xml:space="preserve"> </v>
      </c>
      <c r="S290" s="2" t="str">
        <f>IF(C290&gt;=Parameters!$B$10,D290-EXP(Parameters!$B$2+Parameters!$B$4*LN($C290)), "")</f>
        <v/>
      </c>
    </row>
    <row r="291" spans="6:19" x14ac:dyDescent="0.35">
      <c r="F291" s="2" t="str">
        <f t="shared" si="21"/>
        <v/>
      </c>
      <c r="G291" s="2" t="str">
        <f t="shared" si="22"/>
        <v/>
      </c>
      <c r="H291" s="2" t="str">
        <f t="shared" si="23"/>
        <v/>
      </c>
      <c r="I291" s="2" t="str">
        <f t="shared" si="24"/>
        <v xml:space="preserve"> </v>
      </c>
      <c r="S291" s="2" t="str">
        <f>IF(C291&gt;=Parameters!$B$10,D291-EXP(Parameters!$B$2+Parameters!$B$4*LN($C291)), "")</f>
        <v/>
      </c>
    </row>
    <row r="292" spans="6:19" x14ac:dyDescent="0.35">
      <c r="F292" s="2" t="str">
        <f t="shared" si="21"/>
        <v/>
      </c>
      <c r="G292" s="2" t="str">
        <f t="shared" si="22"/>
        <v/>
      </c>
      <c r="H292" s="2" t="str">
        <f t="shared" si="23"/>
        <v/>
      </c>
      <c r="I292" s="2" t="str">
        <f t="shared" si="24"/>
        <v xml:space="preserve"> </v>
      </c>
      <c r="S292" s="2" t="str">
        <f>IF(C292&gt;=Parameters!$B$10,D292-EXP(Parameters!$B$2+Parameters!$B$4*LN($C292)), "")</f>
        <v/>
      </c>
    </row>
    <row r="293" spans="6:19" x14ac:dyDescent="0.35">
      <c r="F293" s="2" t="str">
        <f t="shared" si="21"/>
        <v/>
      </c>
      <c r="G293" s="2" t="str">
        <f t="shared" si="22"/>
        <v/>
      </c>
      <c r="H293" s="2" t="str">
        <f t="shared" si="23"/>
        <v/>
      </c>
      <c r="I293" s="2" t="str">
        <f t="shared" si="24"/>
        <v xml:space="preserve"> </v>
      </c>
      <c r="S293" s="2" t="str">
        <f>IF(C293&gt;=Parameters!$B$10,D293-EXP(Parameters!$B$2+Parameters!$B$4*LN($C293)), "")</f>
        <v/>
      </c>
    </row>
    <row r="294" spans="6:19" x14ac:dyDescent="0.35">
      <c r="F294" s="2" t="str">
        <f t="shared" si="21"/>
        <v/>
      </c>
      <c r="G294" s="2" t="str">
        <f t="shared" si="22"/>
        <v/>
      </c>
      <c r="H294" s="2" t="str">
        <f t="shared" si="23"/>
        <v/>
      </c>
      <c r="I294" s="2" t="str">
        <f t="shared" si="24"/>
        <v xml:space="preserve"> </v>
      </c>
      <c r="S294" s="2" t="str">
        <f>IF(C294&gt;=Parameters!$B$10,D294-EXP(Parameters!$B$2+Parameters!$B$4*LN($C294)), "")</f>
        <v/>
      </c>
    </row>
    <row r="295" spans="6:19" x14ac:dyDescent="0.35">
      <c r="F295" s="2" t="str">
        <f t="shared" si="21"/>
        <v/>
      </c>
      <c r="G295" s="2" t="str">
        <f t="shared" si="22"/>
        <v/>
      </c>
      <c r="H295" s="2" t="str">
        <f t="shared" si="23"/>
        <v/>
      </c>
      <c r="I295" s="2" t="str">
        <f t="shared" si="24"/>
        <v xml:space="preserve"> </v>
      </c>
      <c r="S295" s="2" t="str">
        <f>IF(C295&gt;=Parameters!$B$10,D295-EXP(Parameters!$B$2+Parameters!$B$4*LN($C295)), "")</f>
        <v/>
      </c>
    </row>
    <row r="296" spans="6:19" x14ac:dyDescent="0.35">
      <c r="F296" s="2" t="str">
        <f t="shared" si="21"/>
        <v/>
      </c>
      <c r="G296" s="2" t="str">
        <f t="shared" si="22"/>
        <v/>
      </c>
      <c r="H296" s="2" t="str">
        <f t="shared" si="23"/>
        <v/>
      </c>
      <c r="I296" s="2" t="str">
        <f t="shared" si="24"/>
        <v xml:space="preserve"> </v>
      </c>
      <c r="S296" s="2" t="str">
        <f>IF(C296&gt;=Parameters!$B$10,D296-EXP(Parameters!$B$2+Parameters!$B$4*LN($C296)), "")</f>
        <v/>
      </c>
    </row>
    <row r="297" spans="6:19" x14ac:dyDescent="0.35">
      <c r="F297" s="2" t="str">
        <f t="shared" si="21"/>
        <v/>
      </c>
      <c r="G297" s="2" t="str">
        <f t="shared" si="22"/>
        <v/>
      </c>
      <c r="H297" s="2" t="str">
        <f t="shared" si="23"/>
        <v/>
      </c>
      <c r="I297" s="2" t="str">
        <f t="shared" si="24"/>
        <v xml:space="preserve"> </v>
      </c>
      <c r="S297" s="2" t="str">
        <f>IF(C297&gt;=Parameters!$B$10,D297-EXP(Parameters!$B$2+Parameters!$B$4*LN($C297)), "")</f>
        <v/>
      </c>
    </row>
    <row r="298" spans="6:19" x14ac:dyDescent="0.35">
      <c r="F298" s="2" t="str">
        <f t="shared" si="21"/>
        <v/>
      </c>
      <c r="G298" s="2" t="str">
        <f t="shared" si="22"/>
        <v/>
      </c>
      <c r="H298" s="2" t="str">
        <f t="shared" si="23"/>
        <v/>
      </c>
      <c r="I298" s="2" t="str">
        <f t="shared" si="24"/>
        <v xml:space="preserve"> </v>
      </c>
      <c r="S298" s="2" t="str">
        <f>IF(C298&gt;=Parameters!$B$10,D298-EXP(Parameters!$B$2+Parameters!$B$4*LN($C298)), "")</f>
        <v/>
      </c>
    </row>
    <row r="299" spans="6:19" x14ac:dyDescent="0.35">
      <c r="F299" s="2" t="str">
        <f t="shared" si="21"/>
        <v/>
      </c>
      <c r="G299" s="2" t="str">
        <f t="shared" si="22"/>
        <v/>
      </c>
      <c r="H299" s="2" t="str">
        <f t="shared" si="23"/>
        <v/>
      </c>
      <c r="I299" s="2" t="str">
        <f t="shared" si="24"/>
        <v xml:space="preserve"> </v>
      </c>
      <c r="S299" s="2" t="str">
        <f>IF(C299&gt;=Parameters!$B$10,D299-EXP(Parameters!$B$2+Parameters!$B$4*LN($C299)), "")</f>
        <v/>
      </c>
    </row>
    <row r="300" spans="6:19" x14ac:dyDescent="0.35">
      <c r="F300" s="2" t="str">
        <f t="shared" si="21"/>
        <v/>
      </c>
      <c r="G300" s="2" t="str">
        <f t="shared" si="22"/>
        <v/>
      </c>
      <c r="H300" s="2" t="str">
        <f t="shared" si="23"/>
        <v/>
      </c>
      <c r="I300" s="2" t="str">
        <f t="shared" si="24"/>
        <v xml:space="preserve"> </v>
      </c>
      <c r="S300" s="2" t="str">
        <f>IF(C300&gt;=Parameters!$B$10,D300-EXP(Parameters!$B$2+Parameters!$B$4*LN($C300)), "")</f>
        <v/>
      </c>
    </row>
    <row r="301" spans="6:19" x14ac:dyDescent="0.35">
      <c r="F301" s="2" t="str">
        <f t="shared" si="21"/>
        <v/>
      </c>
      <c r="G301" s="2" t="str">
        <f t="shared" si="22"/>
        <v/>
      </c>
      <c r="H301" s="2" t="str">
        <f t="shared" si="23"/>
        <v/>
      </c>
      <c r="I301" s="2" t="str">
        <f t="shared" si="24"/>
        <v xml:space="preserve"> </v>
      </c>
      <c r="S301" s="2" t="str">
        <f>IF(C301&gt;=Parameters!$B$10,D301-EXP(Parameters!$B$2+Parameters!$B$4*LN($C301)), "")</f>
        <v/>
      </c>
    </row>
    <row r="302" spans="6:19" x14ac:dyDescent="0.35">
      <c r="F302" s="2" t="str">
        <f t="shared" si="21"/>
        <v/>
      </c>
      <c r="G302" s="2" t="str">
        <f t="shared" si="22"/>
        <v/>
      </c>
      <c r="H302" s="2" t="str">
        <f t="shared" si="23"/>
        <v/>
      </c>
      <c r="I302" s="2" t="str">
        <f t="shared" si="24"/>
        <v xml:space="preserve"> </v>
      </c>
      <c r="S302" s="2" t="str">
        <f>IF(C302&gt;=Parameters!$B$10,D302-EXP(Parameters!$B$2+Parameters!$B$4*LN($C302)), "")</f>
        <v/>
      </c>
    </row>
    <row r="303" spans="6:19" x14ac:dyDescent="0.35">
      <c r="F303" s="2" t="str">
        <f t="shared" si="21"/>
        <v/>
      </c>
      <c r="G303" s="2" t="str">
        <f t="shared" si="22"/>
        <v/>
      </c>
      <c r="H303" s="2" t="str">
        <f t="shared" si="23"/>
        <v/>
      </c>
      <c r="I303" s="2" t="str">
        <f t="shared" si="24"/>
        <v xml:space="preserve"> </v>
      </c>
      <c r="S303" s="2" t="str">
        <f>IF(C303&gt;=Parameters!$B$10,D303-EXP(Parameters!$B$2+Parameters!$B$4*LN($C303)), "")</f>
        <v/>
      </c>
    </row>
    <row r="304" spans="6:19" x14ac:dyDescent="0.35">
      <c r="F304" s="2" t="str">
        <f t="shared" si="21"/>
        <v/>
      </c>
      <c r="G304" s="2" t="str">
        <f t="shared" si="22"/>
        <v/>
      </c>
      <c r="H304" s="2" t="str">
        <f t="shared" si="23"/>
        <v/>
      </c>
      <c r="I304" s="2" t="str">
        <f t="shared" si="24"/>
        <v xml:space="preserve"> </v>
      </c>
      <c r="S304" s="2" t="str">
        <f>IF(C304&gt;=Parameters!$B$10,D304-EXP(Parameters!$B$2+Parameters!$B$4*LN($C304)), "")</f>
        <v/>
      </c>
    </row>
    <row r="305" spans="6:19" x14ac:dyDescent="0.35">
      <c r="F305" s="2" t="str">
        <f t="shared" si="21"/>
        <v/>
      </c>
      <c r="G305" s="2" t="str">
        <f t="shared" si="22"/>
        <v/>
      </c>
      <c r="H305" s="2" t="str">
        <f t="shared" si="23"/>
        <v/>
      </c>
      <c r="I305" s="2" t="str">
        <f t="shared" si="24"/>
        <v xml:space="preserve"> </v>
      </c>
      <c r="S305" s="2" t="str">
        <f>IF(C305&gt;=Parameters!$B$10,D305-EXP(Parameters!$B$2+Parameters!$B$4*LN($C305)), "")</f>
        <v/>
      </c>
    </row>
    <row r="306" spans="6:19" x14ac:dyDescent="0.35">
      <c r="F306" s="2" t="str">
        <f t="shared" si="21"/>
        <v/>
      </c>
      <c r="G306" s="2" t="str">
        <f t="shared" si="22"/>
        <v/>
      </c>
      <c r="H306" s="2" t="str">
        <f t="shared" si="23"/>
        <v/>
      </c>
      <c r="I306" s="2" t="str">
        <f t="shared" si="24"/>
        <v xml:space="preserve"> </v>
      </c>
      <c r="S306" s="2" t="str">
        <f>IF(C306&gt;=Parameters!$B$10,D306-EXP(Parameters!$B$2+Parameters!$B$4*LN($C306)), "")</f>
        <v/>
      </c>
    </row>
    <row r="307" spans="6:19" x14ac:dyDescent="0.35">
      <c r="F307" s="2" t="str">
        <f t="shared" si="21"/>
        <v/>
      </c>
      <c r="G307" s="2" t="str">
        <f t="shared" si="22"/>
        <v/>
      </c>
      <c r="H307" s="2" t="str">
        <f t="shared" si="23"/>
        <v/>
      </c>
      <c r="I307" s="2" t="str">
        <f t="shared" si="24"/>
        <v xml:space="preserve"> </v>
      </c>
      <c r="S307" s="2" t="str">
        <f>IF(C307&gt;=Parameters!$B$10,D307-EXP(Parameters!$B$2+Parameters!$B$4*LN($C307)), "")</f>
        <v/>
      </c>
    </row>
    <row r="308" spans="6:19" x14ac:dyDescent="0.35">
      <c r="F308" s="2" t="str">
        <f t="shared" si="21"/>
        <v/>
      </c>
      <c r="G308" s="2" t="str">
        <f t="shared" si="22"/>
        <v/>
      </c>
      <c r="H308" s="2" t="str">
        <f t="shared" si="23"/>
        <v/>
      </c>
      <c r="I308" s="2" t="str">
        <f t="shared" si="24"/>
        <v xml:space="preserve"> </v>
      </c>
      <c r="S308" s="2" t="str">
        <f>IF(C308&gt;=Parameters!$B$10,D308-EXP(Parameters!$B$2+Parameters!$B$4*LN($C308)), "")</f>
        <v/>
      </c>
    </row>
    <row r="309" spans="6:19" x14ac:dyDescent="0.35">
      <c r="F309" s="2" t="str">
        <f t="shared" si="21"/>
        <v/>
      </c>
      <c r="G309" s="2" t="str">
        <f t="shared" si="22"/>
        <v/>
      </c>
      <c r="H309" s="2" t="str">
        <f t="shared" si="23"/>
        <v/>
      </c>
      <c r="I309" s="2" t="str">
        <f t="shared" si="24"/>
        <v xml:space="preserve"> </v>
      </c>
      <c r="S309" s="2" t="str">
        <f>IF(C309&gt;=Parameters!$B$10,D309-EXP(Parameters!$B$2+Parameters!$B$4*LN($C309)), "")</f>
        <v/>
      </c>
    </row>
    <row r="310" spans="6:19" x14ac:dyDescent="0.35">
      <c r="F310" s="2" t="str">
        <f t="shared" si="21"/>
        <v/>
      </c>
      <c r="G310" s="2" t="str">
        <f t="shared" si="22"/>
        <v/>
      </c>
      <c r="H310" s="2" t="str">
        <f t="shared" si="23"/>
        <v/>
      </c>
      <c r="I310" s="2" t="str">
        <f t="shared" si="24"/>
        <v xml:space="preserve"> </v>
      </c>
      <c r="S310" s="2" t="str">
        <f>IF(C310&gt;=Parameters!$B$10,D310-EXP(Parameters!$B$2+Parameters!$B$4*LN($C310)), "")</f>
        <v/>
      </c>
    </row>
    <row r="311" spans="6:19" x14ac:dyDescent="0.35">
      <c r="F311" s="2" t="str">
        <f t="shared" si="21"/>
        <v/>
      </c>
      <c r="G311" s="2" t="str">
        <f t="shared" si="22"/>
        <v/>
      </c>
      <c r="H311" s="2" t="str">
        <f t="shared" si="23"/>
        <v/>
      </c>
      <c r="I311" s="2" t="str">
        <f t="shared" si="24"/>
        <v xml:space="preserve"> </v>
      </c>
      <c r="S311" s="2" t="str">
        <f>IF(C311&gt;=Parameters!$B$10,D311-EXP(Parameters!$B$2+Parameters!$B$4*LN($C311)), "")</f>
        <v/>
      </c>
    </row>
    <row r="312" spans="6:19" x14ac:dyDescent="0.35">
      <c r="F312" s="2" t="str">
        <f t="shared" si="21"/>
        <v/>
      </c>
      <c r="G312" s="2" t="str">
        <f t="shared" si="22"/>
        <v/>
      </c>
      <c r="H312" s="2" t="str">
        <f t="shared" si="23"/>
        <v/>
      </c>
      <c r="I312" s="2" t="str">
        <f t="shared" si="24"/>
        <v xml:space="preserve"> </v>
      </c>
      <c r="S312" s="2" t="str">
        <f>IF(C312&gt;=Parameters!$B$10,D312-EXP(Parameters!$B$2+Parameters!$B$4*LN($C312)), "")</f>
        <v/>
      </c>
    </row>
    <row r="313" spans="6:19" x14ac:dyDescent="0.35">
      <c r="F313" s="2" t="str">
        <f t="shared" si="21"/>
        <v/>
      </c>
      <c r="G313" s="2" t="str">
        <f t="shared" si="22"/>
        <v/>
      </c>
      <c r="H313" s="2" t="str">
        <f t="shared" si="23"/>
        <v/>
      </c>
      <c r="I313" s="2" t="str">
        <f t="shared" si="24"/>
        <v xml:space="preserve"> </v>
      </c>
      <c r="S313" s="2" t="str">
        <f>IF(C313&gt;=Parameters!$B$10,D313-EXP(Parameters!$B$2+Parameters!$B$4*LN($C313)), "")</f>
        <v/>
      </c>
    </row>
    <row r="314" spans="6:19" x14ac:dyDescent="0.35">
      <c r="F314" s="2" t="str">
        <f t="shared" si="21"/>
        <v/>
      </c>
      <c r="G314" s="2" t="str">
        <f t="shared" si="22"/>
        <v/>
      </c>
      <c r="H314" s="2" t="str">
        <f t="shared" si="23"/>
        <v/>
      </c>
      <c r="I314" s="2" t="str">
        <f t="shared" si="24"/>
        <v xml:space="preserve"> </v>
      </c>
      <c r="S314" s="2" t="str">
        <f>IF(C314&gt;=Parameters!$B$10,D314-EXP(Parameters!$B$2+Parameters!$B$4*LN($C314)), "")</f>
        <v/>
      </c>
    </row>
    <row r="315" spans="6:19" x14ac:dyDescent="0.35">
      <c r="F315" s="2" t="str">
        <f t="shared" si="21"/>
        <v/>
      </c>
      <c r="G315" s="2" t="str">
        <f t="shared" si="22"/>
        <v/>
      </c>
      <c r="H315" s="2" t="str">
        <f t="shared" si="23"/>
        <v/>
      </c>
      <c r="I315" s="2" t="str">
        <f t="shared" si="24"/>
        <v xml:space="preserve"> </v>
      </c>
      <c r="S315" s="2" t="str">
        <f>IF(C315&gt;=Parameters!$B$10,D315-EXP(Parameters!$B$2+Parameters!$B$4*LN($C315)), "")</f>
        <v/>
      </c>
    </row>
    <row r="316" spans="6:19" x14ac:dyDescent="0.35">
      <c r="F316" s="2" t="str">
        <f t="shared" si="21"/>
        <v/>
      </c>
      <c r="G316" s="2" t="str">
        <f t="shared" si="22"/>
        <v/>
      </c>
      <c r="H316" s="2" t="str">
        <f t="shared" si="23"/>
        <v/>
      </c>
      <c r="I316" s="2" t="str">
        <f t="shared" si="24"/>
        <v xml:space="preserve"> </v>
      </c>
      <c r="S316" s="2" t="str">
        <f>IF(C316&gt;=Parameters!$B$10,D316-EXP(Parameters!$B$2+Parameters!$B$4*LN($C316)), "")</f>
        <v/>
      </c>
    </row>
    <row r="317" spans="6:19" x14ac:dyDescent="0.35">
      <c r="F317" s="2" t="str">
        <f t="shared" si="21"/>
        <v/>
      </c>
      <c r="G317" s="2" t="str">
        <f t="shared" si="22"/>
        <v/>
      </c>
      <c r="H317" s="2" t="str">
        <f t="shared" si="23"/>
        <v/>
      </c>
      <c r="I317" s="2" t="str">
        <f t="shared" si="24"/>
        <v xml:space="preserve"> </v>
      </c>
      <c r="S317" s="2" t="str">
        <f>IF(C317&gt;=Parameters!$B$10,D317-EXP(Parameters!$B$2+Parameters!$B$4*LN($C317)), "")</f>
        <v/>
      </c>
    </row>
    <row r="318" spans="6:19" x14ac:dyDescent="0.35">
      <c r="F318" s="2" t="str">
        <f t="shared" si="21"/>
        <v/>
      </c>
      <c r="G318" s="2" t="str">
        <f t="shared" si="22"/>
        <v/>
      </c>
      <c r="H318" s="2" t="str">
        <f t="shared" si="23"/>
        <v/>
      </c>
      <c r="I318" s="2" t="str">
        <f t="shared" si="24"/>
        <v xml:space="preserve"> </v>
      </c>
      <c r="S318" s="2" t="str">
        <f>IF(C318&gt;=Parameters!$B$10,D318-EXP(Parameters!$B$2+Parameters!$B$4*LN($C318)), "")</f>
        <v/>
      </c>
    </row>
    <row r="319" spans="6:19" x14ac:dyDescent="0.35">
      <c r="F319" s="2" t="str">
        <f t="shared" si="21"/>
        <v/>
      </c>
      <c r="G319" s="2" t="str">
        <f t="shared" si="22"/>
        <v/>
      </c>
      <c r="H319" s="2" t="str">
        <f t="shared" si="23"/>
        <v/>
      </c>
      <c r="I319" s="2" t="str">
        <f t="shared" si="24"/>
        <v xml:space="preserve"> </v>
      </c>
      <c r="S319" s="2" t="str">
        <f>IF(C319&gt;=Parameters!$B$10,D319-EXP(Parameters!$B$2+Parameters!$B$4*LN($C319)), "")</f>
        <v/>
      </c>
    </row>
    <row r="320" spans="6:19" x14ac:dyDescent="0.35">
      <c r="F320" s="2" t="str">
        <f t="shared" si="21"/>
        <v/>
      </c>
      <c r="G320" s="2" t="str">
        <f t="shared" si="22"/>
        <v/>
      </c>
      <c r="H320" s="2" t="str">
        <f t="shared" si="23"/>
        <v/>
      </c>
      <c r="I320" s="2" t="str">
        <f t="shared" si="24"/>
        <v xml:space="preserve"> </v>
      </c>
      <c r="S320" s="2" t="str">
        <f>IF(C320&gt;=Parameters!$B$10,D320-EXP(Parameters!$B$2+Parameters!$B$4*LN($C320)), "")</f>
        <v/>
      </c>
    </row>
    <row r="321" spans="6:19" x14ac:dyDescent="0.35">
      <c r="F321" s="2" t="str">
        <f t="shared" si="21"/>
        <v/>
      </c>
      <c r="G321" s="2" t="str">
        <f t="shared" si="22"/>
        <v/>
      </c>
      <c r="H321" s="2" t="str">
        <f t="shared" si="23"/>
        <v/>
      </c>
      <c r="I321" s="2" t="str">
        <f t="shared" si="24"/>
        <v xml:space="preserve"> </v>
      </c>
      <c r="S321" s="2" t="str">
        <f>IF(C321&gt;=Parameters!$B$10,D321-EXP(Parameters!$B$2+Parameters!$B$4*LN($C321)), "")</f>
        <v/>
      </c>
    </row>
    <row r="322" spans="6:19" x14ac:dyDescent="0.35">
      <c r="F322" s="2" t="str">
        <f t="shared" si="21"/>
        <v/>
      </c>
      <c r="G322" s="2" t="str">
        <f t="shared" si="22"/>
        <v/>
      </c>
      <c r="H322" s="2" t="str">
        <f t="shared" si="23"/>
        <v/>
      </c>
      <c r="I322" s="2" t="str">
        <f t="shared" si="24"/>
        <v xml:space="preserve"> </v>
      </c>
      <c r="S322" s="2" t="str">
        <f>IF(C322&gt;=Parameters!$B$10,D322-EXP(Parameters!$B$2+Parameters!$B$4*LN($C322)), "")</f>
        <v/>
      </c>
    </row>
    <row r="323" spans="6:19" x14ac:dyDescent="0.35">
      <c r="F323" s="2" t="str">
        <f t="shared" ref="F323:F386" si="25">RIGHT(C323,1)</f>
        <v/>
      </c>
      <c r="G323" s="2" t="str">
        <f t="shared" ref="G323:G386" si="26">RIGHT(D323,1)</f>
        <v/>
      </c>
      <c r="H323" s="2" t="str">
        <f t="shared" ref="H323:H386" si="27">RIGHT(E323,1)</f>
        <v/>
      </c>
      <c r="I323" s="2" t="str">
        <f t="shared" ref="I323:I386" si="28">C323&amp; " " &amp;D323</f>
        <v xml:space="preserve"> </v>
      </c>
      <c r="S323" s="2" t="str">
        <f>IF(C323&gt;=Parameters!$B$10,D323-EXP(Parameters!$B$2+Parameters!$B$4*LN($C323)), "")</f>
        <v/>
      </c>
    </row>
    <row r="324" spans="6:19" x14ac:dyDescent="0.35">
      <c r="F324" s="2" t="str">
        <f t="shared" si="25"/>
        <v/>
      </c>
      <c r="G324" s="2" t="str">
        <f t="shared" si="26"/>
        <v/>
      </c>
      <c r="H324" s="2" t="str">
        <f t="shared" si="27"/>
        <v/>
      </c>
      <c r="I324" s="2" t="str">
        <f t="shared" si="28"/>
        <v xml:space="preserve"> </v>
      </c>
      <c r="S324" s="2" t="str">
        <f>IF(C324&gt;=Parameters!$B$10,D324-EXP(Parameters!$B$2+Parameters!$B$4*LN($C324)), "")</f>
        <v/>
      </c>
    </row>
    <row r="325" spans="6:19" x14ac:dyDescent="0.35">
      <c r="F325" s="2" t="str">
        <f t="shared" si="25"/>
        <v/>
      </c>
      <c r="G325" s="2" t="str">
        <f t="shared" si="26"/>
        <v/>
      </c>
      <c r="H325" s="2" t="str">
        <f t="shared" si="27"/>
        <v/>
      </c>
      <c r="I325" s="2" t="str">
        <f t="shared" si="28"/>
        <v xml:space="preserve"> </v>
      </c>
      <c r="S325" s="2" t="str">
        <f>IF(C325&gt;=Parameters!$B$10,D325-EXP(Parameters!$B$2+Parameters!$B$4*LN($C325)), "")</f>
        <v/>
      </c>
    </row>
    <row r="326" spans="6:19" x14ac:dyDescent="0.35">
      <c r="F326" s="2" t="str">
        <f t="shared" si="25"/>
        <v/>
      </c>
      <c r="G326" s="2" t="str">
        <f t="shared" si="26"/>
        <v/>
      </c>
      <c r="H326" s="2" t="str">
        <f t="shared" si="27"/>
        <v/>
      </c>
      <c r="I326" s="2" t="str">
        <f t="shared" si="28"/>
        <v xml:space="preserve"> </v>
      </c>
      <c r="S326" s="2" t="str">
        <f>IF(C326&gt;=Parameters!$B$10,D326-EXP(Parameters!$B$2+Parameters!$B$4*LN($C326)), "")</f>
        <v/>
      </c>
    </row>
    <row r="327" spans="6:19" x14ac:dyDescent="0.35">
      <c r="F327" s="2" t="str">
        <f t="shared" si="25"/>
        <v/>
      </c>
      <c r="G327" s="2" t="str">
        <f t="shared" si="26"/>
        <v/>
      </c>
      <c r="H327" s="2" t="str">
        <f t="shared" si="27"/>
        <v/>
      </c>
      <c r="I327" s="2" t="str">
        <f t="shared" si="28"/>
        <v xml:space="preserve"> </v>
      </c>
      <c r="S327" s="2" t="str">
        <f>IF(C327&gt;=Parameters!$B$10,D327-EXP(Parameters!$B$2+Parameters!$B$4*LN($C327)), "")</f>
        <v/>
      </c>
    </row>
    <row r="328" spans="6:19" x14ac:dyDescent="0.35">
      <c r="F328" s="2" t="str">
        <f t="shared" si="25"/>
        <v/>
      </c>
      <c r="G328" s="2" t="str">
        <f t="shared" si="26"/>
        <v/>
      </c>
      <c r="H328" s="2" t="str">
        <f t="shared" si="27"/>
        <v/>
      </c>
      <c r="I328" s="2" t="str">
        <f t="shared" si="28"/>
        <v xml:space="preserve"> </v>
      </c>
      <c r="S328" s="2" t="str">
        <f>IF(C328&gt;=Parameters!$B$10,D328-EXP(Parameters!$B$2+Parameters!$B$4*LN($C328)), "")</f>
        <v/>
      </c>
    </row>
    <row r="329" spans="6:19" x14ac:dyDescent="0.35">
      <c r="F329" s="2" t="str">
        <f t="shared" si="25"/>
        <v/>
      </c>
      <c r="G329" s="2" t="str">
        <f t="shared" si="26"/>
        <v/>
      </c>
      <c r="H329" s="2" t="str">
        <f t="shared" si="27"/>
        <v/>
      </c>
      <c r="I329" s="2" t="str">
        <f t="shared" si="28"/>
        <v xml:space="preserve"> </v>
      </c>
      <c r="S329" s="2" t="str">
        <f>IF(C329&gt;=Parameters!$B$10,D329-EXP(Parameters!$B$2+Parameters!$B$4*LN($C329)), "")</f>
        <v/>
      </c>
    </row>
    <row r="330" spans="6:19" x14ac:dyDescent="0.35">
      <c r="F330" s="2" t="str">
        <f t="shared" si="25"/>
        <v/>
      </c>
      <c r="G330" s="2" t="str">
        <f t="shared" si="26"/>
        <v/>
      </c>
      <c r="H330" s="2" t="str">
        <f t="shared" si="27"/>
        <v/>
      </c>
      <c r="I330" s="2" t="str">
        <f t="shared" si="28"/>
        <v xml:space="preserve"> </v>
      </c>
      <c r="S330" s="2" t="str">
        <f>IF(C330&gt;=Parameters!$B$10,D330-EXP(Parameters!$B$2+Parameters!$B$4*LN($C330)), "")</f>
        <v/>
      </c>
    </row>
    <row r="331" spans="6:19" x14ac:dyDescent="0.35">
      <c r="F331" s="2" t="str">
        <f t="shared" si="25"/>
        <v/>
      </c>
      <c r="G331" s="2" t="str">
        <f t="shared" si="26"/>
        <v/>
      </c>
      <c r="H331" s="2" t="str">
        <f t="shared" si="27"/>
        <v/>
      </c>
      <c r="I331" s="2" t="str">
        <f t="shared" si="28"/>
        <v xml:space="preserve"> </v>
      </c>
      <c r="S331" s="2" t="str">
        <f>IF(C331&gt;=Parameters!$B$10,D331-EXP(Parameters!$B$2+Parameters!$B$4*LN($C331)), "")</f>
        <v/>
      </c>
    </row>
    <row r="332" spans="6:19" x14ac:dyDescent="0.35">
      <c r="F332" s="2" t="str">
        <f t="shared" si="25"/>
        <v/>
      </c>
      <c r="G332" s="2" t="str">
        <f t="shared" si="26"/>
        <v/>
      </c>
      <c r="H332" s="2" t="str">
        <f t="shared" si="27"/>
        <v/>
      </c>
      <c r="I332" s="2" t="str">
        <f t="shared" si="28"/>
        <v xml:space="preserve"> </v>
      </c>
      <c r="S332" s="2" t="str">
        <f>IF(C332&gt;=Parameters!$B$10,D332-EXP(Parameters!$B$2+Parameters!$B$4*LN($C332)), "")</f>
        <v/>
      </c>
    </row>
    <row r="333" spans="6:19" x14ac:dyDescent="0.35">
      <c r="F333" s="2" t="str">
        <f t="shared" si="25"/>
        <v/>
      </c>
      <c r="G333" s="2" t="str">
        <f t="shared" si="26"/>
        <v/>
      </c>
      <c r="H333" s="2" t="str">
        <f t="shared" si="27"/>
        <v/>
      </c>
      <c r="I333" s="2" t="str">
        <f t="shared" si="28"/>
        <v xml:space="preserve"> </v>
      </c>
      <c r="S333" s="2" t="str">
        <f>IF(C333&gt;=Parameters!$B$10,D333-EXP(Parameters!$B$2+Parameters!$B$4*LN($C333)), "")</f>
        <v/>
      </c>
    </row>
    <row r="334" spans="6:19" x14ac:dyDescent="0.35">
      <c r="F334" s="2" t="str">
        <f t="shared" si="25"/>
        <v/>
      </c>
      <c r="G334" s="2" t="str">
        <f t="shared" si="26"/>
        <v/>
      </c>
      <c r="H334" s="2" t="str">
        <f t="shared" si="27"/>
        <v/>
      </c>
      <c r="I334" s="2" t="str">
        <f t="shared" si="28"/>
        <v xml:space="preserve"> </v>
      </c>
      <c r="S334" s="2" t="str">
        <f>IF(C334&gt;=Parameters!$B$10,D334-EXP(Parameters!$B$2+Parameters!$B$4*LN($C334)), "")</f>
        <v/>
      </c>
    </row>
    <row r="335" spans="6:19" x14ac:dyDescent="0.35">
      <c r="F335" s="2" t="str">
        <f t="shared" si="25"/>
        <v/>
      </c>
      <c r="G335" s="2" t="str">
        <f t="shared" si="26"/>
        <v/>
      </c>
      <c r="H335" s="2" t="str">
        <f t="shared" si="27"/>
        <v/>
      </c>
      <c r="I335" s="2" t="str">
        <f t="shared" si="28"/>
        <v xml:space="preserve"> </v>
      </c>
      <c r="S335" s="2" t="str">
        <f>IF(C335&gt;=Parameters!$B$10,D335-EXP(Parameters!$B$2+Parameters!$B$4*LN($C335)), "")</f>
        <v/>
      </c>
    </row>
    <row r="336" spans="6:19" x14ac:dyDescent="0.35">
      <c r="F336" s="2" t="str">
        <f t="shared" si="25"/>
        <v/>
      </c>
      <c r="G336" s="2" t="str">
        <f t="shared" si="26"/>
        <v/>
      </c>
      <c r="H336" s="2" t="str">
        <f t="shared" si="27"/>
        <v/>
      </c>
      <c r="I336" s="2" t="str">
        <f t="shared" si="28"/>
        <v xml:space="preserve"> </v>
      </c>
      <c r="S336" s="2" t="str">
        <f>IF(C336&gt;=Parameters!$B$10,D336-EXP(Parameters!$B$2+Parameters!$B$4*LN($C336)), "")</f>
        <v/>
      </c>
    </row>
    <row r="337" spans="6:19" x14ac:dyDescent="0.35">
      <c r="F337" s="2" t="str">
        <f t="shared" si="25"/>
        <v/>
      </c>
      <c r="G337" s="2" t="str">
        <f t="shared" si="26"/>
        <v/>
      </c>
      <c r="H337" s="2" t="str">
        <f t="shared" si="27"/>
        <v/>
      </c>
      <c r="I337" s="2" t="str">
        <f t="shared" si="28"/>
        <v xml:space="preserve"> </v>
      </c>
      <c r="S337" s="2" t="str">
        <f>IF(C337&gt;=Parameters!$B$10,D337-EXP(Parameters!$B$2+Parameters!$B$4*LN($C337)), "")</f>
        <v/>
      </c>
    </row>
    <row r="338" spans="6:19" x14ac:dyDescent="0.35">
      <c r="F338" s="2" t="str">
        <f t="shared" si="25"/>
        <v/>
      </c>
      <c r="G338" s="2" t="str">
        <f t="shared" si="26"/>
        <v/>
      </c>
      <c r="H338" s="2" t="str">
        <f t="shared" si="27"/>
        <v/>
      </c>
      <c r="I338" s="2" t="str">
        <f t="shared" si="28"/>
        <v xml:space="preserve"> </v>
      </c>
      <c r="S338" s="2" t="str">
        <f>IF(C338&gt;=Parameters!$B$10,D338-EXP(Parameters!$B$2+Parameters!$B$4*LN($C338)), "")</f>
        <v/>
      </c>
    </row>
    <row r="339" spans="6:19" x14ac:dyDescent="0.35">
      <c r="F339" s="2" t="str">
        <f t="shared" si="25"/>
        <v/>
      </c>
      <c r="G339" s="2" t="str">
        <f t="shared" si="26"/>
        <v/>
      </c>
      <c r="H339" s="2" t="str">
        <f t="shared" si="27"/>
        <v/>
      </c>
      <c r="I339" s="2" t="str">
        <f t="shared" si="28"/>
        <v xml:space="preserve"> </v>
      </c>
      <c r="S339" s="2" t="str">
        <f>IF(C339&gt;=Parameters!$B$10,D339-EXP(Parameters!$B$2+Parameters!$B$4*LN($C339)), "")</f>
        <v/>
      </c>
    </row>
    <row r="340" spans="6:19" x14ac:dyDescent="0.35">
      <c r="F340" s="2" t="str">
        <f t="shared" si="25"/>
        <v/>
      </c>
      <c r="G340" s="2" t="str">
        <f t="shared" si="26"/>
        <v/>
      </c>
      <c r="H340" s="2" t="str">
        <f t="shared" si="27"/>
        <v/>
      </c>
      <c r="I340" s="2" t="str">
        <f t="shared" si="28"/>
        <v xml:space="preserve"> </v>
      </c>
      <c r="S340" s="2" t="str">
        <f>IF(C340&gt;=Parameters!$B$10,D340-EXP(Parameters!$B$2+Parameters!$B$4*LN($C340)), "")</f>
        <v/>
      </c>
    </row>
    <row r="341" spans="6:19" x14ac:dyDescent="0.35">
      <c r="F341" s="2" t="str">
        <f t="shared" si="25"/>
        <v/>
      </c>
      <c r="G341" s="2" t="str">
        <f t="shared" si="26"/>
        <v/>
      </c>
      <c r="H341" s="2" t="str">
        <f t="shared" si="27"/>
        <v/>
      </c>
      <c r="I341" s="2" t="str">
        <f t="shared" si="28"/>
        <v xml:space="preserve"> </v>
      </c>
      <c r="S341" s="2" t="str">
        <f>IF(C341&gt;=Parameters!$B$10,D341-EXP(Parameters!$B$2+Parameters!$B$4*LN($C341)), "")</f>
        <v/>
      </c>
    </row>
    <row r="342" spans="6:19" x14ac:dyDescent="0.35">
      <c r="F342" s="2" t="str">
        <f t="shared" si="25"/>
        <v/>
      </c>
      <c r="G342" s="2" t="str">
        <f t="shared" si="26"/>
        <v/>
      </c>
      <c r="H342" s="2" t="str">
        <f t="shared" si="27"/>
        <v/>
      </c>
      <c r="I342" s="2" t="str">
        <f t="shared" si="28"/>
        <v xml:space="preserve"> </v>
      </c>
      <c r="S342" s="2" t="str">
        <f>IF(C342&gt;=Parameters!$B$10,D342-EXP(Parameters!$B$2+Parameters!$B$4*LN($C342)), "")</f>
        <v/>
      </c>
    </row>
    <row r="343" spans="6:19" x14ac:dyDescent="0.35">
      <c r="F343" s="2" t="str">
        <f t="shared" si="25"/>
        <v/>
      </c>
      <c r="G343" s="2" t="str">
        <f t="shared" si="26"/>
        <v/>
      </c>
      <c r="H343" s="2" t="str">
        <f t="shared" si="27"/>
        <v/>
      </c>
      <c r="I343" s="2" t="str">
        <f t="shared" si="28"/>
        <v xml:space="preserve"> </v>
      </c>
      <c r="S343" s="2" t="str">
        <f>IF(C343&gt;=Parameters!$B$10,D343-EXP(Parameters!$B$2+Parameters!$B$4*LN($C343)), "")</f>
        <v/>
      </c>
    </row>
    <row r="344" spans="6:19" x14ac:dyDescent="0.35">
      <c r="F344" s="2" t="str">
        <f t="shared" si="25"/>
        <v/>
      </c>
      <c r="G344" s="2" t="str">
        <f t="shared" si="26"/>
        <v/>
      </c>
      <c r="H344" s="2" t="str">
        <f t="shared" si="27"/>
        <v/>
      </c>
      <c r="I344" s="2" t="str">
        <f t="shared" si="28"/>
        <v xml:space="preserve"> </v>
      </c>
      <c r="S344" s="2" t="str">
        <f>IF(C344&gt;=Parameters!$B$10,D344-EXP(Parameters!$B$2+Parameters!$B$4*LN($C344)), "")</f>
        <v/>
      </c>
    </row>
    <row r="345" spans="6:19" x14ac:dyDescent="0.35">
      <c r="F345" s="2" t="str">
        <f t="shared" si="25"/>
        <v/>
      </c>
      <c r="G345" s="2" t="str">
        <f t="shared" si="26"/>
        <v/>
      </c>
      <c r="H345" s="2" t="str">
        <f t="shared" si="27"/>
        <v/>
      </c>
      <c r="I345" s="2" t="str">
        <f t="shared" si="28"/>
        <v xml:space="preserve"> </v>
      </c>
      <c r="S345" s="2" t="str">
        <f>IF(C345&gt;=Parameters!$B$10,D345-EXP(Parameters!$B$2+Parameters!$B$4*LN($C345)), "")</f>
        <v/>
      </c>
    </row>
    <row r="346" spans="6:19" x14ac:dyDescent="0.35">
      <c r="F346" s="2" t="str">
        <f t="shared" si="25"/>
        <v/>
      </c>
      <c r="G346" s="2" t="str">
        <f t="shared" si="26"/>
        <v/>
      </c>
      <c r="H346" s="2" t="str">
        <f t="shared" si="27"/>
        <v/>
      </c>
      <c r="I346" s="2" t="str">
        <f t="shared" si="28"/>
        <v xml:space="preserve"> </v>
      </c>
      <c r="S346" s="2" t="str">
        <f>IF(C346&gt;=Parameters!$B$10,D346-EXP(Parameters!$B$2+Parameters!$B$4*LN($C346)), "")</f>
        <v/>
      </c>
    </row>
    <row r="347" spans="6:19" x14ac:dyDescent="0.35">
      <c r="F347" s="2" t="str">
        <f t="shared" si="25"/>
        <v/>
      </c>
      <c r="G347" s="2" t="str">
        <f t="shared" si="26"/>
        <v/>
      </c>
      <c r="H347" s="2" t="str">
        <f t="shared" si="27"/>
        <v/>
      </c>
      <c r="I347" s="2" t="str">
        <f t="shared" si="28"/>
        <v xml:space="preserve"> </v>
      </c>
      <c r="S347" s="2" t="str">
        <f>IF(C347&gt;=Parameters!$B$10,D347-EXP(Parameters!$B$2+Parameters!$B$4*LN($C347)), "")</f>
        <v/>
      </c>
    </row>
    <row r="348" spans="6:19" x14ac:dyDescent="0.35">
      <c r="F348" s="2" t="str">
        <f t="shared" si="25"/>
        <v/>
      </c>
      <c r="G348" s="2" t="str">
        <f t="shared" si="26"/>
        <v/>
      </c>
      <c r="H348" s="2" t="str">
        <f t="shared" si="27"/>
        <v/>
      </c>
      <c r="I348" s="2" t="str">
        <f t="shared" si="28"/>
        <v xml:space="preserve"> </v>
      </c>
      <c r="S348" s="2" t="str">
        <f>IF(C348&gt;=Parameters!$B$10,D348-EXP(Parameters!$B$2+Parameters!$B$4*LN($C348)), "")</f>
        <v/>
      </c>
    </row>
    <row r="349" spans="6:19" x14ac:dyDescent="0.35">
      <c r="F349" s="2" t="str">
        <f t="shared" si="25"/>
        <v/>
      </c>
      <c r="G349" s="2" t="str">
        <f t="shared" si="26"/>
        <v/>
      </c>
      <c r="H349" s="2" t="str">
        <f t="shared" si="27"/>
        <v/>
      </c>
      <c r="I349" s="2" t="str">
        <f t="shared" si="28"/>
        <v xml:space="preserve"> </v>
      </c>
      <c r="S349" s="2" t="str">
        <f>IF(C349&gt;=Parameters!$B$10,D349-EXP(Parameters!$B$2+Parameters!$B$4*LN($C349)), "")</f>
        <v/>
      </c>
    </row>
    <row r="350" spans="6:19" x14ac:dyDescent="0.35">
      <c r="F350" s="2" t="str">
        <f t="shared" si="25"/>
        <v/>
      </c>
      <c r="G350" s="2" t="str">
        <f t="shared" si="26"/>
        <v/>
      </c>
      <c r="H350" s="2" t="str">
        <f t="shared" si="27"/>
        <v/>
      </c>
      <c r="I350" s="2" t="str">
        <f t="shared" si="28"/>
        <v xml:space="preserve"> </v>
      </c>
      <c r="S350" s="2" t="str">
        <f>IF(C350&gt;=Parameters!$B$10,D350-EXP(Parameters!$B$2+Parameters!$B$4*LN($C350)), "")</f>
        <v/>
      </c>
    </row>
    <row r="351" spans="6:19" x14ac:dyDescent="0.35">
      <c r="F351" s="2" t="str">
        <f t="shared" si="25"/>
        <v/>
      </c>
      <c r="G351" s="2" t="str">
        <f t="shared" si="26"/>
        <v/>
      </c>
      <c r="H351" s="2" t="str">
        <f t="shared" si="27"/>
        <v/>
      </c>
      <c r="I351" s="2" t="str">
        <f t="shared" si="28"/>
        <v xml:space="preserve"> </v>
      </c>
      <c r="S351" s="2" t="str">
        <f>IF(C351&gt;=Parameters!$B$10,D351-EXP(Parameters!$B$2+Parameters!$B$4*LN($C351)), "")</f>
        <v/>
      </c>
    </row>
    <row r="352" spans="6:19" x14ac:dyDescent="0.35">
      <c r="F352" s="2" t="str">
        <f t="shared" si="25"/>
        <v/>
      </c>
      <c r="G352" s="2" t="str">
        <f t="shared" si="26"/>
        <v/>
      </c>
      <c r="H352" s="2" t="str">
        <f t="shared" si="27"/>
        <v/>
      </c>
      <c r="I352" s="2" t="str">
        <f t="shared" si="28"/>
        <v xml:space="preserve"> </v>
      </c>
      <c r="S352" s="2" t="str">
        <f>IF(C352&gt;=Parameters!$B$10,D352-EXP(Parameters!$B$2+Parameters!$B$4*LN($C352)), "")</f>
        <v/>
      </c>
    </row>
    <row r="353" spans="6:19" x14ac:dyDescent="0.35">
      <c r="F353" s="2" t="str">
        <f t="shared" si="25"/>
        <v/>
      </c>
      <c r="G353" s="2" t="str">
        <f t="shared" si="26"/>
        <v/>
      </c>
      <c r="H353" s="2" t="str">
        <f t="shared" si="27"/>
        <v/>
      </c>
      <c r="I353" s="2" t="str">
        <f t="shared" si="28"/>
        <v xml:space="preserve"> </v>
      </c>
      <c r="S353" s="2" t="str">
        <f>IF(C353&gt;=Parameters!$B$10,D353-EXP(Parameters!$B$2+Parameters!$B$4*LN($C353)), "")</f>
        <v/>
      </c>
    </row>
    <row r="354" spans="6:19" x14ac:dyDescent="0.35">
      <c r="F354" s="2" t="str">
        <f t="shared" si="25"/>
        <v/>
      </c>
      <c r="G354" s="2" t="str">
        <f t="shared" si="26"/>
        <v/>
      </c>
      <c r="H354" s="2" t="str">
        <f t="shared" si="27"/>
        <v/>
      </c>
      <c r="I354" s="2" t="str">
        <f t="shared" si="28"/>
        <v xml:space="preserve"> </v>
      </c>
      <c r="S354" s="2" t="str">
        <f>IF(C354&gt;=Parameters!$B$10,D354-EXP(Parameters!$B$2+Parameters!$B$4*LN($C354)), "")</f>
        <v/>
      </c>
    </row>
    <row r="355" spans="6:19" x14ac:dyDescent="0.35">
      <c r="F355" s="2" t="str">
        <f t="shared" si="25"/>
        <v/>
      </c>
      <c r="G355" s="2" t="str">
        <f t="shared" si="26"/>
        <v/>
      </c>
      <c r="H355" s="2" t="str">
        <f t="shared" si="27"/>
        <v/>
      </c>
      <c r="I355" s="2" t="str">
        <f t="shared" si="28"/>
        <v xml:space="preserve"> </v>
      </c>
      <c r="S355" s="2" t="str">
        <f>IF(C355&gt;=Parameters!$B$10,D355-EXP(Parameters!$B$2+Parameters!$B$4*LN($C355)), "")</f>
        <v/>
      </c>
    </row>
    <row r="356" spans="6:19" x14ac:dyDescent="0.35">
      <c r="F356" s="2" t="str">
        <f t="shared" si="25"/>
        <v/>
      </c>
      <c r="G356" s="2" t="str">
        <f t="shared" si="26"/>
        <v/>
      </c>
      <c r="H356" s="2" t="str">
        <f t="shared" si="27"/>
        <v/>
      </c>
      <c r="I356" s="2" t="str">
        <f t="shared" si="28"/>
        <v xml:space="preserve"> </v>
      </c>
      <c r="S356" s="2" t="str">
        <f>IF(C356&gt;=Parameters!$B$10,D356-EXP(Parameters!$B$2+Parameters!$B$4*LN($C356)), "")</f>
        <v/>
      </c>
    </row>
    <row r="357" spans="6:19" x14ac:dyDescent="0.35">
      <c r="F357" s="2" t="str">
        <f t="shared" si="25"/>
        <v/>
      </c>
      <c r="G357" s="2" t="str">
        <f t="shared" si="26"/>
        <v/>
      </c>
      <c r="H357" s="2" t="str">
        <f t="shared" si="27"/>
        <v/>
      </c>
      <c r="I357" s="2" t="str">
        <f t="shared" si="28"/>
        <v xml:space="preserve"> </v>
      </c>
      <c r="S357" s="2" t="str">
        <f>IF(C357&gt;=Parameters!$B$10,D357-EXP(Parameters!$B$2+Parameters!$B$4*LN($C357)), "")</f>
        <v/>
      </c>
    </row>
    <row r="358" spans="6:19" x14ac:dyDescent="0.35">
      <c r="F358" s="2" t="str">
        <f t="shared" si="25"/>
        <v/>
      </c>
      <c r="G358" s="2" t="str">
        <f t="shared" si="26"/>
        <v/>
      </c>
      <c r="H358" s="2" t="str">
        <f t="shared" si="27"/>
        <v/>
      </c>
      <c r="I358" s="2" t="str">
        <f t="shared" si="28"/>
        <v xml:space="preserve"> </v>
      </c>
      <c r="S358" s="2" t="str">
        <f>IF(C358&gt;=Parameters!$B$10,D358-EXP(Parameters!$B$2+Parameters!$B$4*LN($C358)), "")</f>
        <v/>
      </c>
    </row>
    <row r="359" spans="6:19" x14ac:dyDescent="0.35">
      <c r="F359" s="2" t="str">
        <f t="shared" si="25"/>
        <v/>
      </c>
      <c r="G359" s="2" t="str">
        <f t="shared" si="26"/>
        <v/>
      </c>
      <c r="H359" s="2" t="str">
        <f t="shared" si="27"/>
        <v/>
      </c>
      <c r="I359" s="2" t="str">
        <f t="shared" si="28"/>
        <v xml:space="preserve"> </v>
      </c>
      <c r="S359" s="2" t="str">
        <f>IF(C359&gt;=Parameters!$B$10,D359-EXP(Parameters!$B$2+Parameters!$B$4*LN($C359)), "")</f>
        <v/>
      </c>
    </row>
    <row r="360" spans="6:19" x14ac:dyDescent="0.35">
      <c r="F360" s="2" t="str">
        <f t="shared" si="25"/>
        <v/>
      </c>
      <c r="G360" s="2" t="str">
        <f t="shared" si="26"/>
        <v/>
      </c>
      <c r="H360" s="2" t="str">
        <f t="shared" si="27"/>
        <v/>
      </c>
      <c r="I360" s="2" t="str">
        <f t="shared" si="28"/>
        <v xml:space="preserve"> </v>
      </c>
      <c r="S360" s="2" t="str">
        <f>IF(C360&gt;=Parameters!$B$10,D360-EXP(Parameters!$B$2+Parameters!$B$4*LN($C360)), "")</f>
        <v/>
      </c>
    </row>
    <row r="361" spans="6:19" x14ac:dyDescent="0.35">
      <c r="F361" s="2" t="str">
        <f t="shared" si="25"/>
        <v/>
      </c>
      <c r="G361" s="2" t="str">
        <f t="shared" si="26"/>
        <v/>
      </c>
      <c r="H361" s="2" t="str">
        <f t="shared" si="27"/>
        <v/>
      </c>
      <c r="I361" s="2" t="str">
        <f t="shared" si="28"/>
        <v xml:space="preserve"> </v>
      </c>
      <c r="S361" s="2" t="str">
        <f>IF(C361&gt;=Parameters!$B$10,D361-EXP(Parameters!$B$2+Parameters!$B$4*LN($C361)), "")</f>
        <v/>
      </c>
    </row>
    <row r="362" spans="6:19" x14ac:dyDescent="0.35">
      <c r="F362" s="2" t="str">
        <f t="shared" si="25"/>
        <v/>
      </c>
      <c r="G362" s="2" t="str">
        <f t="shared" si="26"/>
        <v/>
      </c>
      <c r="H362" s="2" t="str">
        <f t="shared" si="27"/>
        <v/>
      </c>
      <c r="I362" s="2" t="str">
        <f t="shared" si="28"/>
        <v xml:space="preserve"> </v>
      </c>
      <c r="S362" s="2" t="str">
        <f>IF(C362&gt;=Parameters!$B$10,D362-EXP(Parameters!$B$2+Parameters!$B$4*LN($C362)), "")</f>
        <v/>
      </c>
    </row>
    <row r="363" spans="6:19" x14ac:dyDescent="0.35">
      <c r="F363" s="2" t="str">
        <f t="shared" si="25"/>
        <v/>
      </c>
      <c r="G363" s="2" t="str">
        <f t="shared" si="26"/>
        <v/>
      </c>
      <c r="H363" s="2" t="str">
        <f t="shared" si="27"/>
        <v/>
      </c>
      <c r="I363" s="2" t="str">
        <f t="shared" si="28"/>
        <v xml:space="preserve"> </v>
      </c>
      <c r="S363" s="2" t="str">
        <f>IF(C363&gt;=Parameters!$B$10,D363-EXP(Parameters!$B$2+Parameters!$B$4*LN($C363)), "")</f>
        <v/>
      </c>
    </row>
    <row r="364" spans="6:19" x14ac:dyDescent="0.35">
      <c r="F364" s="2" t="str">
        <f t="shared" si="25"/>
        <v/>
      </c>
      <c r="G364" s="2" t="str">
        <f t="shared" si="26"/>
        <v/>
      </c>
      <c r="H364" s="2" t="str">
        <f t="shared" si="27"/>
        <v/>
      </c>
      <c r="I364" s="2" t="str">
        <f t="shared" si="28"/>
        <v xml:space="preserve"> </v>
      </c>
      <c r="S364" s="2" t="str">
        <f>IF(C364&gt;=Parameters!$B$10,D364-EXP(Parameters!$B$2+Parameters!$B$4*LN($C364)), "")</f>
        <v/>
      </c>
    </row>
    <row r="365" spans="6:19" x14ac:dyDescent="0.35">
      <c r="F365" s="2" t="str">
        <f t="shared" si="25"/>
        <v/>
      </c>
      <c r="G365" s="2" t="str">
        <f t="shared" si="26"/>
        <v/>
      </c>
      <c r="H365" s="2" t="str">
        <f t="shared" si="27"/>
        <v/>
      </c>
      <c r="I365" s="2" t="str">
        <f t="shared" si="28"/>
        <v xml:space="preserve"> </v>
      </c>
      <c r="S365" s="2" t="str">
        <f>IF(C365&gt;=Parameters!$B$10,D365-EXP(Parameters!$B$2+Parameters!$B$4*LN($C365)), "")</f>
        <v/>
      </c>
    </row>
    <row r="366" spans="6:19" x14ac:dyDescent="0.35">
      <c r="F366" s="2" t="str">
        <f t="shared" si="25"/>
        <v/>
      </c>
      <c r="G366" s="2" t="str">
        <f t="shared" si="26"/>
        <v/>
      </c>
      <c r="H366" s="2" t="str">
        <f t="shared" si="27"/>
        <v/>
      </c>
      <c r="I366" s="2" t="str">
        <f t="shared" si="28"/>
        <v xml:space="preserve"> </v>
      </c>
      <c r="S366" s="2" t="str">
        <f>IF(C366&gt;=Parameters!$B$10,D366-EXP(Parameters!$B$2+Parameters!$B$4*LN($C366)), "")</f>
        <v/>
      </c>
    </row>
    <row r="367" spans="6:19" x14ac:dyDescent="0.35">
      <c r="F367" s="2" t="str">
        <f t="shared" si="25"/>
        <v/>
      </c>
      <c r="G367" s="2" t="str">
        <f t="shared" si="26"/>
        <v/>
      </c>
      <c r="H367" s="2" t="str">
        <f t="shared" si="27"/>
        <v/>
      </c>
      <c r="I367" s="2" t="str">
        <f t="shared" si="28"/>
        <v xml:space="preserve"> </v>
      </c>
      <c r="S367" s="2" t="str">
        <f>IF(C367&gt;=Parameters!$B$10,D367-EXP(Parameters!$B$2+Parameters!$B$4*LN($C367)), "")</f>
        <v/>
      </c>
    </row>
    <row r="368" spans="6:19" x14ac:dyDescent="0.35">
      <c r="F368" s="2" t="str">
        <f t="shared" si="25"/>
        <v/>
      </c>
      <c r="G368" s="2" t="str">
        <f t="shared" si="26"/>
        <v/>
      </c>
      <c r="H368" s="2" t="str">
        <f t="shared" si="27"/>
        <v/>
      </c>
      <c r="I368" s="2" t="str">
        <f t="shared" si="28"/>
        <v xml:space="preserve"> </v>
      </c>
      <c r="S368" s="2" t="str">
        <f>IF(C368&gt;=Parameters!$B$10,D368-EXP(Parameters!$B$2+Parameters!$B$4*LN($C368)), "")</f>
        <v/>
      </c>
    </row>
    <row r="369" spans="6:19" x14ac:dyDescent="0.35">
      <c r="F369" s="2" t="str">
        <f t="shared" si="25"/>
        <v/>
      </c>
      <c r="G369" s="2" t="str">
        <f t="shared" si="26"/>
        <v/>
      </c>
      <c r="H369" s="2" t="str">
        <f t="shared" si="27"/>
        <v/>
      </c>
      <c r="I369" s="2" t="str">
        <f t="shared" si="28"/>
        <v xml:space="preserve"> </v>
      </c>
      <c r="S369" s="2" t="str">
        <f>IF(C369&gt;=Parameters!$B$10,D369-EXP(Parameters!$B$2+Parameters!$B$4*LN($C369)), "")</f>
        <v/>
      </c>
    </row>
    <row r="370" spans="6:19" x14ac:dyDescent="0.35">
      <c r="F370" s="2" t="str">
        <f t="shared" si="25"/>
        <v/>
      </c>
      <c r="G370" s="2" t="str">
        <f t="shared" si="26"/>
        <v/>
      </c>
      <c r="H370" s="2" t="str">
        <f t="shared" si="27"/>
        <v/>
      </c>
      <c r="I370" s="2" t="str">
        <f t="shared" si="28"/>
        <v xml:space="preserve"> </v>
      </c>
      <c r="S370" s="2" t="str">
        <f>IF(C370&gt;=Parameters!$B$10,D370-EXP(Parameters!$B$2+Parameters!$B$4*LN($C370)), "")</f>
        <v/>
      </c>
    </row>
    <row r="371" spans="6:19" x14ac:dyDescent="0.35">
      <c r="F371" s="2" t="str">
        <f t="shared" si="25"/>
        <v/>
      </c>
      <c r="G371" s="2" t="str">
        <f t="shared" si="26"/>
        <v/>
      </c>
      <c r="H371" s="2" t="str">
        <f t="shared" si="27"/>
        <v/>
      </c>
      <c r="I371" s="2" t="str">
        <f t="shared" si="28"/>
        <v xml:space="preserve"> </v>
      </c>
      <c r="S371" s="2" t="str">
        <f>IF(C371&gt;=Parameters!$B$10,D371-EXP(Parameters!$B$2+Parameters!$B$4*LN($C371)), "")</f>
        <v/>
      </c>
    </row>
    <row r="372" spans="6:19" x14ac:dyDescent="0.35">
      <c r="F372" s="2" t="str">
        <f t="shared" si="25"/>
        <v/>
      </c>
      <c r="G372" s="2" t="str">
        <f t="shared" si="26"/>
        <v/>
      </c>
      <c r="H372" s="2" t="str">
        <f t="shared" si="27"/>
        <v/>
      </c>
      <c r="I372" s="2" t="str">
        <f t="shared" si="28"/>
        <v xml:space="preserve"> </v>
      </c>
      <c r="S372" s="2" t="str">
        <f>IF(C372&gt;=Parameters!$B$10,D372-EXP(Parameters!$B$2+Parameters!$B$4*LN($C372)), "")</f>
        <v/>
      </c>
    </row>
    <row r="373" spans="6:19" x14ac:dyDescent="0.35">
      <c r="F373" s="2" t="str">
        <f t="shared" si="25"/>
        <v/>
      </c>
      <c r="G373" s="2" t="str">
        <f t="shared" si="26"/>
        <v/>
      </c>
      <c r="H373" s="2" t="str">
        <f t="shared" si="27"/>
        <v/>
      </c>
      <c r="I373" s="2" t="str">
        <f t="shared" si="28"/>
        <v xml:space="preserve"> </v>
      </c>
      <c r="S373" s="2" t="str">
        <f>IF(C373&gt;=Parameters!$B$10,D373-EXP(Parameters!$B$2+Parameters!$B$4*LN($C373)), "")</f>
        <v/>
      </c>
    </row>
    <row r="374" spans="6:19" x14ac:dyDescent="0.35">
      <c r="F374" s="2" t="str">
        <f t="shared" si="25"/>
        <v/>
      </c>
      <c r="G374" s="2" t="str">
        <f t="shared" si="26"/>
        <v/>
      </c>
      <c r="H374" s="2" t="str">
        <f t="shared" si="27"/>
        <v/>
      </c>
      <c r="I374" s="2" t="str">
        <f t="shared" si="28"/>
        <v xml:space="preserve"> </v>
      </c>
      <c r="S374" s="2" t="str">
        <f>IF(C374&gt;=Parameters!$B$10,D374-EXP(Parameters!$B$2+Parameters!$B$4*LN($C374)), "")</f>
        <v/>
      </c>
    </row>
    <row r="375" spans="6:19" x14ac:dyDescent="0.35">
      <c r="F375" s="2" t="str">
        <f t="shared" si="25"/>
        <v/>
      </c>
      <c r="G375" s="2" t="str">
        <f t="shared" si="26"/>
        <v/>
      </c>
      <c r="H375" s="2" t="str">
        <f t="shared" si="27"/>
        <v/>
      </c>
      <c r="I375" s="2" t="str">
        <f t="shared" si="28"/>
        <v xml:space="preserve"> </v>
      </c>
      <c r="S375" s="2" t="str">
        <f>IF(C375&gt;=Parameters!$B$10,D375-EXP(Parameters!$B$2+Parameters!$B$4*LN($C375)), "")</f>
        <v/>
      </c>
    </row>
    <row r="376" spans="6:19" x14ac:dyDescent="0.35">
      <c r="F376" s="2" t="str">
        <f t="shared" si="25"/>
        <v/>
      </c>
      <c r="G376" s="2" t="str">
        <f t="shared" si="26"/>
        <v/>
      </c>
      <c r="H376" s="2" t="str">
        <f t="shared" si="27"/>
        <v/>
      </c>
      <c r="I376" s="2" t="str">
        <f t="shared" si="28"/>
        <v xml:space="preserve"> </v>
      </c>
      <c r="S376" s="2" t="str">
        <f>IF(C376&gt;=Parameters!$B$10,D376-EXP(Parameters!$B$2+Parameters!$B$4*LN($C376)), "")</f>
        <v/>
      </c>
    </row>
    <row r="377" spans="6:19" x14ac:dyDescent="0.35">
      <c r="F377" s="2" t="str">
        <f t="shared" si="25"/>
        <v/>
      </c>
      <c r="G377" s="2" t="str">
        <f t="shared" si="26"/>
        <v/>
      </c>
      <c r="H377" s="2" t="str">
        <f t="shared" si="27"/>
        <v/>
      </c>
      <c r="I377" s="2" t="str">
        <f t="shared" si="28"/>
        <v xml:space="preserve"> </v>
      </c>
      <c r="S377" s="2" t="str">
        <f>IF(C377&gt;=Parameters!$B$10,D377-EXP(Parameters!$B$2+Parameters!$B$4*LN($C377)), "")</f>
        <v/>
      </c>
    </row>
    <row r="378" spans="6:19" x14ac:dyDescent="0.35">
      <c r="F378" s="2" t="str">
        <f t="shared" si="25"/>
        <v/>
      </c>
      <c r="G378" s="2" t="str">
        <f t="shared" si="26"/>
        <v/>
      </c>
      <c r="H378" s="2" t="str">
        <f t="shared" si="27"/>
        <v/>
      </c>
      <c r="I378" s="2" t="str">
        <f t="shared" si="28"/>
        <v xml:space="preserve"> </v>
      </c>
      <c r="S378" s="2" t="str">
        <f>IF(C378&gt;=Parameters!$B$10,D378-EXP(Parameters!$B$2+Parameters!$B$4*LN($C378)), "")</f>
        <v/>
      </c>
    </row>
    <row r="379" spans="6:19" x14ac:dyDescent="0.35">
      <c r="F379" s="2" t="str">
        <f t="shared" si="25"/>
        <v/>
      </c>
      <c r="G379" s="2" t="str">
        <f t="shared" si="26"/>
        <v/>
      </c>
      <c r="H379" s="2" t="str">
        <f t="shared" si="27"/>
        <v/>
      </c>
      <c r="I379" s="2" t="str">
        <f t="shared" si="28"/>
        <v xml:space="preserve"> </v>
      </c>
      <c r="S379" s="2" t="str">
        <f>IF(C379&gt;=Parameters!$B$10,D379-EXP(Parameters!$B$2+Parameters!$B$4*LN($C379)), "")</f>
        <v/>
      </c>
    </row>
    <row r="380" spans="6:19" x14ac:dyDescent="0.35">
      <c r="F380" s="2" t="str">
        <f t="shared" si="25"/>
        <v/>
      </c>
      <c r="G380" s="2" t="str">
        <f t="shared" si="26"/>
        <v/>
      </c>
      <c r="H380" s="2" t="str">
        <f t="shared" si="27"/>
        <v/>
      </c>
      <c r="I380" s="2" t="str">
        <f t="shared" si="28"/>
        <v xml:space="preserve"> </v>
      </c>
      <c r="S380" s="2" t="str">
        <f>IF(C380&gt;=Parameters!$B$10,D380-EXP(Parameters!$B$2+Parameters!$B$4*LN($C380)), "")</f>
        <v/>
      </c>
    </row>
    <row r="381" spans="6:19" x14ac:dyDescent="0.35">
      <c r="F381" s="2" t="str">
        <f t="shared" si="25"/>
        <v/>
      </c>
      <c r="G381" s="2" t="str">
        <f t="shared" si="26"/>
        <v/>
      </c>
      <c r="H381" s="2" t="str">
        <f t="shared" si="27"/>
        <v/>
      </c>
      <c r="I381" s="2" t="str">
        <f t="shared" si="28"/>
        <v xml:space="preserve"> </v>
      </c>
      <c r="S381" s="2" t="str">
        <f>IF(C381&gt;=Parameters!$B$10,D381-EXP(Parameters!$B$2+Parameters!$B$4*LN($C381)), "")</f>
        <v/>
      </c>
    </row>
    <row r="382" spans="6:19" x14ac:dyDescent="0.35">
      <c r="F382" s="2" t="str">
        <f t="shared" si="25"/>
        <v/>
      </c>
      <c r="G382" s="2" t="str">
        <f t="shared" si="26"/>
        <v/>
      </c>
      <c r="H382" s="2" t="str">
        <f t="shared" si="27"/>
        <v/>
      </c>
      <c r="I382" s="2" t="str">
        <f t="shared" si="28"/>
        <v xml:space="preserve"> </v>
      </c>
      <c r="S382" s="2" t="str">
        <f>IF(C382&gt;=Parameters!$B$10,D382-EXP(Parameters!$B$2+Parameters!$B$4*LN($C382)), "")</f>
        <v/>
      </c>
    </row>
    <row r="383" spans="6:19" x14ac:dyDescent="0.35">
      <c r="F383" s="2" t="str">
        <f t="shared" si="25"/>
        <v/>
      </c>
      <c r="G383" s="2" t="str">
        <f t="shared" si="26"/>
        <v/>
      </c>
      <c r="H383" s="2" t="str">
        <f t="shared" si="27"/>
        <v/>
      </c>
      <c r="I383" s="2" t="str">
        <f t="shared" si="28"/>
        <v xml:space="preserve"> </v>
      </c>
      <c r="S383" s="2" t="str">
        <f>IF(C383&gt;=Parameters!$B$10,D383-EXP(Parameters!$B$2+Parameters!$B$4*LN($C383)), "")</f>
        <v/>
      </c>
    </row>
    <row r="384" spans="6:19" x14ac:dyDescent="0.35">
      <c r="F384" s="2" t="str">
        <f t="shared" si="25"/>
        <v/>
      </c>
      <c r="G384" s="2" t="str">
        <f t="shared" si="26"/>
        <v/>
      </c>
      <c r="H384" s="2" t="str">
        <f t="shared" si="27"/>
        <v/>
      </c>
      <c r="I384" s="2" t="str">
        <f t="shared" si="28"/>
        <v xml:space="preserve"> </v>
      </c>
      <c r="S384" s="2" t="str">
        <f>IF(C384&gt;=Parameters!$B$10,D384-EXP(Parameters!$B$2+Parameters!$B$4*LN($C384)), "")</f>
        <v/>
      </c>
    </row>
    <row r="385" spans="6:19" x14ac:dyDescent="0.35">
      <c r="F385" s="2" t="str">
        <f t="shared" si="25"/>
        <v/>
      </c>
      <c r="G385" s="2" t="str">
        <f t="shared" si="26"/>
        <v/>
      </c>
      <c r="H385" s="2" t="str">
        <f t="shared" si="27"/>
        <v/>
      </c>
      <c r="I385" s="2" t="str">
        <f t="shared" si="28"/>
        <v xml:space="preserve"> </v>
      </c>
      <c r="S385" s="2" t="str">
        <f>IF(C385&gt;=Parameters!$B$10,D385-EXP(Parameters!$B$2+Parameters!$B$4*LN($C385)), "")</f>
        <v/>
      </c>
    </row>
    <row r="386" spans="6:19" x14ac:dyDescent="0.35">
      <c r="F386" s="2" t="str">
        <f t="shared" si="25"/>
        <v/>
      </c>
      <c r="G386" s="2" t="str">
        <f t="shared" si="26"/>
        <v/>
      </c>
      <c r="H386" s="2" t="str">
        <f t="shared" si="27"/>
        <v/>
      </c>
      <c r="I386" s="2" t="str">
        <f t="shared" si="28"/>
        <v xml:space="preserve"> </v>
      </c>
      <c r="S386" s="2" t="str">
        <f>IF(C386&gt;=Parameters!$B$10,D386-EXP(Parameters!$B$2+Parameters!$B$4*LN($C386)), "")</f>
        <v/>
      </c>
    </row>
    <row r="387" spans="6:19" x14ac:dyDescent="0.35">
      <c r="F387" s="2" t="str">
        <f t="shared" ref="F387:H515" si="29">RIGHT(C387,1)</f>
        <v/>
      </c>
      <c r="G387" s="2" t="str">
        <f t="shared" ref="G387:G450" si="30">RIGHT(D387,1)</f>
        <v/>
      </c>
      <c r="H387" s="2" t="str">
        <f t="shared" ref="H387:H450" si="31">RIGHT(E387,1)</f>
        <v/>
      </c>
      <c r="I387" s="2" t="str">
        <f t="shared" ref="I387:I450" si="32">C387&amp; " " &amp;D387</f>
        <v xml:space="preserve"> </v>
      </c>
      <c r="S387" s="2" t="str">
        <f>IF(C387&gt;=Parameters!$B$10,D387-EXP(Parameters!$B$2+Parameters!$B$4*LN($C387)), "")</f>
        <v/>
      </c>
    </row>
    <row r="388" spans="6:19" x14ac:dyDescent="0.35">
      <c r="F388" s="2" t="str">
        <f t="shared" si="29"/>
        <v/>
      </c>
      <c r="G388" s="2" t="str">
        <f t="shared" si="30"/>
        <v/>
      </c>
      <c r="H388" s="2" t="str">
        <f t="shared" si="31"/>
        <v/>
      </c>
      <c r="I388" s="2" t="str">
        <f t="shared" si="32"/>
        <v xml:space="preserve"> </v>
      </c>
      <c r="S388" s="2" t="str">
        <f>IF(C388&gt;=Parameters!$B$10,D388-EXP(Parameters!$B$2+Parameters!$B$4*LN($C388)), "")</f>
        <v/>
      </c>
    </row>
    <row r="389" spans="6:19" x14ac:dyDescent="0.35">
      <c r="F389" s="2" t="str">
        <f t="shared" si="29"/>
        <v/>
      </c>
      <c r="G389" s="2" t="str">
        <f t="shared" si="30"/>
        <v/>
      </c>
      <c r="H389" s="2" t="str">
        <f t="shared" si="31"/>
        <v/>
      </c>
      <c r="I389" s="2" t="str">
        <f t="shared" si="32"/>
        <v xml:space="preserve"> </v>
      </c>
      <c r="S389" s="2" t="str">
        <f>IF(C389&gt;=Parameters!$B$10,D389-EXP(Parameters!$B$2+Parameters!$B$4*LN($C389)), "")</f>
        <v/>
      </c>
    </row>
    <row r="390" spans="6:19" x14ac:dyDescent="0.35">
      <c r="F390" s="2" t="str">
        <f t="shared" si="29"/>
        <v/>
      </c>
      <c r="G390" s="2" t="str">
        <f t="shared" si="30"/>
        <v/>
      </c>
      <c r="H390" s="2" t="str">
        <f t="shared" si="31"/>
        <v/>
      </c>
      <c r="I390" s="2" t="str">
        <f t="shared" si="32"/>
        <v xml:space="preserve"> </v>
      </c>
      <c r="S390" s="2" t="str">
        <f>IF(C390&gt;=Parameters!$B$10,D390-EXP(Parameters!$B$2+Parameters!$B$4*LN($C390)), "")</f>
        <v/>
      </c>
    </row>
    <row r="391" spans="6:19" x14ac:dyDescent="0.35">
      <c r="F391" s="2" t="str">
        <f t="shared" si="29"/>
        <v/>
      </c>
      <c r="G391" s="2" t="str">
        <f t="shared" si="30"/>
        <v/>
      </c>
      <c r="H391" s="2" t="str">
        <f t="shared" si="31"/>
        <v/>
      </c>
      <c r="I391" s="2" t="str">
        <f t="shared" si="32"/>
        <v xml:space="preserve"> </v>
      </c>
      <c r="S391" s="2" t="str">
        <f>IF(C391&gt;=Parameters!$B$10,D391-EXP(Parameters!$B$2+Parameters!$B$4*LN($C391)), "")</f>
        <v/>
      </c>
    </row>
    <row r="392" spans="6:19" x14ac:dyDescent="0.35">
      <c r="F392" s="2" t="str">
        <f t="shared" si="29"/>
        <v/>
      </c>
      <c r="G392" s="2" t="str">
        <f t="shared" si="30"/>
        <v/>
      </c>
      <c r="H392" s="2" t="str">
        <f t="shared" si="31"/>
        <v/>
      </c>
      <c r="I392" s="2" t="str">
        <f t="shared" si="32"/>
        <v xml:space="preserve"> </v>
      </c>
      <c r="S392" s="2" t="str">
        <f>IF(C392&gt;=Parameters!$B$10,D392-EXP(Parameters!$B$2+Parameters!$B$4*LN($C392)), "")</f>
        <v/>
      </c>
    </row>
    <row r="393" spans="6:19" x14ac:dyDescent="0.35">
      <c r="F393" s="2" t="str">
        <f t="shared" si="29"/>
        <v/>
      </c>
      <c r="G393" s="2" t="str">
        <f t="shared" si="30"/>
        <v/>
      </c>
      <c r="H393" s="2" t="str">
        <f t="shared" si="31"/>
        <v/>
      </c>
      <c r="I393" s="2" t="str">
        <f t="shared" si="32"/>
        <v xml:space="preserve"> </v>
      </c>
      <c r="S393" s="2" t="str">
        <f>IF(C393&gt;=Parameters!$B$10,D393-EXP(Parameters!$B$2+Parameters!$B$4*LN($C393)), "")</f>
        <v/>
      </c>
    </row>
    <row r="394" spans="6:19" x14ac:dyDescent="0.35">
      <c r="F394" s="2" t="str">
        <f t="shared" si="29"/>
        <v/>
      </c>
      <c r="G394" s="2" t="str">
        <f t="shared" si="30"/>
        <v/>
      </c>
      <c r="H394" s="2" t="str">
        <f t="shared" si="31"/>
        <v/>
      </c>
      <c r="I394" s="2" t="str">
        <f t="shared" si="32"/>
        <v xml:space="preserve"> </v>
      </c>
      <c r="S394" s="2" t="str">
        <f>IF(C394&gt;=Parameters!$B$10,D394-EXP(Parameters!$B$2+Parameters!$B$4*LN($C394)), "")</f>
        <v/>
      </c>
    </row>
    <row r="395" spans="6:19" x14ac:dyDescent="0.35">
      <c r="F395" s="2" t="str">
        <f t="shared" si="29"/>
        <v/>
      </c>
      <c r="G395" s="2" t="str">
        <f t="shared" si="30"/>
        <v/>
      </c>
      <c r="H395" s="2" t="str">
        <f t="shared" si="31"/>
        <v/>
      </c>
      <c r="I395" s="2" t="str">
        <f t="shared" si="32"/>
        <v xml:space="preserve"> </v>
      </c>
      <c r="S395" s="2" t="str">
        <f>IF(C395&gt;=Parameters!$B$10,D395-EXP(Parameters!$B$2+Parameters!$B$4*LN($C395)), "")</f>
        <v/>
      </c>
    </row>
    <row r="396" spans="6:19" x14ac:dyDescent="0.35">
      <c r="F396" s="2" t="str">
        <f t="shared" si="29"/>
        <v/>
      </c>
      <c r="G396" s="2" t="str">
        <f t="shared" si="30"/>
        <v/>
      </c>
      <c r="H396" s="2" t="str">
        <f t="shared" si="31"/>
        <v/>
      </c>
      <c r="I396" s="2" t="str">
        <f t="shared" si="32"/>
        <v xml:space="preserve"> </v>
      </c>
      <c r="S396" s="2" t="str">
        <f>IF(C396&gt;=Parameters!$B$10,D396-EXP(Parameters!$B$2+Parameters!$B$4*LN($C396)), "")</f>
        <v/>
      </c>
    </row>
    <row r="397" spans="6:19" x14ac:dyDescent="0.35">
      <c r="F397" s="2" t="str">
        <f t="shared" si="29"/>
        <v/>
      </c>
      <c r="G397" s="2" t="str">
        <f t="shared" si="30"/>
        <v/>
      </c>
      <c r="H397" s="2" t="str">
        <f t="shared" si="31"/>
        <v/>
      </c>
      <c r="I397" s="2" t="str">
        <f t="shared" si="32"/>
        <v xml:space="preserve"> </v>
      </c>
      <c r="S397" s="2" t="str">
        <f>IF(C397&gt;=Parameters!$B$10,D397-EXP(Parameters!$B$2+Parameters!$B$4*LN($C397)), "")</f>
        <v/>
      </c>
    </row>
    <row r="398" spans="6:19" x14ac:dyDescent="0.35">
      <c r="F398" s="2" t="str">
        <f t="shared" si="29"/>
        <v/>
      </c>
      <c r="G398" s="2" t="str">
        <f t="shared" si="30"/>
        <v/>
      </c>
      <c r="H398" s="2" t="str">
        <f t="shared" si="31"/>
        <v/>
      </c>
      <c r="I398" s="2" t="str">
        <f t="shared" si="32"/>
        <v xml:space="preserve"> </v>
      </c>
      <c r="S398" s="2" t="str">
        <f>IF(C398&gt;=Parameters!$B$10,D398-EXP(Parameters!$B$2+Parameters!$B$4*LN($C398)), "")</f>
        <v/>
      </c>
    </row>
    <row r="399" spans="6:19" x14ac:dyDescent="0.35">
      <c r="F399" s="2" t="str">
        <f t="shared" si="29"/>
        <v/>
      </c>
      <c r="G399" s="2" t="str">
        <f t="shared" si="30"/>
        <v/>
      </c>
      <c r="H399" s="2" t="str">
        <f t="shared" si="31"/>
        <v/>
      </c>
      <c r="I399" s="2" t="str">
        <f t="shared" si="32"/>
        <v xml:space="preserve"> </v>
      </c>
      <c r="S399" s="2" t="str">
        <f>IF(C399&gt;=Parameters!$B$10,D399-EXP(Parameters!$B$2+Parameters!$B$4*LN($C399)), "")</f>
        <v/>
      </c>
    </row>
    <row r="400" spans="6:19" x14ac:dyDescent="0.35">
      <c r="F400" s="2" t="str">
        <f t="shared" si="29"/>
        <v/>
      </c>
      <c r="G400" s="2" t="str">
        <f t="shared" si="30"/>
        <v/>
      </c>
      <c r="H400" s="2" t="str">
        <f t="shared" si="31"/>
        <v/>
      </c>
      <c r="I400" s="2" t="str">
        <f t="shared" si="32"/>
        <v xml:space="preserve"> </v>
      </c>
      <c r="S400" s="2" t="str">
        <f>IF(C400&gt;=Parameters!$B$10,D400-EXP(Parameters!$B$2+Parameters!$B$4*LN($C400)), "")</f>
        <v/>
      </c>
    </row>
    <row r="401" spans="6:19" x14ac:dyDescent="0.35">
      <c r="F401" s="2" t="str">
        <f t="shared" si="29"/>
        <v/>
      </c>
      <c r="G401" s="2" t="str">
        <f t="shared" si="30"/>
        <v/>
      </c>
      <c r="H401" s="2" t="str">
        <f t="shared" si="31"/>
        <v/>
      </c>
      <c r="I401" s="2" t="str">
        <f t="shared" si="32"/>
        <v xml:space="preserve"> </v>
      </c>
      <c r="S401" s="2" t="str">
        <f>IF(C401&gt;=Parameters!$B$10,D401-EXP(Parameters!$B$2+Parameters!$B$4*LN($C401)), "")</f>
        <v/>
      </c>
    </row>
    <row r="402" spans="6:19" x14ac:dyDescent="0.35">
      <c r="F402" s="2" t="str">
        <f t="shared" si="29"/>
        <v/>
      </c>
      <c r="G402" s="2" t="str">
        <f t="shared" si="30"/>
        <v/>
      </c>
      <c r="H402" s="2" t="str">
        <f t="shared" si="31"/>
        <v/>
      </c>
      <c r="I402" s="2" t="str">
        <f t="shared" si="32"/>
        <v xml:space="preserve"> </v>
      </c>
      <c r="S402" s="2" t="str">
        <f>IF(C402&gt;=Parameters!$B$10,D402-EXP(Parameters!$B$2+Parameters!$B$4*LN($C402)), "")</f>
        <v/>
      </c>
    </row>
    <row r="403" spans="6:19" x14ac:dyDescent="0.35">
      <c r="F403" s="2" t="str">
        <f t="shared" si="29"/>
        <v/>
      </c>
      <c r="G403" s="2" t="str">
        <f t="shared" si="30"/>
        <v/>
      </c>
      <c r="H403" s="2" t="str">
        <f t="shared" si="31"/>
        <v/>
      </c>
      <c r="I403" s="2" t="str">
        <f t="shared" si="32"/>
        <v xml:space="preserve"> </v>
      </c>
      <c r="S403" s="2" t="str">
        <f>IF(C403&gt;=Parameters!$B$10,D403-EXP(Parameters!$B$2+Parameters!$B$4*LN($C403)), "")</f>
        <v/>
      </c>
    </row>
    <row r="404" spans="6:19" x14ac:dyDescent="0.35">
      <c r="F404" s="2" t="str">
        <f t="shared" si="29"/>
        <v/>
      </c>
      <c r="G404" s="2" t="str">
        <f t="shared" si="30"/>
        <v/>
      </c>
      <c r="H404" s="2" t="str">
        <f t="shared" si="31"/>
        <v/>
      </c>
      <c r="I404" s="2" t="str">
        <f t="shared" si="32"/>
        <v xml:space="preserve"> </v>
      </c>
      <c r="S404" s="2" t="str">
        <f>IF(C404&gt;=Parameters!$B$10,D404-EXP(Parameters!$B$2+Parameters!$B$4*LN($C404)), "")</f>
        <v/>
      </c>
    </row>
    <row r="405" spans="6:19" x14ac:dyDescent="0.35">
      <c r="F405" s="2" t="str">
        <f t="shared" si="29"/>
        <v/>
      </c>
      <c r="G405" s="2" t="str">
        <f t="shared" si="30"/>
        <v/>
      </c>
      <c r="H405" s="2" t="str">
        <f t="shared" si="31"/>
        <v/>
      </c>
      <c r="I405" s="2" t="str">
        <f t="shared" si="32"/>
        <v xml:space="preserve"> </v>
      </c>
      <c r="S405" s="2" t="str">
        <f>IF(C405&gt;=Parameters!$B$10,D405-EXP(Parameters!$B$2+Parameters!$B$4*LN($C405)), "")</f>
        <v/>
      </c>
    </row>
    <row r="406" spans="6:19" x14ac:dyDescent="0.35">
      <c r="F406" s="2" t="str">
        <f t="shared" si="29"/>
        <v/>
      </c>
      <c r="G406" s="2" t="str">
        <f t="shared" si="30"/>
        <v/>
      </c>
      <c r="H406" s="2" t="str">
        <f t="shared" si="31"/>
        <v/>
      </c>
      <c r="I406" s="2" t="str">
        <f t="shared" si="32"/>
        <v xml:space="preserve"> </v>
      </c>
      <c r="S406" s="2" t="str">
        <f>IF(C406&gt;=Parameters!$B$10,D406-EXP(Parameters!$B$2+Parameters!$B$4*LN($C406)), "")</f>
        <v/>
      </c>
    </row>
    <row r="407" spans="6:19" x14ac:dyDescent="0.35">
      <c r="F407" s="2" t="str">
        <f t="shared" si="29"/>
        <v/>
      </c>
      <c r="G407" s="2" t="str">
        <f t="shared" si="30"/>
        <v/>
      </c>
      <c r="H407" s="2" t="str">
        <f t="shared" si="31"/>
        <v/>
      </c>
      <c r="I407" s="2" t="str">
        <f t="shared" si="32"/>
        <v xml:space="preserve"> </v>
      </c>
      <c r="S407" s="2" t="str">
        <f>IF(C407&gt;=Parameters!$B$10,D407-EXP(Parameters!$B$2+Parameters!$B$4*LN($C407)), "")</f>
        <v/>
      </c>
    </row>
    <row r="408" spans="6:19" x14ac:dyDescent="0.35">
      <c r="F408" s="2" t="str">
        <f t="shared" si="29"/>
        <v/>
      </c>
      <c r="G408" s="2" t="str">
        <f t="shared" si="30"/>
        <v/>
      </c>
      <c r="H408" s="2" t="str">
        <f t="shared" si="31"/>
        <v/>
      </c>
      <c r="I408" s="2" t="str">
        <f t="shared" si="32"/>
        <v xml:space="preserve"> </v>
      </c>
      <c r="S408" s="2" t="str">
        <f>IF(C408&gt;=Parameters!$B$10,D408-EXP(Parameters!$B$2+Parameters!$B$4*LN($C408)), "")</f>
        <v/>
      </c>
    </row>
    <row r="409" spans="6:19" x14ac:dyDescent="0.35">
      <c r="F409" s="2" t="str">
        <f t="shared" si="29"/>
        <v/>
      </c>
      <c r="G409" s="2" t="str">
        <f t="shared" si="30"/>
        <v/>
      </c>
      <c r="H409" s="2" t="str">
        <f t="shared" si="31"/>
        <v/>
      </c>
      <c r="I409" s="2" t="str">
        <f t="shared" si="32"/>
        <v xml:space="preserve"> </v>
      </c>
      <c r="S409" s="2" t="str">
        <f>IF(C409&gt;=Parameters!$B$10,D409-EXP(Parameters!$B$2+Parameters!$B$4*LN($C409)), "")</f>
        <v/>
      </c>
    </row>
    <row r="410" spans="6:19" x14ac:dyDescent="0.35">
      <c r="F410" s="2" t="str">
        <f t="shared" si="29"/>
        <v/>
      </c>
      <c r="G410" s="2" t="str">
        <f t="shared" si="30"/>
        <v/>
      </c>
      <c r="H410" s="2" t="str">
        <f t="shared" si="31"/>
        <v/>
      </c>
      <c r="I410" s="2" t="str">
        <f t="shared" si="32"/>
        <v xml:space="preserve"> </v>
      </c>
      <c r="S410" s="2" t="str">
        <f>IF(C410&gt;=Parameters!$B$10,D410-EXP(Parameters!$B$2+Parameters!$B$4*LN($C410)), "")</f>
        <v/>
      </c>
    </row>
    <row r="411" spans="6:19" x14ac:dyDescent="0.35">
      <c r="F411" s="2" t="str">
        <f t="shared" si="29"/>
        <v/>
      </c>
      <c r="G411" s="2" t="str">
        <f t="shared" si="30"/>
        <v/>
      </c>
      <c r="H411" s="2" t="str">
        <f t="shared" si="31"/>
        <v/>
      </c>
      <c r="I411" s="2" t="str">
        <f t="shared" si="32"/>
        <v xml:space="preserve"> </v>
      </c>
      <c r="S411" s="2" t="str">
        <f>IF(C411&gt;=Parameters!$B$10,D411-EXP(Parameters!$B$2+Parameters!$B$4*LN($C411)), "")</f>
        <v/>
      </c>
    </row>
    <row r="412" spans="6:19" x14ac:dyDescent="0.35">
      <c r="F412" s="2" t="str">
        <f t="shared" si="29"/>
        <v/>
      </c>
      <c r="G412" s="2" t="str">
        <f t="shared" si="30"/>
        <v/>
      </c>
      <c r="H412" s="2" t="str">
        <f t="shared" si="31"/>
        <v/>
      </c>
      <c r="I412" s="2" t="str">
        <f t="shared" si="32"/>
        <v xml:space="preserve"> </v>
      </c>
      <c r="S412" s="2" t="str">
        <f>IF(C412&gt;=Parameters!$B$10,D412-EXP(Parameters!$B$2+Parameters!$B$4*LN($C412)), "")</f>
        <v/>
      </c>
    </row>
    <row r="413" spans="6:19" x14ac:dyDescent="0.35">
      <c r="F413" s="2" t="str">
        <f t="shared" si="29"/>
        <v/>
      </c>
      <c r="G413" s="2" t="str">
        <f t="shared" si="30"/>
        <v/>
      </c>
      <c r="H413" s="2" t="str">
        <f t="shared" si="31"/>
        <v/>
      </c>
      <c r="I413" s="2" t="str">
        <f t="shared" si="32"/>
        <v xml:space="preserve"> </v>
      </c>
      <c r="S413" s="2" t="str">
        <f>IF(C413&gt;=Parameters!$B$10,D413-EXP(Parameters!$B$2+Parameters!$B$4*LN($C413)), "")</f>
        <v/>
      </c>
    </row>
    <row r="414" spans="6:19" x14ac:dyDescent="0.35">
      <c r="F414" s="2" t="str">
        <f t="shared" si="29"/>
        <v/>
      </c>
      <c r="G414" s="2" t="str">
        <f t="shared" si="30"/>
        <v/>
      </c>
      <c r="H414" s="2" t="str">
        <f t="shared" si="31"/>
        <v/>
      </c>
      <c r="I414" s="2" t="str">
        <f t="shared" si="32"/>
        <v xml:space="preserve"> </v>
      </c>
      <c r="S414" s="2" t="str">
        <f>IF(C414&gt;=Parameters!$B$10,D414-EXP(Parameters!$B$2+Parameters!$B$4*LN($C414)), "")</f>
        <v/>
      </c>
    </row>
    <row r="415" spans="6:19" x14ac:dyDescent="0.35">
      <c r="F415" s="2" t="str">
        <f t="shared" si="29"/>
        <v/>
      </c>
      <c r="G415" s="2" t="str">
        <f t="shared" si="30"/>
        <v/>
      </c>
      <c r="H415" s="2" t="str">
        <f t="shared" si="31"/>
        <v/>
      </c>
      <c r="I415" s="2" t="str">
        <f t="shared" si="32"/>
        <v xml:space="preserve"> </v>
      </c>
      <c r="S415" s="2" t="str">
        <f>IF(C415&gt;=Parameters!$B$10,D415-EXP(Parameters!$B$2+Parameters!$B$4*LN($C415)), "")</f>
        <v/>
      </c>
    </row>
    <row r="416" spans="6:19" x14ac:dyDescent="0.35">
      <c r="F416" s="2" t="str">
        <f t="shared" si="29"/>
        <v/>
      </c>
      <c r="G416" s="2" t="str">
        <f t="shared" si="30"/>
        <v/>
      </c>
      <c r="H416" s="2" t="str">
        <f t="shared" si="31"/>
        <v/>
      </c>
      <c r="I416" s="2" t="str">
        <f t="shared" si="32"/>
        <v xml:space="preserve"> </v>
      </c>
      <c r="S416" s="2" t="str">
        <f>IF(C416&gt;=Parameters!$B$10,D416-EXP(Parameters!$B$2+Parameters!$B$4*LN($C416)), "")</f>
        <v/>
      </c>
    </row>
    <row r="417" spans="6:19" x14ac:dyDescent="0.35">
      <c r="F417" s="2" t="str">
        <f t="shared" si="29"/>
        <v/>
      </c>
      <c r="G417" s="2" t="str">
        <f t="shared" si="30"/>
        <v/>
      </c>
      <c r="H417" s="2" t="str">
        <f t="shared" si="31"/>
        <v/>
      </c>
      <c r="I417" s="2" t="str">
        <f t="shared" si="32"/>
        <v xml:space="preserve"> </v>
      </c>
      <c r="S417" s="2" t="str">
        <f>IF(C417&gt;=Parameters!$B$10,D417-EXP(Parameters!$B$2+Parameters!$B$4*LN($C417)), "")</f>
        <v/>
      </c>
    </row>
    <row r="418" spans="6:19" x14ac:dyDescent="0.35">
      <c r="F418" s="2" t="str">
        <f t="shared" si="29"/>
        <v/>
      </c>
      <c r="G418" s="2" t="str">
        <f t="shared" si="30"/>
        <v/>
      </c>
      <c r="H418" s="2" t="str">
        <f t="shared" si="31"/>
        <v/>
      </c>
      <c r="I418" s="2" t="str">
        <f t="shared" si="32"/>
        <v xml:space="preserve"> </v>
      </c>
      <c r="S418" s="2" t="str">
        <f>IF(C418&gt;=Parameters!$B$10,D418-EXP(Parameters!$B$2+Parameters!$B$4*LN($C418)), "")</f>
        <v/>
      </c>
    </row>
    <row r="419" spans="6:19" x14ac:dyDescent="0.35">
      <c r="F419" s="2" t="str">
        <f t="shared" si="29"/>
        <v/>
      </c>
      <c r="G419" s="2" t="str">
        <f t="shared" si="30"/>
        <v/>
      </c>
      <c r="H419" s="2" t="str">
        <f t="shared" si="31"/>
        <v/>
      </c>
      <c r="I419" s="2" t="str">
        <f t="shared" si="32"/>
        <v xml:space="preserve"> </v>
      </c>
      <c r="S419" s="2" t="str">
        <f>IF(C419&gt;=Parameters!$B$10,D419-EXP(Parameters!$B$2+Parameters!$B$4*LN($C419)), "")</f>
        <v/>
      </c>
    </row>
    <row r="420" spans="6:19" x14ac:dyDescent="0.35">
      <c r="F420" s="2" t="str">
        <f t="shared" si="29"/>
        <v/>
      </c>
      <c r="G420" s="2" t="str">
        <f t="shared" si="30"/>
        <v/>
      </c>
      <c r="H420" s="2" t="str">
        <f t="shared" si="31"/>
        <v/>
      </c>
      <c r="I420" s="2" t="str">
        <f t="shared" si="32"/>
        <v xml:space="preserve"> </v>
      </c>
      <c r="S420" s="2" t="str">
        <f>IF(C420&gt;=Parameters!$B$10,D420-EXP(Parameters!$B$2+Parameters!$B$4*LN($C420)), "")</f>
        <v/>
      </c>
    </row>
    <row r="421" spans="6:19" x14ac:dyDescent="0.35">
      <c r="F421" s="2" t="str">
        <f t="shared" si="29"/>
        <v/>
      </c>
      <c r="G421" s="2" t="str">
        <f t="shared" si="30"/>
        <v/>
      </c>
      <c r="H421" s="2" t="str">
        <f t="shared" si="31"/>
        <v/>
      </c>
      <c r="I421" s="2" t="str">
        <f t="shared" si="32"/>
        <v xml:space="preserve"> </v>
      </c>
      <c r="S421" s="2" t="str">
        <f>IF(C421&gt;=Parameters!$B$10,D421-EXP(Parameters!$B$2+Parameters!$B$4*LN($C421)), "")</f>
        <v/>
      </c>
    </row>
    <row r="422" spans="6:19" x14ac:dyDescent="0.35">
      <c r="F422" s="2" t="str">
        <f t="shared" si="29"/>
        <v/>
      </c>
      <c r="G422" s="2" t="str">
        <f t="shared" si="30"/>
        <v/>
      </c>
      <c r="H422" s="2" t="str">
        <f t="shared" si="31"/>
        <v/>
      </c>
      <c r="I422" s="2" t="str">
        <f t="shared" si="32"/>
        <v xml:space="preserve"> </v>
      </c>
      <c r="S422" s="2" t="str">
        <f>IF(C422&gt;=Parameters!$B$10,D422-EXP(Parameters!$B$2+Parameters!$B$4*LN($C422)), "")</f>
        <v/>
      </c>
    </row>
    <row r="423" spans="6:19" x14ac:dyDescent="0.35">
      <c r="F423" s="2" t="str">
        <f t="shared" si="29"/>
        <v/>
      </c>
      <c r="G423" s="2" t="str">
        <f t="shared" si="30"/>
        <v/>
      </c>
      <c r="H423" s="2" t="str">
        <f t="shared" si="31"/>
        <v/>
      </c>
      <c r="I423" s="2" t="str">
        <f t="shared" si="32"/>
        <v xml:space="preserve"> </v>
      </c>
      <c r="S423" s="2" t="str">
        <f>IF(C423&gt;=Parameters!$B$10,D423-EXP(Parameters!$B$2+Parameters!$B$4*LN($C423)), "")</f>
        <v/>
      </c>
    </row>
    <row r="424" spans="6:19" x14ac:dyDescent="0.35">
      <c r="F424" s="2" t="str">
        <f t="shared" si="29"/>
        <v/>
      </c>
      <c r="G424" s="2" t="str">
        <f t="shared" si="30"/>
        <v/>
      </c>
      <c r="H424" s="2" t="str">
        <f t="shared" si="31"/>
        <v/>
      </c>
      <c r="I424" s="2" t="str">
        <f t="shared" si="32"/>
        <v xml:space="preserve"> </v>
      </c>
      <c r="S424" s="2" t="str">
        <f>IF(C424&gt;=Parameters!$B$10,D424-EXP(Parameters!$B$2+Parameters!$B$4*LN($C424)), "")</f>
        <v/>
      </c>
    </row>
    <row r="425" spans="6:19" x14ac:dyDescent="0.35">
      <c r="F425" s="2" t="str">
        <f t="shared" si="29"/>
        <v/>
      </c>
      <c r="G425" s="2" t="str">
        <f t="shared" si="30"/>
        <v/>
      </c>
      <c r="H425" s="2" t="str">
        <f t="shared" si="31"/>
        <v/>
      </c>
      <c r="I425" s="2" t="str">
        <f t="shared" si="32"/>
        <v xml:space="preserve"> </v>
      </c>
      <c r="S425" s="2" t="str">
        <f>IF(C425&gt;=Parameters!$B$10,D425-EXP(Parameters!$B$2+Parameters!$B$4*LN($C425)), "")</f>
        <v/>
      </c>
    </row>
    <row r="426" spans="6:19" x14ac:dyDescent="0.35">
      <c r="F426" s="2" t="str">
        <f t="shared" si="29"/>
        <v/>
      </c>
      <c r="G426" s="2" t="str">
        <f t="shared" si="30"/>
        <v/>
      </c>
      <c r="H426" s="2" t="str">
        <f t="shared" si="31"/>
        <v/>
      </c>
      <c r="I426" s="2" t="str">
        <f t="shared" si="32"/>
        <v xml:space="preserve"> </v>
      </c>
      <c r="S426" s="2" t="str">
        <f>IF(C426&gt;=Parameters!$B$10,D426-EXP(Parameters!$B$2+Parameters!$B$4*LN($C426)), "")</f>
        <v/>
      </c>
    </row>
    <row r="427" spans="6:19" x14ac:dyDescent="0.35">
      <c r="F427" s="2" t="str">
        <f t="shared" si="29"/>
        <v/>
      </c>
      <c r="G427" s="2" t="str">
        <f t="shared" si="30"/>
        <v/>
      </c>
      <c r="H427" s="2" t="str">
        <f t="shared" si="31"/>
        <v/>
      </c>
      <c r="I427" s="2" t="str">
        <f t="shared" si="32"/>
        <v xml:space="preserve"> </v>
      </c>
      <c r="S427" s="2" t="str">
        <f>IF(C427&gt;=Parameters!$B$10,D427-EXP(Parameters!$B$2+Parameters!$B$4*LN($C427)), "")</f>
        <v/>
      </c>
    </row>
    <row r="428" spans="6:19" x14ac:dyDescent="0.35">
      <c r="F428" s="2" t="str">
        <f t="shared" si="29"/>
        <v/>
      </c>
      <c r="G428" s="2" t="str">
        <f t="shared" si="30"/>
        <v/>
      </c>
      <c r="H428" s="2" t="str">
        <f t="shared" si="31"/>
        <v/>
      </c>
      <c r="I428" s="2" t="str">
        <f t="shared" si="32"/>
        <v xml:space="preserve"> </v>
      </c>
      <c r="S428" s="2" t="str">
        <f>IF(C428&gt;=Parameters!$B$10,D428-EXP(Parameters!$B$2+Parameters!$B$4*LN($C428)), "")</f>
        <v/>
      </c>
    </row>
    <row r="429" spans="6:19" x14ac:dyDescent="0.35">
      <c r="F429" s="2" t="str">
        <f t="shared" si="29"/>
        <v/>
      </c>
      <c r="G429" s="2" t="str">
        <f t="shared" si="30"/>
        <v/>
      </c>
      <c r="H429" s="2" t="str">
        <f t="shared" si="31"/>
        <v/>
      </c>
      <c r="I429" s="2" t="str">
        <f t="shared" si="32"/>
        <v xml:space="preserve"> </v>
      </c>
      <c r="S429" s="2" t="str">
        <f>IF(C429&gt;=Parameters!$B$10,D429-EXP(Parameters!$B$2+Parameters!$B$4*LN($C429)), "")</f>
        <v/>
      </c>
    </row>
    <row r="430" spans="6:19" x14ac:dyDescent="0.35">
      <c r="F430" s="2" t="str">
        <f t="shared" si="29"/>
        <v/>
      </c>
      <c r="G430" s="2" t="str">
        <f t="shared" si="30"/>
        <v/>
      </c>
      <c r="H430" s="2" t="str">
        <f t="shared" si="31"/>
        <v/>
      </c>
      <c r="I430" s="2" t="str">
        <f t="shared" si="32"/>
        <v xml:space="preserve"> </v>
      </c>
      <c r="S430" s="2" t="str">
        <f>IF(C430&gt;=Parameters!$B$10,D430-EXP(Parameters!$B$2+Parameters!$B$4*LN($C430)), "")</f>
        <v/>
      </c>
    </row>
    <row r="431" spans="6:19" x14ac:dyDescent="0.35">
      <c r="F431" s="2" t="str">
        <f t="shared" si="29"/>
        <v/>
      </c>
      <c r="G431" s="2" t="str">
        <f t="shared" si="30"/>
        <v/>
      </c>
      <c r="H431" s="2" t="str">
        <f t="shared" si="31"/>
        <v/>
      </c>
      <c r="I431" s="2" t="str">
        <f t="shared" si="32"/>
        <v xml:space="preserve"> </v>
      </c>
      <c r="S431" s="2" t="str">
        <f>IF(C431&gt;=Parameters!$B$10,D431-EXP(Parameters!$B$2+Parameters!$B$4*LN($C431)), "")</f>
        <v/>
      </c>
    </row>
    <row r="432" spans="6:19" x14ac:dyDescent="0.35">
      <c r="F432" s="2" t="str">
        <f t="shared" si="29"/>
        <v/>
      </c>
      <c r="G432" s="2" t="str">
        <f t="shared" si="30"/>
        <v/>
      </c>
      <c r="H432" s="2" t="str">
        <f t="shared" si="31"/>
        <v/>
      </c>
      <c r="I432" s="2" t="str">
        <f t="shared" si="32"/>
        <v xml:space="preserve"> </v>
      </c>
      <c r="S432" s="2" t="str">
        <f>IF(C432&gt;=Parameters!$B$10,D432-EXP(Parameters!$B$2+Parameters!$B$4*LN($C432)), "")</f>
        <v/>
      </c>
    </row>
    <row r="433" spans="6:19" x14ac:dyDescent="0.35">
      <c r="F433" s="2" t="str">
        <f t="shared" si="29"/>
        <v/>
      </c>
      <c r="G433" s="2" t="str">
        <f t="shared" si="30"/>
        <v/>
      </c>
      <c r="H433" s="2" t="str">
        <f t="shared" si="31"/>
        <v/>
      </c>
      <c r="I433" s="2" t="str">
        <f t="shared" si="32"/>
        <v xml:space="preserve"> </v>
      </c>
      <c r="S433" s="2" t="str">
        <f>IF(C433&gt;=Parameters!$B$10,D433-EXP(Parameters!$B$2+Parameters!$B$4*LN($C433)), "")</f>
        <v/>
      </c>
    </row>
    <row r="434" spans="6:19" x14ac:dyDescent="0.35">
      <c r="F434" s="2" t="str">
        <f t="shared" si="29"/>
        <v/>
      </c>
      <c r="G434" s="2" t="str">
        <f t="shared" si="30"/>
        <v/>
      </c>
      <c r="H434" s="2" t="str">
        <f t="shared" si="31"/>
        <v/>
      </c>
      <c r="I434" s="2" t="str">
        <f t="shared" si="32"/>
        <v xml:space="preserve"> </v>
      </c>
      <c r="S434" s="2" t="str">
        <f>IF(C434&gt;=Parameters!$B$10,D434-EXP(Parameters!$B$2+Parameters!$B$4*LN($C434)), "")</f>
        <v/>
      </c>
    </row>
    <row r="435" spans="6:19" x14ac:dyDescent="0.35">
      <c r="F435" s="2" t="str">
        <f t="shared" si="29"/>
        <v/>
      </c>
      <c r="G435" s="2" t="str">
        <f t="shared" si="30"/>
        <v/>
      </c>
      <c r="H435" s="2" t="str">
        <f t="shared" si="31"/>
        <v/>
      </c>
      <c r="I435" s="2" t="str">
        <f t="shared" si="32"/>
        <v xml:space="preserve"> </v>
      </c>
      <c r="S435" s="2" t="str">
        <f>IF(C435&gt;=Parameters!$B$10,D435-EXP(Parameters!$B$2+Parameters!$B$4*LN($C435)), "")</f>
        <v/>
      </c>
    </row>
    <row r="436" spans="6:19" x14ac:dyDescent="0.35">
      <c r="F436" s="2" t="str">
        <f t="shared" si="29"/>
        <v/>
      </c>
      <c r="G436" s="2" t="str">
        <f t="shared" si="30"/>
        <v/>
      </c>
      <c r="H436" s="2" t="str">
        <f t="shared" si="31"/>
        <v/>
      </c>
      <c r="I436" s="2" t="str">
        <f t="shared" si="32"/>
        <v xml:space="preserve"> </v>
      </c>
      <c r="S436" s="2" t="str">
        <f>IF(C436&gt;=Parameters!$B$10,D436-EXP(Parameters!$B$2+Parameters!$B$4*LN($C436)), "")</f>
        <v/>
      </c>
    </row>
    <row r="437" spans="6:19" x14ac:dyDescent="0.35">
      <c r="F437" s="2" t="str">
        <f t="shared" si="29"/>
        <v/>
      </c>
      <c r="G437" s="2" t="str">
        <f t="shared" si="30"/>
        <v/>
      </c>
      <c r="H437" s="2" t="str">
        <f t="shared" si="31"/>
        <v/>
      </c>
      <c r="I437" s="2" t="str">
        <f t="shared" si="32"/>
        <v xml:space="preserve"> </v>
      </c>
      <c r="S437" s="2" t="str">
        <f>IF(C437&gt;=Parameters!$B$10,D437-EXP(Parameters!$B$2+Parameters!$B$4*LN($C437)), "")</f>
        <v/>
      </c>
    </row>
    <row r="438" spans="6:19" x14ac:dyDescent="0.35">
      <c r="F438" s="2" t="str">
        <f t="shared" si="29"/>
        <v/>
      </c>
      <c r="G438" s="2" t="str">
        <f t="shared" si="30"/>
        <v/>
      </c>
      <c r="H438" s="2" t="str">
        <f t="shared" si="31"/>
        <v/>
      </c>
      <c r="I438" s="2" t="str">
        <f t="shared" si="32"/>
        <v xml:space="preserve"> </v>
      </c>
      <c r="S438" s="2" t="str">
        <f>IF(C438&gt;=Parameters!$B$10,D438-EXP(Parameters!$B$2+Parameters!$B$4*LN($C438)), "")</f>
        <v/>
      </c>
    </row>
    <row r="439" spans="6:19" x14ac:dyDescent="0.35">
      <c r="F439" s="2" t="str">
        <f t="shared" si="29"/>
        <v/>
      </c>
      <c r="G439" s="2" t="str">
        <f t="shared" si="30"/>
        <v/>
      </c>
      <c r="H439" s="2" t="str">
        <f t="shared" si="31"/>
        <v/>
      </c>
      <c r="I439" s="2" t="str">
        <f t="shared" si="32"/>
        <v xml:space="preserve"> </v>
      </c>
      <c r="S439" s="2" t="str">
        <f>IF(C439&gt;=Parameters!$B$10,D439-EXP(Parameters!$B$2+Parameters!$B$4*LN($C439)), "")</f>
        <v/>
      </c>
    </row>
    <row r="440" spans="6:19" x14ac:dyDescent="0.35">
      <c r="F440" s="2" t="str">
        <f t="shared" si="29"/>
        <v/>
      </c>
      <c r="G440" s="2" t="str">
        <f t="shared" si="30"/>
        <v/>
      </c>
      <c r="H440" s="2" t="str">
        <f t="shared" si="31"/>
        <v/>
      </c>
      <c r="I440" s="2" t="str">
        <f t="shared" si="32"/>
        <v xml:space="preserve"> </v>
      </c>
      <c r="S440" s="2" t="str">
        <f>IF(C440&gt;=Parameters!$B$10,D440-EXP(Parameters!$B$2+Parameters!$B$4*LN($C440)), "")</f>
        <v/>
      </c>
    </row>
    <row r="441" spans="6:19" x14ac:dyDescent="0.35">
      <c r="F441" s="2" t="str">
        <f t="shared" si="29"/>
        <v/>
      </c>
      <c r="G441" s="2" t="str">
        <f t="shared" si="30"/>
        <v/>
      </c>
      <c r="H441" s="2" t="str">
        <f t="shared" si="31"/>
        <v/>
      </c>
      <c r="I441" s="2" t="str">
        <f t="shared" si="32"/>
        <v xml:space="preserve"> </v>
      </c>
      <c r="S441" s="2" t="str">
        <f>IF(C441&gt;=Parameters!$B$10,D441-EXP(Parameters!$B$2+Parameters!$B$4*LN($C441)), "")</f>
        <v/>
      </c>
    </row>
    <row r="442" spans="6:19" x14ac:dyDescent="0.35">
      <c r="F442" s="2" t="str">
        <f t="shared" si="29"/>
        <v/>
      </c>
      <c r="G442" s="2" t="str">
        <f t="shared" si="30"/>
        <v/>
      </c>
      <c r="H442" s="2" t="str">
        <f t="shared" si="31"/>
        <v/>
      </c>
      <c r="I442" s="2" t="str">
        <f t="shared" si="32"/>
        <v xml:space="preserve"> </v>
      </c>
      <c r="S442" s="2" t="str">
        <f>IF(C442&gt;=Parameters!$B$10,D442-EXP(Parameters!$B$2+Parameters!$B$4*LN($C442)), "")</f>
        <v/>
      </c>
    </row>
    <row r="443" spans="6:19" x14ac:dyDescent="0.35">
      <c r="F443" s="2" t="str">
        <f t="shared" si="29"/>
        <v/>
      </c>
      <c r="G443" s="2" t="str">
        <f t="shared" si="30"/>
        <v/>
      </c>
      <c r="H443" s="2" t="str">
        <f t="shared" si="31"/>
        <v/>
      </c>
      <c r="I443" s="2" t="str">
        <f t="shared" si="32"/>
        <v xml:space="preserve"> </v>
      </c>
      <c r="S443" s="2" t="str">
        <f>IF(C443&gt;=Parameters!$B$10,D443-EXP(Parameters!$B$2+Parameters!$B$4*LN($C443)), "")</f>
        <v/>
      </c>
    </row>
    <row r="444" spans="6:19" x14ac:dyDescent="0.35">
      <c r="F444" s="2" t="str">
        <f t="shared" si="29"/>
        <v/>
      </c>
      <c r="G444" s="2" t="str">
        <f t="shared" si="30"/>
        <v/>
      </c>
      <c r="H444" s="2" t="str">
        <f t="shared" si="31"/>
        <v/>
      </c>
      <c r="I444" s="2" t="str">
        <f t="shared" si="32"/>
        <v xml:space="preserve"> </v>
      </c>
      <c r="S444" s="2" t="str">
        <f>IF(C444&gt;=Parameters!$B$10,D444-EXP(Parameters!$B$2+Parameters!$B$4*LN($C444)), "")</f>
        <v/>
      </c>
    </row>
    <row r="445" spans="6:19" x14ac:dyDescent="0.35">
      <c r="F445" s="2" t="str">
        <f t="shared" si="29"/>
        <v/>
      </c>
      <c r="G445" s="2" t="str">
        <f t="shared" si="30"/>
        <v/>
      </c>
      <c r="H445" s="2" t="str">
        <f t="shared" si="31"/>
        <v/>
      </c>
      <c r="I445" s="2" t="str">
        <f t="shared" si="32"/>
        <v xml:space="preserve"> </v>
      </c>
      <c r="S445" s="2" t="str">
        <f>IF(C445&gt;=Parameters!$B$10,D445-EXP(Parameters!$B$2+Parameters!$B$4*LN($C445)), "")</f>
        <v/>
      </c>
    </row>
    <row r="446" spans="6:19" x14ac:dyDescent="0.35">
      <c r="F446" s="2" t="str">
        <f t="shared" si="29"/>
        <v/>
      </c>
      <c r="G446" s="2" t="str">
        <f t="shared" si="30"/>
        <v/>
      </c>
      <c r="H446" s="2" t="str">
        <f t="shared" si="31"/>
        <v/>
      </c>
      <c r="I446" s="2" t="str">
        <f t="shared" si="32"/>
        <v xml:space="preserve"> </v>
      </c>
      <c r="S446" s="2" t="str">
        <f>IF(C446&gt;=Parameters!$B$10,D446-EXP(Parameters!$B$2+Parameters!$B$4*LN($C446)), "")</f>
        <v/>
      </c>
    </row>
    <row r="447" spans="6:19" x14ac:dyDescent="0.35">
      <c r="F447" s="2" t="str">
        <f t="shared" si="29"/>
        <v/>
      </c>
      <c r="G447" s="2" t="str">
        <f t="shared" si="30"/>
        <v/>
      </c>
      <c r="H447" s="2" t="str">
        <f t="shared" si="31"/>
        <v/>
      </c>
      <c r="I447" s="2" t="str">
        <f t="shared" si="32"/>
        <v xml:space="preserve"> </v>
      </c>
      <c r="S447" s="2" t="str">
        <f>IF(C447&gt;=Parameters!$B$10,D447-EXP(Parameters!$B$2+Parameters!$B$4*LN($C447)), "")</f>
        <v/>
      </c>
    </row>
    <row r="448" spans="6:19" x14ac:dyDescent="0.35">
      <c r="F448" s="2" t="str">
        <f t="shared" si="29"/>
        <v/>
      </c>
      <c r="G448" s="2" t="str">
        <f t="shared" si="30"/>
        <v/>
      </c>
      <c r="H448" s="2" t="str">
        <f t="shared" si="31"/>
        <v/>
      </c>
      <c r="I448" s="2" t="str">
        <f t="shared" si="32"/>
        <v xml:space="preserve"> </v>
      </c>
      <c r="S448" s="2" t="str">
        <f>IF(C448&gt;=Parameters!$B$10,D448-EXP(Parameters!$B$2+Parameters!$B$4*LN($C448)), "")</f>
        <v/>
      </c>
    </row>
    <row r="449" spans="6:19" x14ac:dyDescent="0.35">
      <c r="F449" s="2" t="str">
        <f t="shared" si="29"/>
        <v/>
      </c>
      <c r="G449" s="2" t="str">
        <f t="shared" si="30"/>
        <v/>
      </c>
      <c r="H449" s="2" t="str">
        <f t="shared" si="31"/>
        <v/>
      </c>
      <c r="I449" s="2" t="str">
        <f t="shared" si="32"/>
        <v xml:space="preserve"> </v>
      </c>
      <c r="S449" s="2" t="str">
        <f>IF(C449&gt;=Parameters!$B$10,D449-EXP(Parameters!$B$2+Parameters!$B$4*LN($C449)), "")</f>
        <v/>
      </c>
    </row>
    <row r="450" spans="6:19" x14ac:dyDescent="0.35">
      <c r="F450" s="2" t="str">
        <f t="shared" si="29"/>
        <v/>
      </c>
      <c r="G450" s="2" t="str">
        <f t="shared" si="30"/>
        <v/>
      </c>
      <c r="H450" s="2" t="str">
        <f t="shared" si="31"/>
        <v/>
      </c>
      <c r="I450" s="2" t="str">
        <f t="shared" si="32"/>
        <v xml:space="preserve"> </v>
      </c>
      <c r="S450" s="2" t="str">
        <f>IF(C450&gt;=Parameters!$B$10,D450-EXP(Parameters!$B$2+Parameters!$B$4*LN($C450)), "")</f>
        <v/>
      </c>
    </row>
    <row r="451" spans="6:19" x14ac:dyDescent="0.35">
      <c r="F451" s="2" t="str">
        <f t="shared" si="29"/>
        <v/>
      </c>
      <c r="G451" s="2" t="str">
        <f t="shared" si="29"/>
        <v/>
      </c>
      <c r="H451" s="2" t="str">
        <f t="shared" si="29"/>
        <v/>
      </c>
      <c r="I451" s="2" t="str">
        <f t="shared" ref="I451:I667" si="33">C451&amp; " " &amp;D451</f>
        <v xml:space="preserve"> </v>
      </c>
      <c r="S451" s="2" t="str">
        <f>IF(C451&gt;=Parameters!$B$10,D451-EXP(Parameters!$B$2+Parameters!$B$4*LN($C451)), "")</f>
        <v/>
      </c>
    </row>
    <row r="452" spans="6:19" x14ac:dyDescent="0.35">
      <c r="F452" s="2" t="str">
        <f t="shared" si="29"/>
        <v/>
      </c>
      <c r="G452" s="2" t="str">
        <f t="shared" si="29"/>
        <v/>
      </c>
      <c r="H452" s="2" t="str">
        <f t="shared" si="29"/>
        <v/>
      </c>
      <c r="I452" s="2" t="str">
        <f t="shared" si="33"/>
        <v xml:space="preserve"> </v>
      </c>
      <c r="S452" s="2" t="str">
        <f>IF(C452&gt;=Parameters!$B$10,D452-EXP(Parameters!$B$2+Parameters!$B$4*LN($C452)), "")</f>
        <v/>
      </c>
    </row>
    <row r="453" spans="6:19" x14ac:dyDescent="0.35">
      <c r="F453" s="2" t="str">
        <f t="shared" si="29"/>
        <v/>
      </c>
      <c r="G453" s="2" t="str">
        <f t="shared" si="29"/>
        <v/>
      </c>
      <c r="H453" s="2" t="str">
        <f t="shared" si="29"/>
        <v/>
      </c>
      <c r="I453" s="2" t="str">
        <f t="shared" si="33"/>
        <v xml:space="preserve"> </v>
      </c>
      <c r="S453" s="2" t="str">
        <f>IF(C453&gt;=Parameters!$B$10,D453-EXP(Parameters!$B$2+Parameters!$B$4*LN($C453)), "")</f>
        <v/>
      </c>
    </row>
    <row r="454" spans="6:19" x14ac:dyDescent="0.35">
      <c r="F454" s="2" t="str">
        <f t="shared" si="29"/>
        <v/>
      </c>
      <c r="G454" s="2" t="str">
        <f t="shared" si="29"/>
        <v/>
      </c>
      <c r="H454" s="2" t="str">
        <f t="shared" si="29"/>
        <v/>
      </c>
      <c r="I454" s="2" t="str">
        <f t="shared" si="33"/>
        <v xml:space="preserve"> </v>
      </c>
      <c r="S454" s="2" t="str">
        <f>IF(C454&gt;=Parameters!$B$10,D454-EXP(Parameters!$B$2+Parameters!$B$4*LN($C454)), "")</f>
        <v/>
      </c>
    </row>
    <row r="455" spans="6:19" x14ac:dyDescent="0.35">
      <c r="F455" s="2" t="str">
        <f t="shared" si="29"/>
        <v/>
      </c>
      <c r="G455" s="2" t="str">
        <f t="shared" si="29"/>
        <v/>
      </c>
      <c r="H455" s="2" t="str">
        <f t="shared" si="29"/>
        <v/>
      </c>
      <c r="I455" s="2" t="str">
        <f t="shared" si="33"/>
        <v xml:space="preserve"> </v>
      </c>
      <c r="S455" s="2" t="str">
        <f>IF(C455&gt;=Parameters!$B$10,D455-EXP(Parameters!$B$2+Parameters!$B$4*LN($C455)), "")</f>
        <v/>
      </c>
    </row>
    <row r="456" spans="6:19" x14ac:dyDescent="0.35">
      <c r="F456" s="2" t="str">
        <f t="shared" si="29"/>
        <v/>
      </c>
      <c r="G456" s="2" t="str">
        <f t="shared" si="29"/>
        <v/>
      </c>
      <c r="H456" s="2" t="str">
        <f t="shared" si="29"/>
        <v/>
      </c>
      <c r="I456" s="2" t="str">
        <f t="shared" si="33"/>
        <v xml:space="preserve"> </v>
      </c>
      <c r="S456" s="2" t="str">
        <f>IF(C456&gt;=Parameters!$B$10,D456-EXP(Parameters!$B$2+Parameters!$B$4*LN($C456)), "")</f>
        <v/>
      </c>
    </row>
    <row r="457" spans="6:19" x14ac:dyDescent="0.35">
      <c r="F457" s="2" t="str">
        <f t="shared" si="29"/>
        <v/>
      </c>
      <c r="G457" s="2" t="str">
        <f t="shared" si="29"/>
        <v/>
      </c>
      <c r="H457" s="2" t="str">
        <f t="shared" si="29"/>
        <v/>
      </c>
      <c r="I457" s="2" t="str">
        <f t="shared" si="33"/>
        <v xml:space="preserve"> </v>
      </c>
      <c r="S457" s="2" t="str">
        <f>IF(C457&gt;=Parameters!$B$10,D457-EXP(Parameters!$B$2+Parameters!$B$4*LN($C457)), "")</f>
        <v/>
      </c>
    </row>
    <row r="458" spans="6:19" x14ac:dyDescent="0.35">
      <c r="F458" s="2" t="str">
        <f t="shared" si="29"/>
        <v/>
      </c>
      <c r="G458" s="2" t="str">
        <f t="shared" si="29"/>
        <v/>
      </c>
      <c r="H458" s="2" t="str">
        <f t="shared" si="29"/>
        <v/>
      </c>
      <c r="I458" s="2" t="str">
        <f t="shared" si="33"/>
        <v xml:space="preserve"> </v>
      </c>
      <c r="S458" s="2" t="str">
        <f>IF(C458&gt;=Parameters!$B$10,D458-EXP(Parameters!$B$2+Parameters!$B$4*LN($C458)), "")</f>
        <v/>
      </c>
    </row>
    <row r="459" spans="6:19" x14ac:dyDescent="0.35">
      <c r="F459" s="2" t="str">
        <f t="shared" si="29"/>
        <v/>
      </c>
      <c r="G459" s="2" t="str">
        <f t="shared" si="29"/>
        <v/>
      </c>
      <c r="H459" s="2" t="str">
        <f t="shared" si="29"/>
        <v/>
      </c>
      <c r="I459" s="2" t="str">
        <f t="shared" si="33"/>
        <v xml:space="preserve"> </v>
      </c>
      <c r="S459" s="2" t="str">
        <f>IF(C459&gt;=Parameters!$B$10,D459-EXP(Parameters!$B$2+Parameters!$B$4*LN($C459)), "")</f>
        <v/>
      </c>
    </row>
    <row r="460" spans="6:19" x14ac:dyDescent="0.35">
      <c r="F460" s="2" t="str">
        <f t="shared" si="29"/>
        <v/>
      </c>
      <c r="G460" s="2" t="str">
        <f t="shared" si="29"/>
        <v/>
      </c>
      <c r="H460" s="2" t="str">
        <f t="shared" si="29"/>
        <v/>
      </c>
      <c r="I460" s="2" t="str">
        <f t="shared" si="33"/>
        <v xml:space="preserve"> </v>
      </c>
      <c r="S460" s="2" t="str">
        <f>IF(C460&gt;=Parameters!$B$10,D460-EXP(Parameters!$B$2+Parameters!$B$4*LN($C460)), "")</f>
        <v/>
      </c>
    </row>
    <row r="461" spans="6:19" x14ac:dyDescent="0.35">
      <c r="F461" s="2" t="str">
        <f t="shared" si="29"/>
        <v/>
      </c>
      <c r="G461" s="2" t="str">
        <f t="shared" si="29"/>
        <v/>
      </c>
      <c r="H461" s="2" t="str">
        <f t="shared" si="29"/>
        <v/>
      </c>
      <c r="I461" s="2" t="str">
        <f t="shared" si="33"/>
        <v xml:space="preserve"> </v>
      </c>
      <c r="S461" s="2" t="str">
        <f>IF(C461&gt;=Parameters!$B$10,D461-EXP(Parameters!$B$2+Parameters!$B$4*LN($C461)), "")</f>
        <v/>
      </c>
    </row>
    <row r="462" spans="6:19" x14ac:dyDescent="0.35">
      <c r="F462" s="2" t="str">
        <f t="shared" si="29"/>
        <v/>
      </c>
      <c r="G462" s="2" t="str">
        <f t="shared" si="29"/>
        <v/>
      </c>
      <c r="H462" s="2" t="str">
        <f t="shared" si="29"/>
        <v/>
      </c>
      <c r="I462" s="2" t="str">
        <f t="shared" si="33"/>
        <v xml:space="preserve"> </v>
      </c>
      <c r="S462" s="2" t="str">
        <f>IF(C462&gt;=Parameters!$B$10,D462-EXP(Parameters!$B$2+Parameters!$B$4*LN($C462)), "")</f>
        <v/>
      </c>
    </row>
    <row r="463" spans="6:19" x14ac:dyDescent="0.35">
      <c r="F463" s="2" t="str">
        <f t="shared" si="29"/>
        <v/>
      </c>
      <c r="G463" s="2" t="str">
        <f t="shared" si="29"/>
        <v/>
      </c>
      <c r="H463" s="2" t="str">
        <f t="shared" si="29"/>
        <v/>
      </c>
      <c r="I463" s="2" t="str">
        <f t="shared" si="33"/>
        <v xml:space="preserve"> </v>
      </c>
      <c r="S463" s="2" t="str">
        <f>IF(C463&gt;=Parameters!$B$10,D463-EXP(Parameters!$B$2+Parameters!$B$4*LN($C463)), "")</f>
        <v/>
      </c>
    </row>
    <row r="464" spans="6:19" x14ac:dyDescent="0.35">
      <c r="F464" s="2" t="str">
        <f t="shared" si="29"/>
        <v/>
      </c>
      <c r="G464" s="2" t="str">
        <f t="shared" si="29"/>
        <v/>
      </c>
      <c r="H464" s="2" t="str">
        <f t="shared" si="29"/>
        <v/>
      </c>
      <c r="I464" s="2" t="str">
        <f t="shared" si="33"/>
        <v xml:space="preserve"> </v>
      </c>
      <c r="S464" s="2" t="str">
        <f>IF(C464&gt;=Parameters!$B$10,D464-EXP(Parameters!$B$2+Parameters!$B$4*LN($C464)), "")</f>
        <v/>
      </c>
    </row>
    <row r="465" spans="6:19" x14ac:dyDescent="0.35">
      <c r="F465" s="2" t="str">
        <f t="shared" si="29"/>
        <v/>
      </c>
      <c r="G465" s="2" t="str">
        <f t="shared" si="29"/>
        <v/>
      </c>
      <c r="H465" s="2" t="str">
        <f t="shared" si="29"/>
        <v/>
      </c>
      <c r="I465" s="2" t="str">
        <f t="shared" si="33"/>
        <v xml:space="preserve"> </v>
      </c>
      <c r="S465" s="2" t="str">
        <f>IF(C465&gt;=Parameters!$B$10,D465-EXP(Parameters!$B$2+Parameters!$B$4*LN($C465)), "")</f>
        <v/>
      </c>
    </row>
    <row r="466" spans="6:19" x14ac:dyDescent="0.35">
      <c r="F466" s="2" t="str">
        <f t="shared" si="29"/>
        <v/>
      </c>
      <c r="G466" s="2" t="str">
        <f t="shared" si="29"/>
        <v/>
      </c>
      <c r="H466" s="2" t="str">
        <f t="shared" si="29"/>
        <v/>
      </c>
      <c r="I466" s="2" t="str">
        <f t="shared" si="33"/>
        <v xml:space="preserve"> </v>
      </c>
      <c r="S466" s="2" t="str">
        <f>IF(C466&gt;=Parameters!$B$10,D466-EXP(Parameters!$B$2+Parameters!$B$4*LN($C466)), "")</f>
        <v/>
      </c>
    </row>
    <row r="467" spans="6:19" x14ac:dyDescent="0.35">
      <c r="F467" s="2" t="str">
        <f t="shared" si="29"/>
        <v/>
      </c>
      <c r="G467" s="2" t="str">
        <f t="shared" si="29"/>
        <v/>
      </c>
      <c r="H467" s="2" t="str">
        <f t="shared" si="29"/>
        <v/>
      </c>
      <c r="I467" s="2" t="str">
        <f t="shared" si="33"/>
        <v xml:space="preserve"> </v>
      </c>
      <c r="S467" s="2" t="str">
        <f>IF(C467&gt;=Parameters!$B$10,D467-EXP(Parameters!$B$2+Parameters!$B$4*LN($C467)), "")</f>
        <v/>
      </c>
    </row>
    <row r="468" spans="6:19" x14ac:dyDescent="0.35">
      <c r="F468" s="2" t="str">
        <f t="shared" si="29"/>
        <v/>
      </c>
      <c r="G468" s="2" t="str">
        <f t="shared" si="29"/>
        <v/>
      </c>
      <c r="H468" s="2" t="str">
        <f t="shared" si="29"/>
        <v/>
      </c>
      <c r="I468" s="2" t="str">
        <f t="shared" si="33"/>
        <v xml:space="preserve"> </v>
      </c>
      <c r="S468" s="2" t="str">
        <f>IF(C468&gt;=Parameters!$B$10,D468-EXP(Parameters!$B$2+Parameters!$B$4*LN($C468)), "")</f>
        <v/>
      </c>
    </row>
    <row r="469" spans="6:19" x14ac:dyDescent="0.35">
      <c r="F469" s="2" t="str">
        <f t="shared" si="29"/>
        <v/>
      </c>
      <c r="G469" s="2" t="str">
        <f t="shared" si="29"/>
        <v/>
      </c>
      <c r="H469" s="2" t="str">
        <f t="shared" si="29"/>
        <v/>
      </c>
      <c r="I469" s="2" t="str">
        <f t="shared" si="33"/>
        <v xml:space="preserve"> </v>
      </c>
      <c r="S469" s="2" t="str">
        <f>IF(C469&gt;=Parameters!$B$10,D469-EXP(Parameters!$B$2+Parameters!$B$4*LN($C469)), "")</f>
        <v/>
      </c>
    </row>
    <row r="470" spans="6:19" x14ac:dyDescent="0.35">
      <c r="F470" s="2" t="str">
        <f t="shared" si="29"/>
        <v/>
      </c>
      <c r="G470" s="2" t="str">
        <f t="shared" si="29"/>
        <v/>
      </c>
      <c r="H470" s="2" t="str">
        <f t="shared" si="29"/>
        <v/>
      </c>
      <c r="I470" s="2" t="str">
        <f t="shared" si="33"/>
        <v xml:space="preserve"> </v>
      </c>
      <c r="S470" s="2" t="str">
        <f>IF(C470&gt;=Parameters!$B$10,D470-EXP(Parameters!$B$2+Parameters!$B$4*LN($C470)), "")</f>
        <v/>
      </c>
    </row>
    <row r="471" spans="6:19" x14ac:dyDescent="0.35">
      <c r="F471" s="2" t="str">
        <f t="shared" si="29"/>
        <v/>
      </c>
      <c r="G471" s="2" t="str">
        <f t="shared" si="29"/>
        <v/>
      </c>
      <c r="H471" s="2" t="str">
        <f t="shared" si="29"/>
        <v/>
      </c>
      <c r="I471" s="2" t="str">
        <f t="shared" si="33"/>
        <v xml:space="preserve"> </v>
      </c>
      <c r="S471" s="2" t="str">
        <f>IF(C471&gt;=Parameters!$B$10,D471-EXP(Parameters!$B$2+Parameters!$B$4*LN($C471)), "")</f>
        <v/>
      </c>
    </row>
    <row r="472" spans="6:19" x14ac:dyDescent="0.35">
      <c r="F472" s="2" t="str">
        <f t="shared" si="29"/>
        <v/>
      </c>
      <c r="G472" s="2" t="str">
        <f t="shared" si="29"/>
        <v/>
      </c>
      <c r="H472" s="2" t="str">
        <f t="shared" si="29"/>
        <v/>
      </c>
      <c r="I472" s="2" t="str">
        <f t="shared" si="33"/>
        <v xml:space="preserve"> </v>
      </c>
      <c r="S472" s="2" t="str">
        <f>IF(C472&gt;=Parameters!$B$10,D472-EXP(Parameters!$B$2+Parameters!$B$4*LN($C472)), "")</f>
        <v/>
      </c>
    </row>
    <row r="473" spans="6:19" x14ac:dyDescent="0.35">
      <c r="F473" s="2" t="str">
        <f t="shared" si="29"/>
        <v/>
      </c>
      <c r="G473" s="2" t="str">
        <f t="shared" si="29"/>
        <v/>
      </c>
      <c r="H473" s="2" t="str">
        <f t="shared" si="29"/>
        <v/>
      </c>
      <c r="I473" s="2" t="str">
        <f t="shared" si="33"/>
        <v xml:space="preserve"> </v>
      </c>
      <c r="S473" s="2" t="str">
        <f>IF(C473&gt;=Parameters!$B$10,D473-EXP(Parameters!$B$2+Parameters!$B$4*LN($C473)), "")</f>
        <v/>
      </c>
    </row>
    <row r="474" spans="6:19" x14ac:dyDescent="0.35">
      <c r="F474" s="2" t="str">
        <f t="shared" si="29"/>
        <v/>
      </c>
      <c r="G474" s="2" t="str">
        <f t="shared" si="29"/>
        <v/>
      </c>
      <c r="H474" s="2" t="str">
        <f t="shared" si="29"/>
        <v/>
      </c>
      <c r="I474" s="2" t="str">
        <f t="shared" si="33"/>
        <v xml:space="preserve"> </v>
      </c>
      <c r="S474" s="2" t="str">
        <f>IF(C474&gt;=Parameters!$B$10,D474-EXP(Parameters!$B$2+Parameters!$B$4*LN($C474)), "")</f>
        <v/>
      </c>
    </row>
    <row r="475" spans="6:19" x14ac:dyDescent="0.35">
      <c r="F475" s="2" t="str">
        <f t="shared" si="29"/>
        <v/>
      </c>
      <c r="G475" s="2" t="str">
        <f t="shared" si="29"/>
        <v/>
      </c>
      <c r="H475" s="2" t="str">
        <f t="shared" si="29"/>
        <v/>
      </c>
      <c r="I475" s="2" t="str">
        <f t="shared" si="33"/>
        <v xml:space="preserve"> </v>
      </c>
      <c r="S475" s="2" t="str">
        <f>IF(C475&gt;=Parameters!$B$10,D475-EXP(Parameters!$B$2+Parameters!$B$4*LN($C475)), "")</f>
        <v/>
      </c>
    </row>
    <row r="476" spans="6:19" x14ac:dyDescent="0.35">
      <c r="F476" s="2" t="str">
        <f t="shared" si="29"/>
        <v/>
      </c>
      <c r="G476" s="2" t="str">
        <f t="shared" si="29"/>
        <v/>
      </c>
      <c r="H476" s="2" t="str">
        <f t="shared" si="29"/>
        <v/>
      </c>
      <c r="I476" s="2" t="str">
        <f t="shared" si="33"/>
        <v xml:space="preserve"> </v>
      </c>
      <c r="S476" s="2" t="str">
        <f>IF(C476&gt;=Parameters!$B$10,D476-EXP(Parameters!$B$2+Parameters!$B$4*LN($C476)), "")</f>
        <v/>
      </c>
    </row>
    <row r="477" spans="6:19" x14ac:dyDescent="0.35">
      <c r="F477" s="2" t="str">
        <f t="shared" si="29"/>
        <v/>
      </c>
      <c r="G477" s="2" t="str">
        <f t="shared" si="29"/>
        <v/>
      </c>
      <c r="H477" s="2" t="str">
        <f t="shared" si="29"/>
        <v/>
      </c>
      <c r="I477" s="2" t="str">
        <f t="shared" si="33"/>
        <v xml:space="preserve"> </v>
      </c>
      <c r="S477" s="2" t="str">
        <f>IF(C477&gt;=Parameters!$B$10,D477-EXP(Parameters!$B$2+Parameters!$B$4*LN($C477)), "")</f>
        <v/>
      </c>
    </row>
    <row r="478" spans="6:19" x14ac:dyDescent="0.35">
      <c r="F478" s="2" t="str">
        <f t="shared" si="29"/>
        <v/>
      </c>
      <c r="G478" s="2" t="str">
        <f t="shared" si="29"/>
        <v/>
      </c>
      <c r="H478" s="2" t="str">
        <f t="shared" si="29"/>
        <v/>
      </c>
      <c r="I478" s="2" t="str">
        <f t="shared" si="33"/>
        <v xml:space="preserve"> </v>
      </c>
      <c r="S478" s="2" t="str">
        <f>IF(C478&gt;=Parameters!$B$10,D478-EXP(Parameters!$B$2+Parameters!$B$4*LN($C478)), "")</f>
        <v/>
      </c>
    </row>
    <row r="479" spans="6:19" x14ac:dyDescent="0.35">
      <c r="F479" s="2" t="str">
        <f t="shared" si="29"/>
        <v/>
      </c>
      <c r="G479" s="2" t="str">
        <f t="shared" si="29"/>
        <v/>
      </c>
      <c r="H479" s="2" t="str">
        <f t="shared" si="29"/>
        <v/>
      </c>
      <c r="I479" s="2" t="str">
        <f t="shared" si="33"/>
        <v xml:space="preserve"> </v>
      </c>
      <c r="S479" s="2" t="str">
        <f>IF(C479&gt;=Parameters!$B$10,D479-EXP(Parameters!$B$2+Parameters!$B$4*LN($C479)), "")</f>
        <v/>
      </c>
    </row>
    <row r="480" spans="6:19" x14ac:dyDescent="0.35">
      <c r="F480" s="2" t="str">
        <f t="shared" si="29"/>
        <v/>
      </c>
      <c r="G480" s="2" t="str">
        <f t="shared" si="29"/>
        <v/>
      </c>
      <c r="H480" s="2" t="str">
        <f t="shared" si="29"/>
        <v/>
      </c>
      <c r="I480" s="2" t="str">
        <f t="shared" si="33"/>
        <v xml:space="preserve"> </v>
      </c>
      <c r="S480" s="2" t="str">
        <f>IF(C480&gt;=Parameters!$B$10,D480-EXP(Parameters!$B$2+Parameters!$B$4*LN($C480)), "")</f>
        <v/>
      </c>
    </row>
    <row r="481" spans="6:19" x14ac:dyDescent="0.35">
      <c r="F481" s="2" t="str">
        <f t="shared" si="29"/>
        <v/>
      </c>
      <c r="G481" s="2" t="str">
        <f t="shared" si="29"/>
        <v/>
      </c>
      <c r="H481" s="2" t="str">
        <f t="shared" si="29"/>
        <v/>
      </c>
      <c r="I481" s="2" t="str">
        <f t="shared" si="33"/>
        <v xml:space="preserve"> </v>
      </c>
      <c r="S481" s="2" t="str">
        <f>IF(C481&gt;=Parameters!$B$10,D481-EXP(Parameters!$B$2+Parameters!$B$4*LN($C481)), "")</f>
        <v/>
      </c>
    </row>
    <row r="482" spans="6:19" x14ac:dyDescent="0.35">
      <c r="F482" s="2" t="str">
        <f t="shared" si="29"/>
        <v/>
      </c>
      <c r="G482" s="2" t="str">
        <f t="shared" si="29"/>
        <v/>
      </c>
      <c r="H482" s="2" t="str">
        <f t="shared" si="29"/>
        <v/>
      </c>
      <c r="I482" s="2" t="str">
        <f t="shared" si="33"/>
        <v xml:space="preserve"> </v>
      </c>
      <c r="S482" s="2" t="str">
        <f>IF(C482&gt;=Parameters!$B$10,D482-EXP(Parameters!$B$2+Parameters!$B$4*LN($C482)), "")</f>
        <v/>
      </c>
    </row>
    <row r="483" spans="6:19" x14ac:dyDescent="0.35">
      <c r="F483" s="2" t="str">
        <f t="shared" si="29"/>
        <v/>
      </c>
      <c r="G483" s="2" t="str">
        <f t="shared" si="29"/>
        <v/>
      </c>
      <c r="H483" s="2" t="str">
        <f t="shared" si="29"/>
        <v/>
      </c>
      <c r="I483" s="2" t="str">
        <f t="shared" si="33"/>
        <v xml:space="preserve"> </v>
      </c>
      <c r="S483" s="2" t="str">
        <f>IF(C483&gt;=Parameters!$B$10,D483-EXP(Parameters!$B$2+Parameters!$B$4*LN($C483)), "")</f>
        <v/>
      </c>
    </row>
    <row r="484" spans="6:19" x14ac:dyDescent="0.35">
      <c r="F484" s="2" t="str">
        <f t="shared" si="29"/>
        <v/>
      </c>
      <c r="G484" s="2" t="str">
        <f t="shared" si="29"/>
        <v/>
      </c>
      <c r="H484" s="2" t="str">
        <f t="shared" si="29"/>
        <v/>
      </c>
      <c r="I484" s="2" t="str">
        <f t="shared" si="33"/>
        <v xml:space="preserve"> </v>
      </c>
      <c r="S484" s="2" t="str">
        <f>IF(C484&gt;=Parameters!$B$10,D484-EXP(Parameters!$B$2+Parameters!$B$4*LN($C484)), "")</f>
        <v/>
      </c>
    </row>
    <row r="485" spans="6:19" x14ac:dyDescent="0.35">
      <c r="F485" s="2" t="str">
        <f t="shared" si="29"/>
        <v/>
      </c>
      <c r="G485" s="2" t="str">
        <f t="shared" si="29"/>
        <v/>
      </c>
      <c r="H485" s="2" t="str">
        <f t="shared" si="29"/>
        <v/>
      </c>
      <c r="I485" s="2" t="str">
        <f t="shared" si="33"/>
        <v xml:space="preserve"> </v>
      </c>
      <c r="S485" s="2" t="str">
        <f>IF(C485&gt;=Parameters!$B$10,D485-EXP(Parameters!$B$2+Parameters!$B$4*LN($C485)), "")</f>
        <v/>
      </c>
    </row>
    <row r="486" spans="6:19" x14ac:dyDescent="0.35">
      <c r="F486" s="2" t="str">
        <f t="shared" si="29"/>
        <v/>
      </c>
      <c r="G486" s="2" t="str">
        <f t="shared" si="29"/>
        <v/>
      </c>
      <c r="H486" s="2" t="str">
        <f t="shared" si="29"/>
        <v/>
      </c>
      <c r="I486" s="2" t="str">
        <f t="shared" si="33"/>
        <v xml:space="preserve"> </v>
      </c>
      <c r="S486" s="2" t="str">
        <f>IF(C486&gt;=Parameters!$B$10,D486-EXP(Parameters!$B$2+Parameters!$B$4*LN($C486)), "")</f>
        <v/>
      </c>
    </row>
    <row r="487" spans="6:19" x14ac:dyDescent="0.35">
      <c r="F487" s="2" t="str">
        <f t="shared" si="29"/>
        <v/>
      </c>
      <c r="G487" s="2" t="str">
        <f t="shared" si="29"/>
        <v/>
      </c>
      <c r="H487" s="2" t="str">
        <f t="shared" si="29"/>
        <v/>
      </c>
      <c r="I487" s="2" t="str">
        <f t="shared" si="33"/>
        <v xml:space="preserve"> </v>
      </c>
      <c r="S487" s="2" t="str">
        <f>IF(C487&gt;=Parameters!$B$10,D487-EXP(Parameters!$B$2+Parameters!$B$4*LN($C487)), "")</f>
        <v/>
      </c>
    </row>
    <row r="488" spans="6:19" x14ac:dyDescent="0.35">
      <c r="F488" s="2" t="str">
        <f t="shared" si="29"/>
        <v/>
      </c>
      <c r="G488" s="2" t="str">
        <f t="shared" si="29"/>
        <v/>
      </c>
      <c r="H488" s="2" t="str">
        <f t="shared" si="29"/>
        <v/>
      </c>
      <c r="I488" s="2" t="str">
        <f t="shared" si="33"/>
        <v xml:space="preserve"> </v>
      </c>
      <c r="S488" s="2" t="str">
        <f>IF(C488&gt;=Parameters!$B$10,D488-EXP(Parameters!$B$2+Parameters!$B$4*LN($C488)), "")</f>
        <v/>
      </c>
    </row>
    <row r="489" spans="6:19" x14ac:dyDescent="0.35">
      <c r="F489" s="2" t="str">
        <f t="shared" si="29"/>
        <v/>
      </c>
      <c r="G489" s="2" t="str">
        <f t="shared" si="29"/>
        <v/>
      </c>
      <c r="H489" s="2" t="str">
        <f t="shared" si="29"/>
        <v/>
      </c>
      <c r="I489" s="2" t="str">
        <f t="shared" si="33"/>
        <v xml:space="preserve"> </v>
      </c>
      <c r="S489" s="2" t="str">
        <f>IF(C489&gt;=Parameters!$B$10,D489-EXP(Parameters!$B$2+Parameters!$B$4*LN($C489)), "")</f>
        <v/>
      </c>
    </row>
    <row r="490" spans="6:19" x14ac:dyDescent="0.35">
      <c r="F490" s="2" t="str">
        <f t="shared" si="29"/>
        <v/>
      </c>
      <c r="G490" s="2" t="str">
        <f t="shared" si="29"/>
        <v/>
      </c>
      <c r="H490" s="2" t="str">
        <f t="shared" si="29"/>
        <v/>
      </c>
      <c r="I490" s="2" t="str">
        <f t="shared" si="33"/>
        <v xml:space="preserve"> </v>
      </c>
      <c r="S490" s="2" t="str">
        <f>IF(C490&gt;=Parameters!$B$10,D490-EXP(Parameters!$B$2+Parameters!$B$4*LN($C490)), "")</f>
        <v/>
      </c>
    </row>
    <row r="491" spans="6:19" x14ac:dyDescent="0.35">
      <c r="F491" s="2" t="str">
        <f t="shared" si="29"/>
        <v/>
      </c>
      <c r="G491" s="2" t="str">
        <f t="shared" si="29"/>
        <v/>
      </c>
      <c r="H491" s="2" t="str">
        <f t="shared" si="29"/>
        <v/>
      </c>
      <c r="I491" s="2" t="str">
        <f t="shared" si="33"/>
        <v xml:space="preserve"> </v>
      </c>
      <c r="S491" s="2" t="str">
        <f>IF(C491&gt;=Parameters!$B$10,D491-EXP(Parameters!$B$2+Parameters!$B$4*LN($C491)), "")</f>
        <v/>
      </c>
    </row>
    <row r="492" spans="6:19" x14ac:dyDescent="0.35">
      <c r="F492" s="2" t="str">
        <f t="shared" si="29"/>
        <v/>
      </c>
      <c r="G492" s="2" t="str">
        <f t="shared" si="29"/>
        <v/>
      </c>
      <c r="H492" s="2" t="str">
        <f t="shared" si="29"/>
        <v/>
      </c>
      <c r="I492" s="2" t="str">
        <f t="shared" si="33"/>
        <v xml:space="preserve"> </v>
      </c>
      <c r="S492" s="2" t="str">
        <f>IF(C492&gt;=Parameters!$B$10,D492-EXP(Parameters!$B$2+Parameters!$B$4*LN($C492)), "")</f>
        <v/>
      </c>
    </row>
    <row r="493" spans="6:19" x14ac:dyDescent="0.35">
      <c r="F493" s="2" t="str">
        <f t="shared" si="29"/>
        <v/>
      </c>
      <c r="G493" s="2" t="str">
        <f t="shared" si="29"/>
        <v/>
      </c>
      <c r="H493" s="2" t="str">
        <f t="shared" si="29"/>
        <v/>
      </c>
      <c r="I493" s="2" t="str">
        <f t="shared" si="33"/>
        <v xml:space="preserve"> </v>
      </c>
      <c r="S493" s="2" t="str">
        <f>IF(C493&gt;=Parameters!$B$10,D493-EXP(Parameters!$B$2+Parameters!$B$4*LN($C493)), "")</f>
        <v/>
      </c>
    </row>
    <row r="494" spans="6:19" x14ac:dyDescent="0.35">
      <c r="F494" s="2" t="str">
        <f t="shared" si="29"/>
        <v/>
      </c>
      <c r="G494" s="2" t="str">
        <f t="shared" si="29"/>
        <v/>
      </c>
      <c r="H494" s="2" t="str">
        <f t="shared" si="29"/>
        <v/>
      </c>
      <c r="I494" s="2" t="str">
        <f t="shared" si="33"/>
        <v xml:space="preserve"> </v>
      </c>
      <c r="S494" s="2" t="str">
        <f>IF(C494&gt;=Parameters!$B$10,D494-EXP(Parameters!$B$2+Parameters!$B$4*LN($C494)), "")</f>
        <v/>
      </c>
    </row>
    <row r="495" spans="6:19" x14ac:dyDescent="0.35">
      <c r="F495" s="2" t="str">
        <f t="shared" si="29"/>
        <v/>
      </c>
      <c r="G495" s="2" t="str">
        <f t="shared" si="29"/>
        <v/>
      </c>
      <c r="H495" s="2" t="str">
        <f t="shared" si="29"/>
        <v/>
      </c>
      <c r="I495" s="2" t="str">
        <f t="shared" si="33"/>
        <v xml:space="preserve"> </v>
      </c>
      <c r="S495" s="2" t="str">
        <f>IF(C495&gt;=Parameters!$B$10,D495-EXP(Parameters!$B$2+Parameters!$B$4*LN($C495)), "")</f>
        <v/>
      </c>
    </row>
    <row r="496" spans="6:19" x14ac:dyDescent="0.35">
      <c r="F496" s="2" t="str">
        <f t="shared" si="29"/>
        <v/>
      </c>
      <c r="G496" s="2" t="str">
        <f t="shared" si="29"/>
        <v/>
      </c>
      <c r="H496" s="2" t="str">
        <f t="shared" si="29"/>
        <v/>
      </c>
      <c r="I496" s="2" t="str">
        <f t="shared" si="33"/>
        <v xml:space="preserve"> </v>
      </c>
      <c r="S496" s="2" t="str">
        <f>IF(C496&gt;=Parameters!$B$10,D496-EXP(Parameters!$B$2+Parameters!$B$4*LN($C496)), "")</f>
        <v/>
      </c>
    </row>
    <row r="497" spans="6:19" x14ac:dyDescent="0.35">
      <c r="F497" s="2" t="str">
        <f t="shared" si="29"/>
        <v/>
      </c>
      <c r="G497" s="2" t="str">
        <f t="shared" si="29"/>
        <v/>
      </c>
      <c r="H497" s="2" t="str">
        <f t="shared" si="29"/>
        <v/>
      </c>
      <c r="I497" s="2" t="str">
        <f t="shared" si="33"/>
        <v xml:space="preserve"> </v>
      </c>
      <c r="S497" s="2" t="str">
        <f>IF(C497&gt;=Parameters!$B$10,D497-EXP(Parameters!$B$2+Parameters!$B$4*LN($C497)), "")</f>
        <v/>
      </c>
    </row>
    <row r="498" spans="6:19" x14ac:dyDescent="0.35">
      <c r="F498" s="2" t="str">
        <f t="shared" si="29"/>
        <v/>
      </c>
      <c r="G498" s="2" t="str">
        <f t="shared" si="29"/>
        <v/>
      </c>
      <c r="H498" s="2" t="str">
        <f t="shared" si="29"/>
        <v/>
      </c>
      <c r="I498" s="2" t="str">
        <f t="shared" si="33"/>
        <v xml:space="preserve"> </v>
      </c>
      <c r="S498" s="2" t="str">
        <f>IF(C498&gt;=Parameters!$B$10,D498-EXP(Parameters!$B$2+Parameters!$B$4*LN($C498)), "")</f>
        <v/>
      </c>
    </row>
    <row r="499" spans="6:19" x14ac:dyDescent="0.35">
      <c r="F499" s="2" t="str">
        <f t="shared" si="29"/>
        <v/>
      </c>
      <c r="G499" s="2" t="str">
        <f t="shared" si="29"/>
        <v/>
      </c>
      <c r="H499" s="2" t="str">
        <f t="shared" si="29"/>
        <v/>
      </c>
      <c r="I499" s="2" t="str">
        <f t="shared" si="33"/>
        <v xml:space="preserve"> </v>
      </c>
      <c r="S499" s="2" t="str">
        <f>IF(C499&gt;=Parameters!$B$10,D499-EXP(Parameters!$B$2+Parameters!$B$4*LN($C499)), "")</f>
        <v/>
      </c>
    </row>
    <row r="500" spans="6:19" x14ac:dyDescent="0.35">
      <c r="F500" s="2" t="str">
        <f t="shared" si="29"/>
        <v/>
      </c>
      <c r="G500" s="2" t="str">
        <f t="shared" si="29"/>
        <v/>
      </c>
      <c r="H500" s="2" t="str">
        <f t="shared" si="29"/>
        <v/>
      </c>
      <c r="I500" s="2" t="str">
        <f t="shared" si="33"/>
        <v xml:space="preserve"> </v>
      </c>
      <c r="S500" s="2" t="str">
        <f>IF(C500&gt;=Parameters!$B$10,D500-EXP(Parameters!$B$2+Parameters!$B$4*LN($C500)), "")</f>
        <v/>
      </c>
    </row>
    <row r="501" spans="6:19" x14ac:dyDescent="0.35">
      <c r="F501" s="2" t="str">
        <f t="shared" si="29"/>
        <v/>
      </c>
      <c r="G501" s="2" t="str">
        <f t="shared" si="29"/>
        <v/>
      </c>
      <c r="H501" s="2" t="str">
        <f t="shared" si="29"/>
        <v/>
      </c>
      <c r="I501" s="2" t="str">
        <f t="shared" si="33"/>
        <v xml:space="preserve"> </v>
      </c>
      <c r="S501" s="2" t="str">
        <f>IF(C501&gt;=Parameters!$B$10,D501-EXP(Parameters!$B$2+Parameters!$B$4*LN($C501)), "")</f>
        <v/>
      </c>
    </row>
    <row r="502" spans="6:19" x14ac:dyDescent="0.35">
      <c r="F502" s="2" t="str">
        <f t="shared" si="29"/>
        <v/>
      </c>
      <c r="G502" s="2" t="str">
        <f t="shared" si="29"/>
        <v/>
      </c>
      <c r="H502" s="2" t="str">
        <f t="shared" si="29"/>
        <v/>
      </c>
      <c r="I502" s="2" t="str">
        <f t="shared" si="33"/>
        <v xml:space="preserve"> </v>
      </c>
      <c r="S502" s="2" t="str">
        <f>IF(C502&gt;=Parameters!$B$10,D502-EXP(Parameters!$B$2+Parameters!$B$4*LN($C502)), "")</f>
        <v/>
      </c>
    </row>
    <row r="503" spans="6:19" x14ac:dyDescent="0.35">
      <c r="F503" s="2" t="str">
        <f t="shared" si="29"/>
        <v/>
      </c>
      <c r="G503" s="2" t="str">
        <f t="shared" si="29"/>
        <v/>
      </c>
      <c r="H503" s="2" t="str">
        <f t="shared" si="29"/>
        <v/>
      </c>
      <c r="I503" s="2" t="str">
        <f t="shared" si="33"/>
        <v xml:space="preserve"> </v>
      </c>
      <c r="S503" s="2" t="str">
        <f>IF(C503&gt;=Parameters!$B$10,D503-EXP(Parameters!$B$2+Parameters!$B$4*LN($C503)), "")</f>
        <v/>
      </c>
    </row>
    <row r="504" spans="6:19" x14ac:dyDescent="0.35">
      <c r="F504" s="2" t="str">
        <f t="shared" si="29"/>
        <v/>
      </c>
      <c r="G504" s="2" t="str">
        <f t="shared" si="29"/>
        <v/>
      </c>
      <c r="H504" s="2" t="str">
        <f t="shared" si="29"/>
        <v/>
      </c>
      <c r="I504" s="2" t="str">
        <f t="shared" si="33"/>
        <v xml:space="preserve"> </v>
      </c>
      <c r="S504" s="2" t="str">
        <f>IF(C504&gt;=Parameters!$B$10,D504-EXP(Parameters!$B$2+Parameters!$B$4*LN($C504)), "")</f>
        <v/>
      </c>
    </row>
    <row r="505" spans="6:19" x14ac:dyDescent="0.35">
      <c r="F505" s="2" t="str">
        <f t="shared" si="29"/>
        <v/>
      </c>
      <c r="G505" s="2" t="str">
        <f t="shared" si="29"/>
        <v/>
      </c>
      <c r="H505" s="2" t="str">
        <f t="shared" si="29"/>
        <v/>
      </c>
      <c r="I505" s="2" t="str">
        <f t="shared" si="33"/>
        <v xml:space="preserve"> </v>
      </c>
      <c r="S505" s="2" t="str">
        <f>IF(C505&gt;=Parameters!$B$10,D505-EXP(Parameters!$B$2+Parameters!$B$4*LN($C505)), "")</f>
        <v/>
      </c>
    </row>
    <row r="506" spans="6:19" x14ac:dyDescent="0.35">
      <c r="F506" s="2" t="str">
        <f t="shared" si="29"/>
        <v/>
      </c>
      <c r="G506" s="2" t="str">
        <f t="shared" si="29"/>
        <v/>
      </c>
      <c r="H506" s="2" t="str">
        <f t="shared" si="29"/>
        <v/>
      </c>
      <c r="I506" s="2" t="str">
        <f t="shared" si="33"/>
        <v xml:space="preserve"> </v>
      </c>
      <c r="S506" s="2" t="str">
        <f>IF(C506&gt;=Parameters!$B$10,D506-EXP(Parameters!$B$2+Parameters!$B$4*LN($C506)), "")</f>
        <v/>
      </c>
    </row>
    <row r="507" spans="6:19" x14ac:dyDescent="0.35">
      <c r="F507" s="2" t="str">
        <f t="shared" si="29"/>
        <v/>
      </c>
      <c r="G507" s="2" t="str">
        <f t="shared" si="29"/>
        <v/>
      </c>
      <c r="H507" s="2" t="str">
        <f t="shared" si="29"/>
        <v/>
      </c>
      <c r="I507" s="2" t="str">
        <f t="shared" si="33"/>
        <v xml:space="preserve"> </v>
      </c>
      <c r="S507" s="2" t="str">
        <f>IF(C507&gt;=Parameters!$B$10,D507-EXP(Parameters!$B$2+Parameters!$B$4*LN($C507)), "")</f>
        <v/>
      </c>
    </row>
    <row r="508" spans="6:19" x14ac:dyDescent="0.35">
      <c r="F508" s="2" t="str">
        <f t="shared" si="29"/>
        <v/>
      </c>
      <c r="G508" s="2" t="str">
        <f t="shared" si="29"/>
        <v/>
      </c>
      <c r="H508" s="2" t="str">
        <f t="shared" si="29"/>
        <v/>
      </c>
      <c r="I508" s="2" t="str">
        <f t="shared" si="33"/>
        <v xml:space="preserve"> </v>
      </c>
      <c r="S508" s="2" t="str">
        <f>IF(C508&gt;=Parameters!$B$10,D508-EXP(Parameters!$B$2+Parameters!$B$4*LN($C508)), "")</f>
        <v/>
      </c>
    </row>
    <row r="509" spans="6:19" x14ac:dyDescent="0.35">
      <c r="F509" s="2" t="str">
        <f t="shared" si="29"/>
        <v/>
      </c>
      <c r="G509" s="2" t="str">
        <f t="shared" si="29"/>
        <v/>
      </c>
      <c r="H509" s="2" t="str">
        <f t="shared" si="29"/>
        <v/>
      </c>
      <c r="I509" s="2" t="str">
        <f t="shared" si="33"/>
        <v xml:space="preserve"> </v>
      </c>
      <c r="S509" s="2" t="str">
        <f>IF(C509&gt;=Parameters!$B$10,D509-EXP(Parameters!$B$2+Parameters!$B$4*LN($C509)), "")</f>
        <v/>
      </c>
    </row>
    <row r="510" spans="6:19" x14ac:dyDescent="0.35">
      <c r="F510" s="2" t="str">
        <f t="shared" si="29"/>
        <v/>
      </c>
      <c r="G510" s="2" t="str">
        <f t="shared" si="29"/>
        <v/>
      </c>
      <c r="H510" s="2" t="str">
        <f t="shared" si="29"/>
        <v/>
      </c>
      <c r="I510" s="2" t="str">
        <f t="shared" si="33"/>
        <v xml:space="preserve"> </v>
      </c>
      <c r="S510" s="2" t="str">
        <f>IF(C510&gt;=Parameters!$B$10,D510-EXP(Parameters!$B$2+Parameters!$B$4*LN($C510)), "")</f>
        <v/>
      </c>
    </row>
    <row r="511" spans="6:19" x14ac:dyDescent="0.35">
      <c r="F511" s="2" t="str">
        <f t="shared" si="29"/>
        <v/>
      </c>
      <c r="G511" s="2" t="str">
        <f t="shared" si="29"/>
        <v/>
      </c>
      <c r="H511" s="2" t="str">
        <f t="shared" si="29"/>
        <v/>
      </c>
      <c r="I511" s="2" t="str">
        <f t="shared" si="33"/>
        <v xml:space="preserve"> </v>
      </c>
      <c r="S511" s="2" t="str">
        <f>IF(C511&gt;=Parameters!$B$10,D511-EXP(Parameters!$B$2+Parameters!$B$4*LN($C511)), "")</f>
        <v/>
      </c>
    </row>
    <row r="512" spans="6:19" x14ac:dyDescent="0.35">
      <c r="F512" s="2" t="str">
        <f t="shared" si="29"/>
        <v/>
      </c>
      <c r="G512" s="2" t="str">
        <f t="shared" si="29"/>
        <v/>
      </c>
      <c r="H512" s="2" t="str">
        <f t="shared" si="29"/>
        <v/>
      </c>
      <c r="I512" s="2" t="str">
        <f t="shared" si="33"/>
        <v xml:space="preserve"> </v>
      </c>
      <c r="S512" s="2" t="str">
        <f>IF(C512&gt;=Parameters!$B$10,D512-EXP(Parameters!$B$2+Parameters!$B$4*LN($C512)), "")</f>
        <v/>
      </c>
    </row>
    <row r="513" spans="6:19" x14ac:dyDescent="0.35">
      <c r="F513" s="2" t="str">
        <f t="shared" si="29"/>
        <v/>
      </c>
      <c r="G513" s="2" t="str">
        <f t="shared" si="29"/>
        <v/>
      </c>
      <c r="H513" s="2" t="str">
        <f t="shared" si="29"/>
        <v/>
      </c>
      <c r="I513" s="2" t="str">
        <f t="shared" si="33"/>
        <v xml:space="preserve"> </v>
      </c>
      <c r="S513" s="2" t="str">
        <f>IF(C513&gt;=Parameters!$B$10,D513-EXP(Parameters!$B$2+Parameters!$B$4*LN($C513)), "")</f>
        <v/>
      </c>
    </row>
    <row r="514" spans="6:19" x14ac:dyDescent="0.35">
      <c r="F514" s="2" t="str">
        <f t="shared" si="29"/>
        <v/>
      </c>
      <c r="G514" s="2" t="str">
        <f t="shared" ref="G514:H650" si="34">RIGHT(D514,1)</f>
        <v/>
      </c>
      <c r="H514" s="2" t="str">
        <f t="shared" si="34"/>
        <v/>
      </c>
      <c r="I514" s="2" t="str">
        <f t="shared" si="33"/>
        <v xml:space="preserve"> </v>
      </c>
      <c r="S514" s="2" t="str">
        <f>IF(C514&gt;=Parameters!$B$10,D514-EXP(Parameters!$B$2+Parameters!$B$4*LN($C514)), "")</f>
        <v/>
      </c>
    </row>
    <row r="515" spans="6:19" x14ac:dyDescent="0.35">
      <c r="F515" s="2" t="str">
        <f t="shared" si="29"/>
        <v/>
      </c>
      <c r="G515" s="2" t="str">
        <f t="shared" si="34"/>
        <v/>
      </c>
      <c r="H515" s="2" t="str">
        <f t="shared" si="34"/>
        <v/>
      </c>
      <c r="I515" s="2" t="str">
        <f t="shared" si="33"/>
        <v xml:space="preserve"> </v>
      </c>
      <c r="S515" s="2" t="str">
        <f>IF(C515&gt;=Parameters!$B$10,D515-EXP(Parameters!$B$2+Parameters!$B$4*LN($C515)), "")</f>
        <v/>
      </c>
    </row>
    <row r="516" spans="6:19" x14ac:dyDescent="0.35">
      <c r="F516" s="2" t="str">
        <f t="shared" ref="F516:G667" si="35">RIGHT(C516,1)</f>
        <v/>
      </c>
      <c r="G516" s="2" t="str">
        <f t="shared" si="34"/>
        <v/>
      </c>
      <c r="H516" s="2" t="str">
        <f t="shared" si="34"/>
        <v/>
      </c>
      <c r="I516" s="2" t="str">
        <f t="shared" si="33"/>
        <v xml:space="preserve"> </v>
      </c>
      <c r="S516" s="2" t="str">
        <f>IF(C516&gt;=Parameters!$B$10,D516-EXP(Parameters!$B$2+Parameters!$B$4*LN($C516)), "")</f>
        <v/>
      </c>
    </row>
    <row r="517" spans="6:19" x14ac:dyDescent="0.35">
      <c r="F517" s="2" t="str">
        <f t="shared" si="35"/>
        <v/>
      </c>
      <c r="G517" s="2" t="str">
        <f t="shared" si="34"/>
        <v/>
      </c>
      <c r="H517" s="2" t="str">
        <f t="shared" si="34"/>
        <v/>
      </c>
      <c r="I517" s="2" t="str">
        <f t="shared" si="33"/>
        <v xml:space="preserve"> </v>
      </c>
      <c r="S517" s="2" t="str">
        <f>IF(C517&gt;=Parameters!$B$10,D517-EXP(Parameters!$B$2+Parameters!$B$4*LN($C517)), "")</f>
        <v/>
      </c>
    </row>
    <row r="518" spans="6:19" x14ac:dyDescent="0.35">
      <c r="F518" s="2" t="str">
        <f t="shared" si="35"/>
        <v/>
      </c>
      <c r="G518" s="2" t="str">
        <f t="shared" si="34"/>
        <v/>
      </c>
      <c r="H518" s="2" t="str">
        <f t="shared" si="34"/>
        <v/>
      </c>
      <c r="I518" s="2" t="str">
        <f t="shared" si="33"/>
        <v xml:space="preserve"> </v>
      </c>
      <c r="S518" s="2" t="str">
        <f>IF(C518&gt;=Parameters!$B$10,D518-EXP(Parameters!$B$2+Parameters!$B$4*LN($C518)), "")</f>
        <v/>
      </c>
    </row>
    <row r="519" spans="6:19" x14ac:dyDescent="0.35">
      <c r="F519" s="2" t="str">
        <f t="shared" si="35"/>
        <v/>
      </c>
      <c r="G519" s="2" t="str">
        <f t="shared" si="34"/>
        <v/>
      </c>
      <c r="H519" s="2" t="str">
        <f t="shared" si="34"/>
        <v/>
      </c>
      <c r="I519" s="2" t="str">
        <f t="shared" si="33"/>
        <v xml:space="preserve"> </v>
      </c>
      <c r="S519" s="2" t="str">
        <f>IF(C519&gt;=Parameters!$B$10,D519-EXP(Parameters!$B$2+Parameters!$B$4*LN($C519)), "")</f>
        <v/>
      </c>
    </row>
    <row r="520" spans="6:19" x14ac:dyDescent="0.35">
      <c r="F520" s="2" t="str">
        <f t="shared" si="35"/>
        <v/>
      </c>
      <c r="G520" s="2" t="str">
        <f t="shared" si="34"/>
        <v/>
      </c>
      <c r="H520" s="2" t="str">
        <f t="shared" si="34"/>
        <v/>
      </c>
      <c r="I520" s="2" t="str">
        <f t="shared" si="33"/>
        <v xml:space="preserve"> </v>
      </c>
      <c r="S520" s="2" t="str">
        <f>IF(C520&gt;=Parameters!$B$10,D520-EXP(Parameters!$B$2+Parameters!$B$4*LN($C520)), "")</f>
        <v/>
      </c>
    </row>
    <row r="521" spans="6:19" x14ac:dyDescent="0.35">
      <c r="F521" s="2" t="str">
        <f t="shared" si="35"/>
        <v/>
      </c>
      <c r="G521" s="2" t="str">
        <f t="shared" si="34"/>
        <v/>
      </c>
      <c r="H521" s="2" t="str">
        <f t="shared" si="34"/>
        <v/>
      </c>
      <c r="I521" s="2" t="str">
        <f t="shared" si="33"/>
        <v xml:space="preserve"> </v>
      </c>
      <c r="S521" s="2" t="str">
        <f>IF(C521&gt;=Parameters!$B$10,D521-EXP(Parameters!$B$2+Parameters!$B$4*LN($C521)), "")</f>
        <v/>
      </c>
    </row>
    <row r="522" spans="6:19" x14ac:dyDescent="0.35">
      <c r="F522" s="2" t="str">
        <f t="shared" si="35"/>
        <v/>
      </c>
      <c r="G522" s="2" t="str">
        <f t="shared" si="34"/>
        <v/>
      </c>
      <c r="H522" s="2" t="str">
        <f t="shared" si="34"/>
        <v/>
      </c>
      <c r="I522" s="2" t="str">
        <f t="shared" si="33"/>
        <v xml:space="preserve"> </v>
      </c>
      <c r="S522" s="2" t="str">
        <f>IF(C522&gt;=Parameters!$B$10,D522-EXP(Parameters!$B$2+Parameters!$B$4*LN($C522)), "")</f>
        <v/>
      </c>
    </row>
    <row r="523" spans="6:19" x14ac:dyDescent="0.35">
      <c r="F523" s="2" t="str">
        <f t="shared" si="35"/>
        <v/>
      </c>
      <c r="G523" s="2" t="str">
        <f t="shared" si="34"/>
        <v/>
      </c>
      <c r="H523" s="2" t="str">
        <f t="shared" si="34"/>
        <v/>
      </c>
      <c r="I523" s="2" t="str">
        <f t="shared" si="33"/>
        <v xml:space="preserve"> </v>
      </c>
      <c r="S523" s="2" t="str">
        <f>IF(C523&gt;=Parameters!$B$10,D523-EXP(Parameters!$B$2+Parameters!$B$4*LN($C523)), "")</f>
        <v/>
      </c>
    </row>
    <row r="524" spans="6:19" x14ac:dyDescent="0.35">
      <c r="F524" s="2" t="str">
        <f t="shared" si="35"/>
        <v/>
      </c>
      <c r="G524" s="2" t="str">
        <f t="shared" si="34"/>
        <v/>
      </c>
      <c r="H524" s="2" t="str">
        <f t="shared" si="34"/>
        <v/>
      </c>
      <c r="I524" s="2" t="str">
        <f t="shared" si="33"/>
        <v xml:space="preserve"> </v>
      </c>
      <c r="S524" s="2" t="str">
        <f>IF(C524&gt;=Parameters!$B$10,D524-EXP(Parameters!$B$2+Parameters!$B$4*LN($C524)), "")</f>
        <v/>
      </c>
    </row>
    <row r="525" spans="6:19" x14ac:dyDescent="0.35">
      <c r="F525" s="2" t="str">
        <f t="shared" si="35"/>
        <v/>
      </c>
      <c r="G525" s="2" t="str">
        <f t="shared" si="34"/>
        <v/>
      </c>
      <c r="H525" s="2" t="str">
        <f t="shared" si="34"/>
        <v/>
      </c>
      <c r="I525" s="2" t="str">
        <f t="shared" si="33"/>
        <v xml:space="preserve"> </v>
      </c>
      <c r="S525" s="2" t="str">
        <f>IF(C525&gt;=Parameters!$B$10,D525-EXP(Parameters!$B$2+Parameters!$B$4*LN($C525)), "")</f>
        <v/>
      </c>
    </row>
    <row r="526" spans="6:19" x14ac:dyDescent="0.35">
      <c r="F526" s="2" t="str">
        <f t="shared" si="35"/>
        <v/>
      </c>
      <c r="G526" s="2" t="str">
        <f t="shared" si="34"/>
        <v/>
      </c>
      <c r="H526" s="2" t="str">
        <f t="shared" si="34"/>
        <v/>
      </c>
      <c r="I526" s="2" t="str">
        <f t="shared" si="33"/>
        <v xml:space="preserve"> </v>
      </c>
      <c r="S526" s="2" t="str">
        <f>IF(C526&gt;=Parameters!$B$10,D526-EXP(Parameters!$B$2+Parameters!$B$4*LN($C526)), "")</f>
        <v/>
      </c>
    </row>
    <row r="527" spans="6:19" x14ac:dyDescent="0.35">
      <c r="F527" s="2" t="str">
        <f t="shared" si="35"/>
        <v/>
      </c>
      <c r="G527" s="2" t="str">
        <f t="shared" si="34"/>
        <v/>
      </c>
      <c r="H527" s="2" t="str">
        <f t="shared" si="34"/>
        <v/>
      </c>
      <c r="I527" s="2" t="str">
        <f t="shared" si="33"/>
        <v xml:space="preserve"> </v>
      </c>
      <c r="S527" s="2" t="str">
        <f>IF(C527&gt;=Parameters!$B$10,D527-EXP(Parameters!$B$2+Parameters!$B$4*LN($C527)), "")</f>
        <v/>
      </c>
    </row>
    <row r="528" spans="6:19" x14ac:dyDescent="0.35">
      <c r="F528" s="2" t="str">
        <f t="shared" si="35"/>
        <v/>
      </c>
      <c r="G528" s="2" t="str">
        <f t="shared" si="34"/>
        <v/>
      </c>
      <c r="H528" s="2" t="str">
        <f t="shared" si="34"/>
        <v/>
      </c>
      <c r="I528" s="2" t="str">
        <f t="shared" si="33"/>
        <v xml:space="preserve"> </v>
      </c>
      <c r="S528" s="2" t="str">
        <f>IF(C528&gt;=Parameters!$B$10,D528-EXP(Parameters!$B$2+Parameters!$B$4*LN($C528)), "")</f>
        <v/>
      </c>
    </row>
    <row r="529" spans="6:19" x14ac:dyDescent="0.35">
      <c r="F529" s="2" t="str">
        <f t="shared" si="35"/>
        <v/>
      </c>
      <c r="G529" s="2" t="str">
        <f t="shared" si="34"/>
        <v/>
      </c>
      <c r="H529" s="2" t="str">
        <f t="shared" si="34"/>
        <v/>
      </c>
      <c r="I529" s="2" t="str">
        <f t="shared" si="33"/>
        <v xml:space="preserve"> </v>
      </c>
      <c r="S529" s="2" t="str">
        <f>IF(C529&gt;=Parameters!$B$10,D529-EXP(Parameters!$B$2+Parameters!$B$4*LN($C529)), "")</f>
        <v/>
      </c>
    </row>
    <row r="530" spans="6:19" x14ac:dyDescent="0.35">
      <c r="F530" s="2" t="str">
        <f t="shared" si="35"/>
        <v/>
      </c>
      <c r="G530" s="2" t="str">
        <f t="shared" si="34"/>
        <v/>
      </c>
      <c r="H530" s="2" t="str">
        <f t="shared" si="34"/>
        <v/>
      </c>
      <c r="I530" s="2" t="str">
        <f t="shared" si="33"/>
        <v xml:space="preserve"> </v>
      </c>
      <c r="S530" s="2" t="str">
        <f>IF(C530&gt;=Parameters!$B$10,D530-EXP(Parameters!$B$2+Parameters!$B$4*LN($C530)), "")</f>
        <v/>
      </c>
    </row>
    <row r="531" spans="6:19" x14ac:dyDescent="0.35">
      <c r="F531" s="2" t="str">
        <f t="shared" si="35"/>
        <v/>
      </c>
      <c r="G531" s="2" t="str">
        <f t="shared" si="34"/>
        <v/>
      </c>
      <c r="H531" s="2" t="str">
        <f t="shared" si="34"/>
        <v/>
      </c>
      <c r="I531" s="2" t="str">
        <f t="shared" si="33"/>
        <v xml:space="preserve"> </v>
      </c>
      <c r="S531" s="2" t="str">
        <f>IF(C531&gt;=Parameters!$B$10,D531-EXP(Parameters!$B$2+Parameters!$B$4*LN($C531)), "")</f>
        <v/>
      </c>
    </row>
    <row r="532" spans="6:19" x14ac:dyDescent="0.35">
      <c r="F532" s="2" t="str">
        <f t="shared" si="35"/>
        <v/>
      </c>
      <c r="G532" s="2" t="str">
        <f t="shared" si="34"/>
        <v/>
      </c>
      <c r="H532" s="2" t="str">
        <f t="shared" si="34"/>
        <v/>
      </c>
      <c r="I532" s="2" t="str">
        <f t="shared" si="33"/>
        <v xml:space="preserve"> </v>
      </c>
      <c r="S532" s="2" t="str">
        <f>IF(C532&gt;=Parameters!$B$10,D532-EXP(Parameters!$B$2+Parameters!$B$4*LN($C532)), "")</f>
        <v/>
      </c>
    </row>
    <row r="533" spans="6:19" x14ac:dyDescent="0.35">
      <c r="F533" s="2" t="str">
        <f t="shared" si="35"/>
        <v/>
      </c>
      <c r="G533" s="2" t="str">
        <f t="shared" si="34"/>
        <v/>
      </c>
      <c r="H533" s="2" t="str">
        <f t="shared" si="34"/>
        <v/>
      </c>
      <c r="I533" s="2" t="str">
        <f t="shared" si="33"/>
        <v xml:space="preserve"> </v>
      </c>
      <c r="S533" s="2" t="str">
        <f>IF(C533&gt;=Parameters!$B$10,D533-EXP(Parameters!$B$2+Parameters!$B$4*LN($C533)), "")</f>
        <v/>
      </c>
    </row>
    <row r="534" spans="6:19" x14ac:dyDescent="0.35">
      <c r="F534" s="2" t="str">
        <f t="shared" si="35"/>
        <v/>
      </c>
      <c r="G534" s="2" t="str">
        <f t="shared" si="34"/>
        <v/>
      </c>
      <c r="H534" s="2" t="str">
        <f t="shared" si="34"/>
        <v/>
      </c>
      <c r="I534" s="2" t="str">
        <f t="shared" si="33"/>
        <v xml:space="preserve"> </v>
      </c>
      <c r="S534" s="2" t="str">
        <f>IF(C534&gt;=Parameters!$B$10,D534-EXP(Parameters!$B$2+Parameters!$B$4*LN($C534)), "")</f>
        <v/>
      </c>
    </row>
    <row r="535" spans="6:19" x14ac:dyDescent="0.35">
      <c r="F535" s="2" t="str">
        <f t="shared" si="35"/>
        <v/>
      </c>
      <c r="G535" s="2" t="str">
        <f t="shared" si="34"/>
        <v/>
      </c>
      <c r="H535" s="2" t="str">
        <f t="shared" si="34"/>
        <v/>
      </c>
      <c r="I535" s="2" t="str">
        <f t="shared" si="33"/>
        <v xml:space="preserve"> </v>
      </c>
      <c r="S535" s="2" t="str">
        <f>IF(C535&gt;=Parameters!$B$10,D535-EXP(Parameters!$B$2+Parameters!$B$4*LN($C535)), "")</f>
        <v/>
      </c>
    </row>
    <row r="536" spans="6:19" x14ac:dyDescent="0.35">
      <c r="F536" s="2" t="str">
        <f t="shared" si="35"/>
        <v/>
      </c>
      <c r="G536" s="2" t="str">
        <f t="shared" si="34"/>
        <v/>
      </c>
      <c r="H536" s="2" t="str">
        <f t="shared" si="34"/>
        <v/>
      </c>
      <c r="I536" s="2" t="str">
        <f t="shared" si="33"/>
        <v xml:space="preserve"> </v>
      </c>
      <c r="S536" s="2" t="str">
        <f>IF(C536&gt;=Parameters!$B$10,D536-EXP(Parameters!$B$2+Parameters!$B$4*LN($C536)), "")</f>
        <v/>
      </c>
    </row>
    <row r="537" spans="6:19" x14ac:dyDescent="0.35">
      <c r="F537" s="2" t="str">
        <f t="shared" si="35"/>
        <v/>
      </c>
      <c r="G537" s="2" t="str">
        <f t="shared" si="34"/>
        <v/>
      </c>
      <c r="H537" s="2" t="str">
        <f t="shared" si="34"/>
        <v/>
      </c>
      <c r="I537" s="2" t="str">
        <f t="shared" si="33"/>
        <v xml:space="preserve"> </v>
      </c>
      <c r="S537" s="2" t="str">
        <f>IF(C537&gt;=Parameters!$B$10,D537-EXP(Parameters!$B$2+Parameters!$B$4*LN($C537)), "")</f>
        <v/>
      </c>
    </row>
    <row r="538" spans="6:19" x14ac:dyDescent="0.35">
      <c r="F538" s="2" t="str">
        <f t="shared" si="35"/>
        <v/>
      </c>
      <c r="G538" s="2" t="str">
        <f t="shared" si="34"/>
        <v/>
      </c>
      <c r="H538" s="2" t="str">
        <f t="shared" si="34"/>
        <v/>
      </c>
      <c r="I538" s="2" t="str">
        <f t="shared" si="33"/>
        <v xml:space="preserve"> </v>
      </c>
      <c r="S538" s="2" t="str">
        <f>IF(C538&gt;=Parameters!$B$10,D538-EXP(Parameters!$B$2+Parameters!$B$4*LN($C538)), "")</f>
        <v/>
      </c>
    </row>
    <row r="539" spans="6:19" x14ac:dyDescent="0.35">
      <c r="F539" s="2" t="str">
        <f t="shared" si="35"/>
        <v/>
      </c>
      <c r="G539" s="2" t="str">
        <f t="shared" si="34"/>
        <v/>
      </c>
      <c r="H539" s="2" t="str">
        <f t="shared" si="34"/>
        <v/>
      </c>
      <c r="I539" s="2" t="str">
        <f t="shared" si="33"/>
        <v xml:space="preserve"> </v>
      </c>
      <c r="S539" s="2" t="str">
        <f>IF(C539&gt;=Parameters!$B$10,D539-EXP(Parameters!$B$2+Parameters!$B$4*LN($C539)), "")</f>
        <v/>
      </c>
    </row>
    <row r="540" spans="6:19" x14ac:dyDescent="0.35">
      <c r="F540" s="2" t="str">
        <f t="shared" si="35"/>
        <v/>
      </c>
      <c r="G540" s="2" t="str">
        <f t="shared" si="34"/>
        <v/>
      </c>
      <c r="H540" s="2" t="str">
        <f t="shared" si="34"/>
        <v/>
      </c>
      <c r="I540" s="2" t="str">
        <f t="shared" si="33"/>
        <v xml:space="preserve"> </v>
      </c>
      <c r="S540" s="2" t="str">
        <f>IF(C540&gt;=Parameters!$B$10,D540-EXP(Parameters!$B$2+Parameters!$B$4*LN($C540)), "")</f>
        <v/>
      </c>
    </row>
    <row r="541" spans="6:19" x14ac:dyDescent="0.35">
      <c r="F541" s="2" t="str">
        <f t="shared" si="35"/>
        <v/>
      </c>
      <c r="G541" s="2" t="str">
        <f t="shared" si="34"/>
        <v/>
      </c>
      <c r="H541" s="2" t="str">
        <f t="shared" si="34"/>
        <v/>
      </c>
      <c r="I541" s="2" t="str">
        <f t="shared" si="33"/>
        <v xml:space="preserve"> </v>
      </c>
      <c r="S541" s="2" t="str">
        <f>IF(C541&gt;=Parameters!$B$10,D541-EXP(Parameters!$B$2+Parameters!$B$4*LN($C541)), "")</f>
        <v/>
      </c>
    </row>
    <row r="542" spans="6:19" x14ac:dyDescent="0.35">
      <c r="F542" s="2" t="str">
        <f t="shared" si="35"/>
        <v/>
      </c>
      <c r="G542" s="2" t="str">
        <f t="shared" si="34"/>
        <v/>
      </c>
      <c r="H542" s="2" t="str">
        <f t="shared" si="34"/>
        <v/>
      </c>
      <c r="I542" s="2" t="str">
        <f t="shared" si="33"/>
        <v xml:space="preserve"> </v>
      </c>
      <c r="S542" s="2" t="str">
        <f>IF(C542&gt;=Parameters!$B$10,D542-EXP(Parameters!$B$2+Parameters!$B$4*LN($C542)), "")</f>
        <v/>
      </c>
    </row>
    <row r="543" spans="6:19" x14ac:dyDescent="0.35">
      <c r="F543" s="2" t="str">
        <f t="shared" si="35"/>
        <v/>
      </c>
      <c r="G543" s="2" t="str">
        <f t="shared" si="34"/>
        <v/>
      </c>
      <c r="H543" s="2" t="str">
        <f t="shared" si="34"/>
        <v/>
      </c>
      <c r="I543" s="2" t="str">
        <f t="shared" si="33"/>
        <v xml:space="preserve"> </v>
      </c>
      <c r="S543" s="2" t="str">
        <f>IF(C543&gt;=Parameters!$B$10,D543-EXP(Parameters!$B$2+Parameters!$B$4*LN($C543)), "")</f>
        <v/>
      </c>
    </row>
    <row r="544" spans="6:19" x14ac:dyDescent="0.35">
      <c r="F544" s="2" t="str">
        <f t="shared" si="35"/>
        <v/>
      </c>
      <c r="G544" s="2" t="str">
        <f t="shared" si="34"/>
        <v/>
      </c>
      <c r="H544" s="2" t="str">
        <f t="shared" si="34"/>
        <v/>
      </c>
      <c r="I544" s="2" t="str">
        <f t="shared" si="33"/>
        <v xml:space="preserve"> </v>
      </c>
      <c r="S544" s="2" t="str">
        <f>IF(C544&gt;=Parameters!$B$10,D544-EXP(Parameters!$B$2+Parameters!$B$4*LN($C544)), "")</f>
        <v/>
      </c>
    </row>
    <row r="545" spans="6:19" x14ac:dyDescent="0.35">
      <c r="F545" s="2" t="str">
        <f t="shared" si="35"/>
        <v/>
      </c>
      <c r="G545" s="2" t="str">
        <f t="shared" si="34"/>
        <v/>
      </c>
      <c r="H545" s="2" t="str">
        <f t="shared" si="34"/>
        <v/>
      </c>
      <c r="I545" s="2" t="str">
        <f t="shared" si="33"/>
        <v xml:space="preserve"> </v>
      </c>
      <c r="S545" s="2" t="str">
        <f>IF(C545&gt;=Parameters!$B$10,D545-EXP(Parameters!$B$2+Parameters!$B$4*LN($C545)), "")</f>
        <v/>
      </c>
    </row>
    <row r="546" spans="6:19" x14ac:dyDescent="0.35">
      <c r="F546" s="2" t="str">
        <f t="shared" si="35"/>
        <v/>
      </c>
      <c r="G546" s="2" t="str">
        <f t="shared" si="34"/>
        <v/>
      </c>
      <c r="H546" s="2" t="str">
        <f t="shared" si="34"/>
        <v/>
      </c>
      <c r="I546" s="2" t="str">
        <f t="shared" si="33"/>
        <v xml:space="preserve"> </v>
      </c>
      <c r="S546" s="2" t="str">
        <f>IF(C546&gt;=Parameters!$B$10,D546-EXP(Parameters!$B$2+Parameters!$B$4*LN($C546)), "")</f>
        <v/>
      </c>
    </row>
    <row r="547" spans="6:19" x14ac:dyDescent="0.35">
      <c r="F547" s="2" t="str">
        <f t="shared" si="35"/>
        <v/>
      </c>
      <c r="G547" s="2" t="str">
        <f t="shared" si="34"/>
        <v/>
      </c>
      <c r="H547" s="2" t="str">
        <f t="shared" si="34"/>
        <v/>
      </c>
      <c r="I547" s="2" t="str">
        <f t="shared" si="33"/>
        <v xml:space="preserve"> </v>
      </c>
      <c r="S547" s="2" t="str">
        <f>IF(C547&gt;=Parameters!$B$10,D547-EXP(Parameters!$B$2+Parameters!$B$4*LN($C547)), "")</f>
        <v/>
      </c>
    </row>
    <row r="548" spans="6:19" x14ac:dyDescent="0.35">
      <c r="F548" s="2" t="str">
        <f t="shared" si="35"/>
        <v/>
      </c>
      <c r="G548" s="2" t="str">
        <f t="shared" si="34"/>
        <v/>
      </c>
      <c r="H548" s="2" t="str">
        <f t="shared" si="34"/>
        <v/>
      </c>
      <c r="I548" s="2" t="str">
        <f t="shared" si="33"/>
        <v xml:space="preserve"> </v>
      </c>
      <c r="S548" s="2" t="str">
        <f>IF(C548&gt;=Parameters!$B$10,D548-EXP(Parameters!$B$2+Parameters!$B$4*LN($C548)), "")</f>
        <v/>
      </c>
    </row>
    <row r="549" spans="6:19" x14ac:dyDescent="0.35">
      <c r="F549" s="2" t="str">
        <f t="shared" si="35"/>
        <v/>
      </c>
      <c r="G549" s="2" t="str">
        <f t="shared" si="34"/>
        <v/>
      </c>
      <c r="H549" s="2" t="str">
        <f t="shared" si="34"/>
        <v/>
      </c>
      <c r="I549" s="2" t="str">
        <f t="shared" si="33"/>
        <v xml:space="preserve"> </v>
      </c>
      <c r="S549" s="2" t="str">
        <f>IF(C549&gt;=Parameters!$B$10,D549-EXP(Parameters!$B$2+Parameters!$B$4*LN($C549)), "")</f>
        <v/>
      </c>
    </row>
    <row r="550" spans="6:19" x14ac:dyDescent="0.35">
      <c r="F550" s="2" t="str">
        <f t="shared" si="35"/>
        <v/>
      </c>
      <c r="G550" s="2" t="str">
        <f t="shared" si="34"/>
        <v/>
      </c>
      <c r="H550" s="2" t="str">
        <f t="shared" si="34"/>
        <v/>
      </c>
      <c r="I550" s="2" t="str">
        <f t="shared" si="33"/>
        <v xml:space="preserve"> </v>
      </c>
      <c r="S550" s="2" t="str">
        <f>IF(C550&gt;=Parameters!$B$10,D550-EXP(Parameters!$B$2+Parameters!$B$4*LN($C550)), "")</f>
        <v/>
      </c>
    </row>
    <row r="551" spans="6:19" x14ac:dyDescent="0.35">
      <c r="F551" s="2" t="str">
        <f t="shared" si="35"/>
        <v/>
      </c>
      <c r="G551" s="2" t="str">
        <f t="shared" si="34"/>
        <v/>
      </c>
      <c r="H551" s="2" t="str">
        <f t="shared" si="34"/>
        <v/>
      </c>
      <c r="I551" s="2" t="str">
        <f t="shared" si="33"/>
        <v xml:space="preserve"> </v>
      </c>
      <c r="S551" s="2" t="str">
        <f>IF(C551&gt;=Parameters!$B$10,D551-EXP(Parameters!$B$2+Parameters!$B$4*LN($C551)), "")</f>
        <v/>
      </c>
    </row>
    <row r="552" spans="6:19" x14ac:dyDescent="0.35">
      <c r="F552" s="2" t="str">
        <f t="shared" si="35"/>
        <v/>
      </c>
      <c r="G552" s="2" t="str">
        <f t="shared" si="34"/>
        <v/>
      </c>
      <c r="H552" s="2" t="str">
        <f t="shared" si="34"/>
        <v/>
      </c>
      <c r="I552" s="2" t="str">
        <f t="shared" si="33"/>
        <v xml:space="preserve"> </v>
      </c>
      <c r="S552" s="2" t="str">
        <f>IF(C552&gt;=Parameters!$B$10,D552-EXP(Parameters!$B$2+Parameters!$B$4*LN($C552)), "")</f>
        <v/>
      </c>
    </row>
    <row r="553" spans="6:19" x14ac:dyDescent="0.35">
      <c r="F553" s="2" t="str">
        <f t="shared" si="35"/>
        <v/>
      </c>
      <c r="G553" s="2" t="str">
        <f t="shared" si="34"/>
        <v/>
      </c>
      <c r="H553" s="2" t="str">
        <f t="shared" si="34"/>
        <v/>
      </c>
      <c r="I553" s="2" t="str">
        <f t="shared" si="33"/>
        <v xml:space="preserve"> </v>
      </c>
      <c r="S553" s="2" t="str">
        <f>IF(C553&gt;=Parameters!$B$10,D553-EXP(Parameters!$B$2+Parameters!$B$4*LN($C553)), "")</f>
        <v/>
      </c>
    </row>
    <row r="554" spans="6:19" x14ac:dyDescent="0.35">
      <c r="F554" s="2" t="str">
        <f t="shared" si="35"/>
        <v/>
      </c>
      <c r="G554" s="2" t="str">
        <f t="shared" si="34"/>
        <v/>
      </c>
      <c r="H554" s="2" t="str">
        <f t="shared" si="34"/>
        <v/>
      </c>
      <c r="I554" s="2" t="str">
        <f t="shared" si="33"/>
        <v xml:space="preserve"> </v>
      </c>
      <c r="S554" s="2" t="str">
        <f>IF(C554&gt;=Parameters!$B$10,D554-EXP(Parameters!$B$2+Parameters!$B$4*LN($C554)), "")</f>
        <v/>
      </c>
    </row>
    <row r="555" spans="6:19" x14ac:dyDescent="0.35">
      <c r="F555" s="2" t="str">
        <f t="shared" si="35"/>
        <v/>
      </c>
      <c r="G555" s="2" t="str">
        <f t="shared" si="34"/>
        <v/>
      </c>
      <c r="H555" s="2" t="str">
        <f t="shared" si="34"/>
        <v/>
      </c>
      <c r="I555" s="2" t="str">
        <f t="shared" si="33"/>
        <v xml:space="preserve"> </v>
      </c>
      <c r="S555" s="2" t="str">
        <f>IF(C555&gt;=Parameters!$B$10,D555-EXP(Parameters!$B$2+Parameters!$B$4*LN($C555)), "")</f>
        <v/>
      </c>
    </row>
    <row r="556" spans="6:19" x14ac:dyDescent="0.35">
      <c r="F556" s="2" t="str">
        <f t="shared" si="35"/>
        <v/>
      </c>
      <c r="G556" s="2" t="str">
        <f t="shared" si="34"/>
        <v/>
      </c>
      <c r="H556" s="2" t="str">
        <f t="shared" si="34"/>
        <v/>
      </c>
      <c r="I556" s="2" t="str">
        <f t="shared" si="33"/>
        <v xml:space="preserve"> </v>
      </c>
      <c r="S556" s="2" t="str">
        <f>IF(C556&gt;=Parameters!$B$10,D556-EXP(Parameters!$B$2+Parameters!$B$4*LN($C556)), "")</f>
        <v/>
      </c>
    </row>
    <row r="557" spans="6:19" x14ac:dyDescent="0.35">
      <c r="F557" s="2" t="str">
        <f t="shared" si="35"/>
        <v/>
      </c>
      <c r="G557" s="2" t="str">
        <f t="shared" si="34"/>
        <v/>
      </c>
      <c r="H557" s="2" t="str">
        <f t="shared" si="34"/>
        <v/>
      </c>
      <c r="I557" s="2" t="str">
        <f t="shared" si="33"/>
        <v xml:space="preserve"> </v>
      </c>
      <c r="S557" s="2" t="str">
        <f>IF(C557&gt;=Parameters!$B$10,D557-EXP(Parameters!$B$2+Parameters!$B$4*LN($C557)), "")</f>
        <v/>
      </c>
    </row>
    <row r="558" spans="6:19" x14ac:dyDescent="0.35">
      <c r="F558" s="2" t="str">
        <f t="shared" si="35"/>
        <v/>
      </c>
      <c r="G558" s="2" t="str">
        <f t="shared" si="34"/>
        <v/>
      </c>
      <c r="H558" s="2" t="str">
        <f t="shared" si="34"/>
        <v/>
      </c>
      <c r="I558" s="2" t="str">
        <f t="shared" si="33"/>
        <v xml:space="preserve"> </v>
      </c>
      <c r="S558" s="2" t="str">
        <f>IF(C558&gt;=Parameters!$B$10,D558-EXP(Parameters!$B$2+Parameters!$B$4*LN($C558)), "")</f>
        <v/>
      </c>
    </row>
    <row r="559" spans="6:19" x14ac:dyDescent="0.35">
      <c r="F559" s="2" t="str">
        <f t="shared" si="35"/>
        <v/>
      </c>
      <c r="G559" s="2" t="str">
        <f t="shared" si="34"/>
        <v/>
      </c>
      <c r="H559" s="2" t="str">
        <f t="shared" si="34"/>
        <v/>
      </c>
      <c r="I559" s="2" t="str">
        <f t="shared" si="33"/>
        <v xml:space="preserve"> </v>
      </c>
      <c r="S559" s="2" t="str">
        <f>IF(C559&gt;=Parameters!$B$10,D559-EXP(Parameters!$B$2+Parameters!$B$4*LN($C559)), "")</f>
        <v/>
      </c>
    </row>
    <row r="560" spans="6:19" x14ac:dyDescent="0.35">
      <c r="F560" s="2" t="str">
        <f t="shared" si="35"/>
        <v/>
      </c>
      <c r="G560" s="2" t="str">
        <f t="shared" si="34"/>
        <v/>
      </c>
      <c r="H560" s="2" t="str">
        <f t="shared" si="34"/>
        <v/>
      </c>
      <c r="I560" s="2" t="str">
        <f t="shared" si="33"/>
        <v xml:space="preserve"> </v>
      </c>
      <c r="S560" s="2" t="str">
        <f>IF(C560&gt;=Parameters!$B$10,D560-EXP(Parameters!$B$2+Parameters!$B$4*LN($C560)), "")</f>
        <v/>
      </c>
    </row>
    <row r="561" spans="6:19" x14ac:dyDescent="0.35">
      <c r="F561" s="2" t="str">
        <f t="shared" si="35"/>
        <v/>
      </c>
      <c r="G561" s="2" t="str">
        <f t="shared" si="34"/>
        <v/>
      </c>
      <c r="H561" s="2" t="str">
        <f t="shared" si="34"/>
        <v/>
      </c>
      <c r="I561" s="2" t="str">
        <f t="shared" si="33"/>
        <v xml:space="preserve"> </v>
      </c>
      <c r="S561" s="2" t="str">
        <f>IF(C561&gt;=Parameters!$B$10,D561-EXP(Parameters!$B$2+Parameters!$B$4*LN($C561)), "")</f>
        <v/>
      </c>
    </row>
    <row r="562" spans="6:19" x14ac:dyDescent="0.35">
      <c r="F562" s="2" t="str">
        <f t="shared" si="35"/>
        <v/>
      </c>
      <c r="G562" s="2" t="str">
        <f t="shared" si="34"/>
        <v/>
      </c>
      <c r="H562" s="2" t="str">
        <f t="shared" si="34"/>
        <v/>
      </c>
      <c r="I562" s="2" t="str">
        <f t="shared" si="33"/>
        <v xml:space="preserve"> </v>
      </c>
      <c r="S562" s="2" t="str">
        <f>IF(C562&gt;=Parameters!$B$10,D562-EXP(Parameters!$B$2+Parameters!$B$4*LN($C562)), "")</f>
        <v/>
      </c>
    </row>
    <row r="563" spans="6:19" x14ac:dyDescent="0.35">
      <c r="F563" s="2" t="str">
        <f t="shared" si="35"/>
        <v/>
      </c>
      <c r="G563" s="2" t="str">
        <f t="shared" si="34"/>
        <v/>
      </c>
      <c r="H563" s="2" t="str">
        <f t="shared" si="34"/>
        <v/>
      </c>
      <c r="I563" s="2" t="str">
        <f t="shared" si="33"/>
        <v xml:space="preserve"> </v>
      </c>
      <c r="S563" s="2" t="str">
        <f>IF(C563&gt;=Parameters!$B$10,D563-EXP(Parameters!$B$2+Parameters!$B$4*LN($C563)), "")</f>
        <v/>
      </c>
    </row>
    <row r="564" spans="6:19" x14ac:dyDescent="0.35">
      <c r="F564" s="2" t="str">
        <f t="shared" si="35"/>
        <v/>
      </c>
      <c r="G564" s="2" t="str">
        <f t="shared" si="34"/>
        <v/>
      </c>
      <c r="H564" s="2" t="str">
        <f t="shared" si="34"/>
        <v/>
      </c>
      <c r="I564" s="2" t="str">
        <f t="shared" si="33"/>
        <v xml:space="preserve"> </v>
      </c>
      <c r="S564" s="2" t="str">
        <f>IF(C564&gt;=Parameters!$B$10,D564-EXP(Parameters!$B$2+Parameters!$B$4*LN($C564)), "")</f>
        <v/>
      </c>
    </row>
    <row r="565" spans="6:19" x14ac:dyDescent="0.35">
      <c r="F565" s="2" t="str">
        <f t="shared" si="35"/>
        <v/>
      </c>
      <c r="G565" s="2" t="str">
        <f t="shared" si="34"/>
        <v/>
      </c>
      <c r="H565" s="2" t="str">
        <f t="shared" si="34"/>
        <v/>
      </c>
      <c r="I565" s="2" t="str">
        <f t="shared" si="33"/>
        <v xml:space="preserve"> </v>
      </c>
      <c r="S565" s="2" t="str">
        <f>IF(C565&gt;=Parameters!$B$10,D565-EXP(Parameters!$B$2+Parameters!$B$4*LN($C565)), "")</f>
        <v/>
      </c>
    </row>
    <row r="566" spans="6:19" x14ac:dyDescent="0.35">
      <c r="F566" s="2" t="str">
        <f t="shared" si="35"/>
        <v/>
      </c>
      <c r="G566" s="2" t="str">
        <f t="shared" si="34"/>
        <v/>
      </c>
      <c r="H566" s="2" t="str">
        <f t="shared" si="34"/>
        <v/>
      </c>
      <c r="I566" s="2" t="str">
        <f t="shared" si="33"/>
        <v xml:space="preserve"> </v>
      </c>
      <c r="S566" s="2" t="str">
        <f>IF(C566&gt;=Parameters!$B$10,D566-EXP(Parameters!$B$2+Parameters!$B$4*LN($C566)), "")</f>
        <v/>
      </c>
    </row>
    <row r="567" spans="6:19" x14ac:dyDescent="0.35">
      <c r="F567" s="2" t="str">
        <f t="shared" si="35"/>
        <v/>
      </c>
      <c r="G567" s="2" t="str">
        <f t="shared" si="34"/>
        <v/>
      </c>
      <c r="H567" s="2" t="str">
        <f t="shared" si="34"/>
        <v/>
      </c>
      <c r="I567" s="2" t="str">
        <f t="shared" si="33"/>
        <v xml:space="preserve"> </v>
      </c>
      <c r="S567" s="2" t="str">
        <f>IF(C567&gt;=Parameters!$B$10,D567-EXP(Parameters!$B$2+Parameters!$B$4*LN($C567)), "")</f>
        <v/>
      </c>
    </row>
    <row r="568" spans="6:19" x14ac:dyDescent="0.35">
      <c r="F568" s="2" t="str">
        <f t="shared" si="35"/>
        <v/>
      </c>
      <c r="G568" s="2" t="str">
        <f t="shared" si="34"/>
        <v/>
      </c>
      <c r="H568" s="2" t="str">
        <f t="shared" si="34"/>
        <v/>
      </c>
      <c r="I568" s="2" t="str">
        <f t="shared" si="33"/>
        <v xml:space="preserve"> </v>
      </c>
      <c r="S568" s="2" t="str">
        <f>IF(C568&gt;=Parameters!$B$10,D568-EXP(Parameters!$B$2+Parameters!$B$4*LN($C568)), "")</f>
        <v/>
      </c>
    </row>
    <row r="569" spans="6:19" x14ac:dyDescent="0.35">
      <c r="F569" s="2" t="str">
        <f t="shared" si="35"/>
        <v/>
      </c>
      <c r="G569" s="2" t="str">
        <f t="shared" si="34"/>
        <v/>
      </c>
      <c r="H569" s="2" t="str">
        <f t="shared" si="34"/>
        <v/>
      </c>
      <c r="I569" s="2" t="str">
        <f t="shared" si="33"/>
        <v xml:space="preserve"> </v>
      </c>
      <c r="S569" s="2" t="str">
        <f>IF(C569&gt;=Parameters!$B$10,D569-EXP(Parameters!$B$2+Parameters!$B$4*LN($C569)), "")</f>
        <v/>
      </c>
    </row>
    <row r="570" spans="6:19" x14ac:dyDescent="0.35">
      <c r="F570" s="2" t="str">
        <f t="shared" si="35"/>
        <v/>
      </c>
      <c r="G570" s="2" t="str">
        <f t="shared" si="34"/>
        <v/>
      </c>
      <c r="H570" s="2" t="str">
        <f t="shared" si="34"/>
        <v/>
      </c>
      <c r="I570" s="2" t="str">
        <f t="shared" si="33"/>
        <v xml:space="preserve"> </v>
      </c>
      <c r="S570" s="2" t="str">
        <f>IF(C570&gt;=Parameters!$B$10,D570-EXP(Parameters!$B$2+Parameters!$B$4*LN($C570)), "")</f>
        <v/>
      </c>
    </row>
    <row r="571" spans="6:19" x14ac:dyDescent="0.35">
      <c r="F571" s="2" t="str">
        <f t="shared" si="35"/>
        <v/>
      </c>
      <c r="G571" s="2" t="str">
        <f t="shared" si="34"/>
        <v/>
      </c>
      <c r="H571" s="2" t="str">
        <f t="shared" si="34"/>
        <v/>
      </c>
      <c r="I571" s="2" t="str">
        <f t="shared" si="33"/>
        <v xml:space="preserve"> </v>
      </c>
      <c r="S571" s="2" t="str">
        <f>IF(C571&gt;=Parameters!$B$10,D571-EXP(Parameters!$B$2+Parameters!$B$4*LN($C571)), "")</f>
        <v/>
      </c>
    </row>
    <row r="572" spans="6:19" x14ac:dyDescent="0.35">
      <c r="F572" s="2" t="str">
        <f t="shared" si="35"/>
        <v/>
      </c>
      <c r="G572" s="2" t="str">
        <f t="shared" si="34"/>
        <v/>
      </c>
      <c r="H572" s="2" t="str">
        <f t="shared" si="34"/>
        <v/>
      </c>
      <c r="I572" s="2" t="str">
        <f t="shared" si="33"/>
        <v xml:space="preserve"> </v>
      </c>
      <c r="S572" s="2" t="str">
        <f>IF(C572&gt;=Parameters!$B$10,D572-EXP(Parameters!$B$2+Parameters!$B$4*LN($C572)), "")</f>
        <v/>
      </c>
    </row>
    <row r="573" spans="6:19" x14ac:dyDescent="0.35">
      <c r="F573" s="2" t="str">
        <f t="shared" si="35"/>
        <v/>
      </c>
      <c r="G573" s="2" t="str">
        <f t="shared" si="34"/>
        <v/>
      </c>
      <c r="H573" s="2" t="str">
        <f t="shared" si="34"/>
        <v/>
      </c>
      <c r="I573" s="2" t="str">
        <f t="shared" si="33"/>
        <v xml:space="preserve"> </v>
      </c>
      <c r="S573" s="2" t="str">
        <f>IF(C573&gt;=Parameters!$B$10,D573-EXP(Parameters!$B$2+Parameters!$B$4*LN($C573)), "")</f>
        <v/>
      </c>
    </row>
    <row r="574" spans="6:19" x14ac:dyDescent="0.35">
      <c r="F574" s="2" t="str">
        <f t="shared" si="35"/>
        <v/>
      </c>
      <c r="G574" s="2" t="str">
        <f t="shared" si="34"/>
        <v/>
      </c>
      <c r="H574" s="2" t="str">
        <f t="shared" si="34"/>
        <v/>
      </c>
      <c r="I574" s="2" t="str">
        <f t="shared" si="33"/>
        <v xml:space="preserve"> </v>
      </c>
      <c r="S574" s="2" t="str">
        <f>IF(C574&gt;=Parameters!$B$10,D574-EXP(Parameters!$B$2+Parameters!$B$4*LN($C574)), "")</f>
        <v/>
      </c>
    </row>
    <row r="575" spans="6:19" x14ac:dyDescent="0.35">
      <c r="F575" s="2" t="str">
        <f t="shared" si="35"/>
        <v/>
      </c>
      <c r="G575" s="2" t="str">
        <f t="shared" si="34"/>
        <v/>
      </c>
      <c r="H575" s="2" t="str">
        <f t="shared" si="34"/>
        <v/>
      </c>
      <c r="I575" s="2" t="str">
        <f t="shared" si="33"/>
        <v xml:space="preserve"> </v>
      </c>
      <c r="S575" s="2" t="str">
        <f>IF(C575&gt;=Parameters!$B$10,D575-EXP(Parameters!$B$2+Parameters!$B$4*LN($C575)), "")</f>
        <v/>
      </c>
    </row>
    <row r="576" spans="6:19" x14ac:dyDescent="0.35">
      <c r="F576" s="2" t="str">
        <f t="shared" si="35"/>
        <v/>
      </c>
      <c r="G576" s="2" t="str">
        <f t="shared" si="34"/>
        <v/>
      </c>
      <c r="H576" s="2" t="str">
        <f t="shared" si="34"/>
        <v/>
      </c>
      <c r="I576" s="2" t="str">
        <f t="shared" si="33"/>
        <v xml:space="preserve"> </v>
      </c>
      <c r="S576" s="2" t="str">
        <f>IF(C576&gt;=Parameters!$B$10,D576-EXP(Parameters!$B$2+Parameters!$B$4*LN($C576)), "")</f>
        <v/>
      </c>
    </row>
    <row r="577" spans="6:19" x14ac:dyDescent="0.35">
      <c r="F577" s="2" t="str">
        <f t="shared" si="35"/>
        <v/>
      </c>
      <c r="G577" s="2" t="str">
        <f t="shared" si="34"/>
        <v/>
      </c>
      <c r="H577" s="2" t="str">
        <f t="shared" si="34"/>
        <v/>
      </c>
      <c r="I577" s="2" t="str">
        <f t="shared" si="33"/>
        <v xml:space="preserve"> </v>
      </c>
      <c r="S577" s="2" t="str">
        <f>IF(C577&gt;=Parameters!$B$10,D577-EXP(Parameters!$B$2+Parameters!$B$4*LN($C577)), "")</f>
        <v/>
      </c>
    </row>
    <row r="578" spans="6:19" x14ac:dyDescent="0.35">
      <c r="F578" s="2" t="str">
        <f t="shared" si="35"/>
        <v/>
      </c>
      <c r="G578" s="2" t="str">
        <f t="shared" si="34"/>
        <v/>
      </c>
      <c r="H578" s="2" t="str">
        <f t="shared" si="34"/>
        <v/>
      </c>
      <c r="I578" s="2" t="str">
        <f t="shared" si="33"/>
        <v xml:space="preserve"> </v>
      </c>
      <c r="S578" s="2" t="str">
        <f>IF(C578&gt;=Parameters!$B$10,D578-EXP(Parameters!$B$2+Parameters!$B$4*LN($C578)), "")</f>
        <v/>
      </c>
    </row>
    <row r="579" spans="6:19" x14ac:dyDescent="0.35">
      <c r="F579" s="2" t="str">
        <f t="shared" si="35"/>
        <v/>
      </c>
      <c r="G579" s="2" t="str">
        <f t="shared" si="34"/>
        <v/>
      </c>
      <c r="H579" s="2" t="str">
        <f t="shared" si="34"/>
        <v/>
      </c>
      <c r="I579" s="2" t="str">
        <f t="shared" si="33"/>
        <v xml:space="preserve"> </v>
      </c>
      <c r="S579" s="2" t="str">
        <f>IF(C579&gt;=Parameters!$B$10,D579-EXP(Parameters!$B$2+Parameters!$B$4*LN($C579)), "")</f>
        <v/>
      </c>
    </row>
    <row r="580" spans="6:19" x14ac:dyDescent="0.35">
      <c r="F580" s="2" t="str">
        <f t="shared" si="35"/>
        <v/>
      </c>
      <c r="G580" s="2" t="str">
        <f t="shared" si="34"/>
        <v/>
      </c>
      <c r="H580" s="2" t="str">
        <f t="shared" si="34"/>
        <v/>
      </c>
      <c r="I580" s="2" t="str">
        <f t="shared" si="33"/>
        <v xml:space="preserve"> </v>
      </c>
      <c r="S580" s="2" t="str">
        <f>IF(C580&gt;=Parameters!$B$10,D580-EXP(Parameters!$B$2+Parameters!$B$4*LN($C580)), "")</f>
        <v/>
      </c>
    </row>
    <row r="581" spans="6:19" x14ac:dyDescent="0.35">
      <c r="F581" s="2" t="str">
        <f t="shared" si="35"/>
        <v/>
      </c>
      <c r="G581" s="2" t="str">
        <f t="shared" si="34"/>
        <v/>
      </c>
      <c r="H581" s="2" t="str">
        <f t="shared" si="34"/>
        <v/>
      </c>
      <c r="I581" s="2" t="str">
        <f t="shared" si="33"/>
        <v xml:space="preserve"> </v>
      </c>
      <c r="S581" s="2" t="str">
        <f>IF(C581&gt;=Parameters!$B$10,D581-EXP(Parameters!$B$2+Parameters!$B$4*LN($C581)), "")</f>
        <v/>
      </c>
    </row>
    <row r="582" spans="6:19" x14ac:dyDescent="0.35">
      <c r="F582" s="2" t="str">
        <f t="shared" si="35"/>
        <v/>
      </c>
      <c r="G582" s="2" t="str">
        <f t="shared" si="34"/>
        <v/>
      </c>
      <c r="H582" s="2" t="str">
        <f t="shared" si="34"/>
        <v/>
      </c>
      <c r="I582" s="2" t="str">
        <f t="shared" si="33"/>
        <v xml:space="preserve"> </v>
      </c>
      <c r="S582" s="2" t="str">
        <f>IF(C582&gt;=Parameters!$B$10,D582-EXP(Parameters!$B$2+Parameters!$B$4*LN($C582)), "")</f>
        <v/>
      </c>
    </row>
    <row r="583" spans="6:19" x14ac:dyDescent="0.35">
      <c r="F583" s="2" t="str">
        <f t="shared" si="35"/>
        <v/>
      </c>
      <c r="G583" s="2" t="str">
        <f t="shared" si="34"/>
        <v/>
      </c>
      <c r="H583" s="2" t="str">
        <f t="shared" si="34"/>
        <v/>
      </c>
      <c r="I583" s="2" t="str">
        <f t="shared" si="33"/>
        <v xml:space="preserve"> </v>
      </c>
      <c r="S583" s="2" t="str">
        <f>IF(C583&gt;=Parameters!$B$10,D583-EXP(Parameters!$B$2+Parameters!$B$4*LN($C583)), "")</f>
        <v/>
      </c>
    </row>
    <row r="584" spans="6:19" x14ac:dyDescent="0.35">
      <c r="F584" s="2" t="str">
        <f t="shared" si="35"/>
        <v/>
      </c>
      <c r="G584" s="2" t="str">
        <f t="shared" si="34"/>
        <v/>
      </c>
      <c r="H584" s="2" t="str">
        <f t="shared" si="34"/>
        <v/>
      </c>
      <c r="I584" s="2" t="str">
        <f t="shared" si="33"/>
        <v xml:space="preserve"> </v>
      </c>
      <c r="S584" s="2" t="str">
        <f>IF(C584&gt;=Parameters!$B$10,D584-EXP(Parameters!$B$2+Parameters!$B$4*LN($C584)), "")</f>
        <v/>
      </c>
    </row>
    <row r="585" spans="6:19" x14ac:dyDescent="0.35">
      <c r="F585" s="2" t="str">
        <f t="shared" si="35"/>
        <v/>
      </c>
      <c r="G585" s="2" t="str">
        <f t="shared" si="34"/>
        <v/>
      </c>
      <c r="H585" s="2" t="str">
        <f t="shared" si="34"/>
        <v/>
      </c>
      <c r="I585" s="2" t="str">
        <f t="shared" si="33"/>
        <v xml:space="preserve"> </v>
      </c>
      <c r="S585" s="2" t="str">
        <f>IF(C585&gt;=Parameters!$B$10,D585-EXP(Parameters!$B$2+Parameters!$B$4*LN($C585)), "")</f>
        <v/>
      </c>
    </row>
    <row r="586" spans="6:19" x14ac:dyDescent="0.35">
      <c r="F586" s="2" t="str">
        <f t="shared" si="35"/>
        <v/>
      </c>
      <c r="G586" s="2" t="str">
        <f t="shared" si="34"/>
        <v/>
      </c>
      <c r="H586" s="2" t="str">
        <f t="shared" si="34"/>
        <v/>
      </c>
      <c r="I586" s="2" t="str">
        <f t="shared" si="33"/>
        <v xml:space="preserve"> </v>
      </c>
      <c r="S586" s="2" t="str">
        <f>IF(C586&gt;=Parameters!$B$10,D586-EXP(Parameters!$B$2+Parameters!$B$4*LN($C586)), "")</f>
        <v/>
      </c>
    </row>
    <row r="587" spans="6:19" x14ac:dyDescent="0.35">
      <c r="F587" s="2" t="str">
        <f t="shared" si="35"/>
        <v/>
      </c>
      <c r="G587" s="2" t="str">
        <f t="shared" si="34"/>
        <v/>
      </c>
      <c r="H587" s="2" t="str">
        <f t="shared" si="34"/>
        <v/>
      </c>
      <c r="I587" s="2" t="str">
        <f t="shared" si="33"/>
        <v xml:space="preserve"> </v>
      </c>
      <c r="S587" s="2" t="str">
        <f>IF(C587&gt;=Parameters!$B$10,D587-EXP(Parameters!$B$2+Parameters!$B$4*LN($C587)), "")</f>
        <v/>
      </c>
    </row>
    <row r="588" spans="6:19" x14ac:dyDescent="0.35">
      <c r="F588" s="2" t="str">
        <f t="shared" si="35"/>
        <v/>
      </c>
      <c r="G588" s="2" t="str">
        <f t="shared" si="34"/>
        <v/>
      </c>
      <c r="H588" s="2" t="str">
        <f t="shared" si="34"/>
        <v/>
      </c>
      <c r="I588" s="2" t="str">
        <f t="shared" si="33"/>
        <v xml:space="preserve"> </v>
      </c>
      <c r="S588" s="2" t="str">
        <f>IF(C588&gt;=Parameters!$B$10,D588-EXP(Parameters!$B$2+Parameters!$B$4*LN($C588)), "")</f>
        <v/>
      </c>
    </row>
    <row r="589" spans="6:19" x14ac:dyDescent="0.35">
      <c r="F589" s="2" t="str">
        <f t="shared" si="35"/>
        <v/>
      </c>
      <c r="G589" s="2" t="str">
        <f t="shared" si="34"/>
        <v/>
      </c>
      <c r="H589" s="2" t="str">
        <f t="shared" si="34"/>
        <v/>
      </c>
      <c r="I589" s="2" t="str">
        <f t="shared" si="33"/>
        <v xml:space="preserve"> </v>
      </c>
      <c r="S589" s="2" t="str">
        <f>IF(C589&gt;=Parameters!$B$10,D589-EXP(Parameters!$B$2+Parameters!$B$4*LN($C589)), "")</f>
        <v/>
      </c>
    </row>
    <row r="590" spans="6:19" x14ac:dyDescent="0.35">
      <c r="F590" s="2" t="str">
        <f t="shared" si="35"/>
        <v/>
      </c>
      <c r="G590" s="2" t="str">
        <f t="shared" si="34"/>
        <v/>
      </c>
      <c r="H590" s="2" t="str">
        <f t="shared" si="34"/>
        <v/>
      </c>
      <c r="I590" s="2" t="str">
        <f t="shared" si="33"/>
        <v xml:space="preserve"> </v>
      </c>
      <c r="S590" s="2" t="str">
        <f>IF(C590&gt;=Parameters!$B$10,D590-EXP(Parameters!$B$2+Parameters!$B$4*LN($C590)), "")</f>
        <v/>
      </c>
    </row>
    <row r="591" spans="6:19" x14ac:dyDescent="0.35">
      <c r="F591" s="2" t="str">
        <f t="shared" si="35"/>
        <v/>
      </c>
      <c r="G591" s="2" t="str">
        <f t="shared" si="34"/>
        <v/>
      </c>
      <c r="H591" s="2" t="str">
        <f t="shared" si="34"/>
        <v/>
      </c>
      <c r="I591" s="2" t="str">
        <f t="shared" si="33"/>
        <v xml:space="preserve"> </v>
      </c>
      <c r="S591" s="2" t="str">
        <f>IF(C591&gt;=Parameters!$B$10,D591-EXP(Parameters!$B$2+Parameters!$B$4*LN($C591)), "")</f>
        <v/>
      </c>
    </row>
    <row r="592" spans="6:19" x14ac:dyDescent="0.35">
      <c r="F592" s="2" t="str">
        <f t="shared" si="35"/>
        <v/>
      </c>
      <c r="G592" s="2" t="str">
        <f t="shared" si="34"/>
        <v/>
      </c>
      <c r="H592" s="2" t="str">
        <f t="shared" si="34"/>
        <v/>
      </c>
      <c r="I592" s="2" t="str">
        <f t="shared" si="33"/>
        <v xml:space="preserve"> </v>
      </c>
      <c r="S592" s="2" t="str">
        <f>IF(C592&gt;=Parameters!$B$10,D592-EXP(Parameters!$B$2+Parameters!$B$4*LN($C592)), "")</f>
        <v/>
      </c>
    </row>
    <row r="593" spans="6:19" x14ac:dyDescent="0.35">
      <c r="F593" s="2" t="str">
        <f t="shared" si="35"/>
        <v/>
      </c>
      <c r="G593" s="2" t="str">
        <f t="shared" si="34"/>
        <v/>
      </c>
      <c r="H593" s="2" t="str">
        <f t="shared" si="34"/>
        <v/>
      </c>
      <c r="I593" s="2" t="str">
        <f t="shared" si="33"/>
        <v xml:space="preserve"> </v>
      </c>
      <c r="S593" s="2" t="str">
        <f>IF(C593&gt;=Parameters!$B$10,D593-EXP(Parameters!$B$2+Parameters!$B$4*LN($C593)), "")</f>
        <v/>
      </c>
    </row>
    <row r="594" spans="6:19" x14ac:dyDescent="0.35">
      <c r="F594" s="2" t="str">
        <f t="shared" si="35"/>
        <v/>
      </c>
      <c r="G594" s="2" t="str">
        <f t="shared" si="34"/>
        <v/>
      </c>
      <c r="H594" s="2" t="str">
        <f t="shared" si="34"/>
        <v/>
      </c>
      <c r="I594" s="2" t="str">
        <f t="shared" si="33"/>
        <v xml:space="preserve"> </v>
      </c>
      <c r="S594" s="2" t="str">
        <f>IF(C594&gt;=Parameters!$B$10,D594-EXP(Parameters!$B$2+Parameters!$B$4*LN($C594)), "")</f>
        <v/>
      </c>
    </row>
    <row r="595" spans="6:19" x14ac:dyDescent="0.35">
      <c r="F595" s="2" t="str">
        <f t="shared" si="35"/>
        <v/>
      </c>
      <c r="G595" s="2" t="str">
        <f t="shared" si="34"/>
        <v/>
      </c>
      <c r="H595" s="2" t="str">
        <f t="shared" si="34"/>
        <v/>
      </c>
      <c r="I595" s="2" t="str">
        <f t="shared" si="33"/>
        <v xml:space="preserve"> </v>
      </c>
      <c r="S595" s="2" t="str">
        <f>IF(C595&gt;=Parameters!$B$10,D595-EXP(Parameters!$B$2+Parameters!$B$4*LN($C595)), "")</f>
        <v/>
      </c>
    </row>
    <row r="596" spans="6:19" x14ac:dyDescent="0.35">
      <c r="F596" s="2" t="str">
        <f t="shared" si="35"/>
        <v/>
      </c>
      <c r="G596" s="2" t="str">
        <f t="shared" si="34"/>
        <v/>
      </c>
      <c r="H596" s="2" t="str">
        <f t="shared" si="34"/>
        <v/>
      </c>
      <c r="I596" s="2" t="str">
        <f t="shared" si="33"/>
        <v xml:space="preserve"> </v>
      </c>
      <c r="S596" s="2" t="str">
        <f>IF(C596&gt;=Parameters!$B$10,D596-EXP(Parameters!$B$2+Parameters!$B$4*LN($C596)), "")</f>
        <v/>
      </c>
    </row>
    <row r="597" spans="6:19" x14ac:dyDescent="0.35">
      <c r="F597" s="2" t="str">
        <f t="shared" si="35"/>
        <v/>
      </c>
      <c r="G597" s="2" t="str">
        <f t="shared" si="34"/>
        <v/>
      </c>
      <c r="H597" s="2" t="str">
        <f t="shared" si="34"/>
        <v/>
      </c>
      <c r="I597" s="2" t="str">
        <f t="shared" si="33"/>
        <v xml:space="preserve"> </v>
      </c>
      <c r="S597" s="2" t="str">
        <f>IF(C597&gt;=Parameters!$B$10,D597-EXP(Parameters!$B$2+Parameters!$B$4*LN($C597)), "")</f>
        <v/>
      </c>
    </row>
    <row r="598" spans="6:19" x14ac:dyDescent="0.35">
      <c r="F598" s="2" t="str">
        <f t="shared" si="35"/>
        <v/>
      </c>
      <c r="G598" s="2" t="str">
        <f t="shared" si="34"/>
        <v/>
      </c>
      <c r="H598" s="2" t="str">
        <f t="shared" si="34"/>
        <v/>
      </c>
      <c r="I598" s="2" t="str">
        <f t="shared" si="33"/>
        <v xml:space="preserve"> </v>
      </c>
      <c r="S598" s="2" t="str">
        <f>IF(C598&gt;=Parameters!$B$10,D598-EXP(Parameters!$B$2+Parameters!$B$4*LN($C598)), "")</f>
        <v/>
      </c>
    </row>
    <row r="599" spans="6:19" x14ac:dyDescent="0.35">
      <c r="F599" s="2" t="str">
        <f t="shared" si="35"/>
        <v/>
      </c>
      <c r="G599" s="2" t="str">
        <f t="shared" si="34"/>
        <v/>
      </c>
      <c r="H599" s="2" t="str">
        <f t="shared" si="34"/>
        <v/>
      </c>
      <c r="I599" s="2" t="str">
        <f t="shared" si="33"/>
        <v xml:space="preserve"> </v>
      </c>
      <c r="S599" s="2" t="str">
        <f>IF(C599&gt;=Parameters!$B$10,D599-EXP(Parameters!$B$2+Parameters!$B$4*LN($C599)), "")</f>
        <v/>
      </c>
    </row>
    <row r="600" spans="6:19" x14ac:dyDescent="0.35">
      <c r="F600" s="2" t="str">
        <f t="shared" si="35"/>
        <v/>
      </c>
      <c r="G600" s="2" t="str">
        <f t="shared" si="34"/>
        <v/>
      </c>
      <c r="H600" s="2" t="str">
        <f t="shared" si="34"/>
        <v/>
      </c>
      <c r="I600" s="2" t="str">
        <f t="shared" si="33"/>
        <v xml:space="preserve"> </v>
      </c>
      <c r="S600" s="2" t="str">
        <f>IF(C600&gt;=Parameters!$B$10,D600-EXP(Parameters!$B$2+Parameters!$B$4*LN($C600)), "")</f>
        <v/>
      </c>
    </row>
    <row r="601" spans="6:19" x14ac:dyDescent="0.35">
      <c r="F601" s="2" t="str">
        <f t="shared" si="35"/>
        <v/>
      </c>
      <c r="G601" s="2" t="str">
        <f t="shared" si="34"/>
        <v/>
      </c>
      <c r="H601" s="2" t="str">
        <f t="shared" si="34"/>
        <v/>
      </c>
      <c r="I601" s="2" t="str">
        <f t="shared" si="33"/>
        <v xml:space="preserve"> </v>
      </c>
      <c r="S601" s="2" t="str">
        <f>IF(C601&gt;=Parameters!$B$10,D601-EXP(Parameters!$B$2+Parameters!$B$4*LN($C601)), "")</f>
        <v/>
      </c>
    </row>
    <row r="602" spans="6:19" x14ac:dyDescent="0.35">
      <c r="F602" s="2" t="str">
        <f t="shared" si="35"/>
        <v/>
      </c>
      <c r="G602" s="2" t="str">
        <f t="shared" si="34"/>
        <v/>
      </c>
      <c r="H602" s="2" t="str">
        <f t="shared" si="34"/>
        <v/>
      </c>
      <c r="I602" s="2" t="str">
        <f t="shared" si="33"/>
        <v xml:space="preserve"> </v>
      </c>
      <c r="S602" s="2" t="str">
        <f>IF(C602&gt;=Parameters!$B$10,D602-EXP(Parameters!$B$2+Parameters!$B$4*LN($C602)), "")</f>
        <v/>
      </c>
    </row>
    <row r="603" spans="6:19" x14ac:dyDescent="0.35">
      <c r="F603" s="2" t="str">
        <f t="shared" si="35"/>
        <v/>
      </c>
      <c r="G603" s="2" t="str">
        <f t="shared" si="34"/>
        <v/>
      </c>
      <c r="H603" s="2" t="str">
        <f t="shared" si="34"/>
        <v/>
      </c>
      <c r="I603" s="2" t="str">
        <f t="shared" si="33"/>
        <v xml:space="preserve"> </v>
      </c>
      <c r="S603" s="2" t="str">
        <f>IF(C603&gt;=Parameters!$B$10,D603-EXP(Parameters!$B$2+Parameters!$B$4*LN($C603)), "")</f>
        <v/>
      </c>
    </row>
    <row r="604" spans="6:19" x14ac:dyDescent="0.35">
      <c r="F604" s="2" t="str">
        <f t="shared" si="35"/>
        <v/>
      </c>
      <c r="G604" s="2" t="str">
        <f t="shared" si="34"/>
        <v/>
      </c>
      <c r="H604" s="2" t="str">
        <f t="shared" si="34"/>
        <v/>
      </c>
      <c r="I604" s="2" t="str">
        <f t="shared" si="33"/>
        <v xml:space="preserve"> </v>
      </c>
      <c r="S604" s="2" t="str">
        <f>IF(C604&gt;=Parameters!$B$10,D604-EXP(Parameters!$B$2+Parameters!$B$4*LN($C604)), "")</f>
        <v/>
      </c>
    </row>
    <row r="605" spans="6:19" x14ac:dyDescent="0.35">
      <c r="F605" s="2" t="str">
        <f t="shared" si="35"/>
        <v/>
      </c>
      <c r="G605" s="2" t="str">
        <f t="shared" si="34"/>
        <v/>
      </c>
      <c r="H605" s="2" t="str">
        <f t="shared" si="34"/>
        <v/>
      </c>
      <c r="I605" s="2" t="str">
        <f t="shared" si="33"/>
        <v xml:space="preserve"> </v>
      </c>
      <c r="S605" s="2" t="str">
        <f>IF(C605&gt;=Parameters!$B$10,D605-EXP(Parameters!$B$2+Parameters!$B$4*LN($C605)), "")</f>
        <v/>
      </c>
    </row>
    <row r="606" spans="6:19" x14ac:dyDescent="0.35">
      <c r="F606" s="2" t="str">
        <f t="shared" si="35"/>
        <v/>
      </c>
      <c r="G606" s="2" t="str">
        <f t="shared" si="34"/>
        <v/>
      </c>
      <c r="H606" s="2" t="str">
        <f t="shared" si="34"/>
        <v/>
      </c>
      <c r="I606" s="2" t="str">
        <f t="shared" si="33"/>
        <v xml:space="preserve"> </v>
      </c>
      <c r="S606" s="2" t="str">
        <f>IF(C606&gt;=Parameters!$B$10,D606-EXP(Parameters!$B$2+Parameters!$B$4*LN($C606)), "")</f>
        <v/>
      </c>
    </row>
    <row r="607" spans="6:19" x14ac:dyDescent="0.35">
      <c r="F607" s="2" t="str">
        <f t="shared" si="35"/>
        <v/>
      </c>
      <c r="G607" s="2" t="str">
        <f t="shared" si="34"/>
        <v/>
      </c>
      <c r="H607" s="2" t="str">
        <f t="shared" si="34"/>
        <v/>
      </c>
      <c r="I607" s="2" t="str">
        <f t="shared" si="33"/>
        <v xml:space="preserve"> </v>
      </c>
      <c r="S607" s="2" t="str">
        <f>IF(C607&gt;=Parameters!$B$10,D607-EXP(Parameters!$B$2+Parameters!$B$4*LN($C607)), "")</f>
        <v/>
      </c>
    </row>
    <row r="608" spans="6:19" x14ac:dyDescent="0.35">
      <c r="F608" s="2" t="str">
        <f t="shared" si="35"/>
        <v/>
      </c>
      <c r="G608" s="2" t="str">
        <f t="shared" si="34"/>
        <v/>
      </c>
      <c r="H608" s="2" t="str">
        <f t="shared" si="34"/>
        <v/>
      </c>
      <c r="I608" s="2" t="str">
        <f t="shared" si="33"/>
        <v xml:space="preserve"> </v>
      </c>
      <c r="S608" s="2" t="str">
        <f>IF(C608&gt;=Parameters!$B$10,D608-EXP(Parameters!$B$2+Parameters!$B$4*LN($C608)), "")</f>
        <v/>
      </c>
    </row>
    <row r="609" spans="6:19" x14ac:dyDescent="0.35">
      <c r="F609" s="2" t="str">
        <f t="shared" si="35"/>
        <v/>
      </c>
      <c r="G609" s="2" t="str">
        <f t="shared" si="34"/>
        <v/>
      </c>
      <c r="H609" s="2" t="str">
        <f t="shared" si="34"/>
        <v/>
      </c>
      <c r="I609" s="2" t="str">
        <f t="shared" si="33"/>
        <v xml:space="preserve"> </v>
      </c>
      <c r="S609" s="2" t="str">
        <f>IF(C609&gt;=Parameters!$B$10,D609-EXP(Parameters!$B$2+Parameters!$B$4*LN($C609)), "")</f>
        <v/>
      </c>
    </row>
    <row r="610" spans="6:19" x14ac:dyDescent="0.35">
      <c r="F610" s="2" t="str">
        <f t="shared" si="35"/>
        <v/>
      </c>
      <c r="G610" s="2" t="str">
        <f t="shared" si="34"/>
        <v/>
      </c>
      <c r="H610" s="2" t="str">
        <f t="shared" si="34"/>
        <v/>
      </c>
      <c r="I610" s="2" t="str">
        <f t="shared" si="33"/>
        <v xml:space="preserve"> </v>
      </c>
      <c r="S610" s="2" t="str">
        <f>IF(C610&gt;=Parameters!$B$10,D610-EXP(Parameters!$B$2+Parameters!$B$4*LN($C610)), "")</f>
        <v/>
      </c>
    </row>
    <row r="611" spans="6:19" x14ac:dyDescent="0.35">
      <c r="F611" s="2" t="str">
        <f t="shared" si="35"/>
        <v/>
      </c>
      <c r="G611" s="2" t="str">
        <f t="shared" si="34"/>
        <v/>
      </c>
      <c r="H611" s="2" t="str">
        <f t="shared" si="34"/>
        <v/>
      </c>
      <c r="I611" s="2" t="str">
        <f t="shared" si="33"/>
        <v xml:space="preserve"> </v>
      </c>
      <c r="S611" s="2" t="str">
        <f>IF(C611&gt;=Parameters!$B$10,D611-EXP(Parameters!$B$2+Parameters!$B$4*LN($C611)), "")</f>
        <v/>
      </c>
    </row>
    <row r="612" spans="6:19" x14ac:dyDescent="0.35">
      <c r="F612" s="2" t="str">
        <f t="shared" si="35"/>
        <v/>
      </c>
      <c r="G612" s="2" t="str">
        <f t="shared" si="34"/>
        <v/>
      </c>
      <c r="H612" s="2" t="str">
        <f t="shared" si="34"/>
        <v/>
      </c>
      <c r="I612" s="2" t="str">
        <f t="shared" si="33"/>
        <v xml:space="preserve"> </v>
      </c>
      <c r="S612" s="2" t="str">
        <f>IF(C612&gt;=Parameters!$B$10,D612-EXP(Parameters!$B$2+Parameters!$B$4*LN($C612)), "")</f>
        <v/>
      </c>
    </row>
    <row r="613" spans="6:19" x14ac:dyDescent="0.35">
      <c r="F613" s="2" t="str">
        <f t="shared" si="35"/>
        <v/>
      </c>
      <c r="G613" s="2" t="str">
        <f t="shared" si="34"/>
        <v/>
      </c>
      <c r="H613" s="2" t="str">
        <f t="shared" si="34"/>
        <v/>
      </c>
      <c r="I613" s="2" t="str">
        <f t="shared" si="33"/>
        <v xml:space="preserve"> </v>
      </c>
      <c r="S613" s="2" t="str">
        <f>IF(C613&gt;=Parameters!$B$10,D613-EXP(Parameters!$B$2+Parameters!$B$4*LN($C613)), "")</f>
        <v/>
      </c>
    </row>
    <row r="614" spans="6:19" x14ac:dyDescent="0.35">
      <c r="F614" s="2" t="str">
        <f t="shared" si="35"/>
        <v/>
      </c>
      <c r="G614" s="2" t="str">
        <f t="shared" si="34"/>
        <v/>
      </c>
      <c r="H614" s="2" t="str">
        <f t="shared" si="34"/>
        <v/>
      </c>
      <c r="I614" s="2" t="str">
        <f t="shared" si="33"/>
        <v xml:space="preserve"> </v>
      </c>
      <c r="S614" s="2" t="str">
        <f>IF(C614&gt;=Parameters!$B$10,D614-EXP(Parameters!$B$2+Parameters!$B$4*LN($C614)), "")</f>
        <v/>
      </c>
    </row>
    <row r="615" spans="6:19" x14ac:dyDescent="0.35">
      <c r="F615" s="2" t="str">
        <f t="shared" si="35"/>
        <v/>
      </c>
      <c r="G615" s="2" t="str">
        <f t="shared" si="34"/>
        <v/>
      </c>
      <c r="H615" s="2" t="str">
        <f t="shared" si="34"/>
        <v/>
      </c>
      <c r="I615" s="2" t="str">
        <f t="shared" si="33"/>
        <v xml:space="preserve"> </v>
      </c>
      <c r="S615" s="2" t="str">
        <f>IF(C615&gt;=Parameters!$B$10,D615-EXP(Parameters!$B$2+Parameters!$B$4*LN($C615)), "")</f>
        <v/>
      </c>
    </row>
    <row r="616" spans="6:19" x14ac:dyDescent="0.35">
      <c r="F616" s="2" t="str">
        <f t="shared" si="35"/>
        <v/>
      </c>
      <c r="G616" s="2" t="str">
        <f t="shared" si="34"/>
        <v/>
      </c>
      <c r="H616" s="2" t="str">
        <f t="shared" si="34"/>
        <v/>
      </c>
      <c r="I616" s="2" t="str">
        <f t="shared" si="33"/>
        <v xml:space="preserve"> </v>
      </c>
      <c r="S616" s="2" t="str">
        <f>IF(C616&gt;=Parameters!$B$10,D616-EXP(Parameters!$B$2+Parameters!$B$4*LN($C616)), "")</f>
        <v/>
      </c>
    </row>
    <row r="617" spans="6:19" x14ac:dyDescent="0.35">
      <c r="F617" s="2" t="str">
        <f t="shared" si="35"/>
        <v/>
      </c>
      <c r="G617" s="2" t="str">
        <f t="shared" si="34"/>
        <v/>
      </c>
      <c r="H617" s="2" t="str">
        <f t="shared" si="34"/>
        <v/>
      </c>
      <c r="I617" s="2" t="str">
        <f t="shared" si="33"/>
        <v xml:space="preserve"> </v>
      </c>
      <c r="S617" s="2" t="str">
        <f>IF(C617&gt;=Parameters!$B$10,D617-EXP(Parameters!$B$2+Parameters!$B$4*LN($C617)), "")</f>
        <v/>
      </c>
    </row>
    <row r="618" spans="6:19" x14ac:dyDescent="0.35">
      <c r="F618" s="2" t="str">
        <f t="shared" si="35"/>
        <v/>
      </c>
      <c r="G618" s="2" t="str">
        <f t="shared" si="34"/>
        <v/>
      </c>
      <c r="H618" s="2" t="str">
        <f t="shared" si="34"/>
        <v/>
      </c>
      <c r="I618" s="2" t="str">
        <f t="shared" si="33"/>
        <v xml:space="preserve"> </v>
      </c>
      <c r="S618" s="2" t="str">
        <f>IF(C618&gt;=Parameters!$B$10,D618-EXP(Parameters!$B$2+Parameters!$B$4*LN($C618)), "")</f>
        <v/>
      </c>
    </row>
    <row r="619" spans="6:19" x14ac:dyDescent="0.35">
      <c r="F619" s="2" t="str">
        <f t="shared" si="35"/>
        <v/>
      </c>
      <c r="G619" s="2" t="str">
        <f t="shared" si="34"/>
        <v/>
      </c>
      <c r="H619" s="2" t="str">
        <f t="shared" si="34"/>
        <v/>
      </c>
      <c r="I619" s="2" t="str">
        <f t="shared" si="33"/>
        <v xml:space="preserve"> </v>
      </c>
      <c r="S619" s="2" t="str">
        <f>IF(C619&gt;=Parameters!$B$10,D619-EXP(Parameters!$B$2+Parameters!$B$4*LN($C619)), "")</f>
        <v/>
      </c>
    </row>
    <row r="620" spans="6:19" x14ac:dyDescent="0.35">
      <c r="F620" s="2" t="str">
        <f t="shared" si="35"/>
        <v/>
      </c>
      <c r="G620" s="2" t="str">
        <f t="shared" si="34"/>
        <v/>
      </c>
      <c r="H620" s="2" t="str">
        <f t="shared" si="34"/>
        <v/>
      </c>
      <c r="I620" s="2" t="str">
        <f t="shared" si="33"/>
        <v xml:space="preserve"> </v>
      </c>
      <c r="S620" s="2" t="str">
        <f>IF(C620&gt;=Parameters!$B$10,D620-EXP(Parameters!$B$2+Parameters!$B$4*LN($C620)), "")</f>
        <v/>
      </c>
    </row>
    <row r="621" spans="6:19" x14ac:dyDescent="0.35">
      <c r="F621" s="2" t="str">
        <f t="shared" si="35"/>
        <v/>
      </c>
      <c r="G621" s="2" t="str">
        <f t="shared" si="34"/>
        <v/>
      </c>
      <c r="H621" s="2" t="str">
        <f t="shared" si="34"/>
        <v/>
      </c>
      <c r="I621" s="2" t="str">
        <f t="shared" si="33"/>
        <v xml:space="preserve"> </v>
      </c>
      <c r="S621" s="2" t="str">
        <f>IF(C621&gt;=Parameters!$B$10,D621-EXP(Parameters!$B$2+Parameters!$B$4*LN($C621)), "")</f>
        <v/>
      </c>
    </row>
    <row r="622" spans="6:19" x14ac:dyDescent="0.35">
      <c r="F622" s="2" t="str">
        <f t="shared" si="35"/>
        <v/>
      </c>
      <c r="G622" s="2" t="str">
        <f t="shared" si="34"/>
        <v/>
      </c>
      <c r="H622" s="2" t="str">
        <f t="shared" si="34"/>
        <v/>
      </c>
      <c r="I622" s="2" t="str">
        <f t="shared" si="33"/>
        <v xml:space="preserve"> </v>
      </c>
      <c r="S622" s="2" t="str">
        <f>IF(C622&gt;=Parameters!$B$10,D622-EXP(Parameters!$B$2+Parameters!$B$4*LN($C622)), "")</f>
        <v/>
      </c>
    </row>
    <row r="623" spans="6:19" x14ac:dyDescent="0.35">
      <c r="F623" s="2" t="str">
        <f t="shared" si="35"/>
        <v/>
      </c>
      <c r="G623" s="2" t="str">
        <f t="shared" si="34"/>
        <v/>
      </c>
      <c r="H623" s="2" t="str">
        <f t="shared" si="34"/>
        <v/>
      </c>
      <c r="I623" s="2" t="str">
        <f t="shared" si="33"/>
        <v xml:space="preserve"> </v>
      </c>
      <c r="S623" s="2" t="str">
        <f>IF(C623&gt;=Parameters!$B$10,D623-EXP(Parameters!$B$2+Parameters!$B$4*LN($C623)), "")</f>
        <v/>
      </c>
    </row>
    <row r="624" spans="6:19" x14ac:dyDescent="0.35">
      <c r="F624" s="2" t="str">
        <f t="shared" si="35"/>
        <v/>
      </c>
      <c r="G624" s="2" t="str">
        <f t="shared" si="34"/>
        <v/>
      </c>
      <c r="H624" s="2" t="str">
        <f t="shared" si="34"/>
        <v/>
      </c>
      <c r="I624" s="2" t="str">
        <f t="shared" si="33"/>
        <v xml:space="preserve"> </v>
      </c>
      <c r="S624" s="2" t="str">
        <f>IF(C624&gt;=Parameters!$B$10,D624-EXP(Parameters!$B$2+Parameters!$B$4*LN($C624)), "")</f>
        <v/>
      </c>
    </row>
    <row r="625" spans="6:19" x14ac:dyDescent="0.35">
      <c r="F625" s="2" t="str">
        <f t="shared" si="35"/>
        <v/>
      </c>
      <c r="G625" s="2" t="str">
        <f t="shared" si="34"/>
        <v/>
      </c>
      <c r="H625" s="2" t="str">
        <f t="shared" si="34"/>
        <v/>
      </c>
      <c r="I625" s="2" t="str">
        <f t="shared" si="33"/>
        <v xml:space="preserve"> </v>
      </c>
      <c r="S625" s="2" t="str">
        <f>IF(C625&gt;=Parameters!$B$10,D625-EXP(Parameters!$B$2+Parameters!$B$4*LN($C625)), "")</f>
        <v/>
      </c>
    </row>
    <row r="626" spans="6:19" x14ac:dyDescent="0.35">
      <c r="F626" s="2" t="str">
        <f t="shared" si="35"/>
        <v/>
      </c>
      <c r="G626" s="2" t="str">
        <f t="shared" si="34"/>
        <v/>
      </c>
      <c r="H626" s="2" t="str">
        <f t="shared" si="34"/>
        <v/>
      </c>
      <c r="I626" s="2" t="str">
        <f t="shared" si="33"/>
        <v xml:space="preserve"> </v>
      </c>
      <c r="S626" s="2" t="str">
        <f>IF(C626&gt;=Parameters!$B$10,D626-EXP(Parameters!$B$2+Parameters!$B$4*LN($C626)), "")</f>
        <v/>
      </c>
    </row>
    <row r="627" spans="6:19" x14ac:dyDescent="0.35">
      <c r="F627" s="2" t="str">
        <f t="shared" si="35"/>
        <v/>
      </c>
      <c r="G627" s="2" t="str">
        <f t="shared" si="34"/>
        <v/>
      </c>
      <c r="H627" s="2" t="str">
        <f t="shared" si="34"/>
        <v/>
      </c>
      <c r="I627" s="2" t="str">
        <f t="shared" si="33"/>
        <v xml:space="preserve"> </v>
      </c>
      <c r="S627" s="2" t="str">
        <f>IF(C627&gt;=Parameters!$B$10,D627-EXP(Parameters!$B$2+Parameters!$B$4*LN($C627)), "")</f>
        <v/>
      </c>
    </row>
    <row r="628" spans="6:19" x14ac:dyDescent="0.35">
      <c r="F628" s="2" t="str">
        <f t="shared" si="35"/>
        <v/>
      </c>
      <c r="G628" s="2" t="str">
        <f t="shared" si="34"/>
        <v/>
      </c>
      <c r="H628" s="2" t="str">
        <f t="shared" si="34"/>
        <v/>
      </c>
      <c r="I628" s="2" t="str">
        <f t="shared" si="33"/>
        <v xml:space="preserve"> </v>
      </c>
      <c r="S628" s="2" t="str">
        <f>IF(C628&gt;=Parameters!$B$10,D628-EXP(Parameters!$B$2+Parameters!$B$4*LN($C628)), "")</f>
        <v/>
      </c>
    </row>
    <row r="629" spans="6:19" x14ac:dyDescent="0.35">
      <c r="F629" s="2" t="str">
        <f t="shared" si="35"/>
        <v/>
      </c>
      <c r="G629" s="2" t="str">
        <f t="shared" si="34"/>
        <v/>
      </c>
      <c r="H629" s="2" t="str">
        <f t="shared" si="34"/>
        <v/>
      </c>
      <c r="I629" s="2" t="str">
        <f t="shared" si="33"/>
        <v xml:space="preserve"> </v>
      </c>
      <c r="S629" s="2" t="str">
        <f>IF(C629&gt;=Parameters!$B$10,D629-EXP(Parameters!$B$2+Parameters!$B$4*LN($C629)), "")</f>
        <v/>
      </c>
    </row>
    <row r="630" spans="6:19" x14ac:dyDescent="0.35">
      <c r="F630" s="2" t="str">
        <f t="shared" si="35"/>
        <v/>
      </c>
      <c r="G630" s="2" t="str">
        <f t="shared" si="34"/>
        <v/>
      </c>
      <c r="H630" s="2" t="str">
        <f t="shared" si="34"/>
        <v/>
      </c>
      <c r="I630" s="2" t="str">
        <f t="shared" si="33"/>
        <v xml:space="preserve"> </v>
      </c>
      <c r="S630" s="2" t="str">
        <f>IF(C630&gt;=Parameters!$B$10,D630-EXP(Parameters!$B$2+Parameters!$B$4*LN($C630)), "")</f>
        <v/>
      </c>
    </row>
    <row r="631" spans="6:19" x14ac:dyDescent="0.35">
      <c r="F631" s="2" t="str">
        <f t="shared" si="35"/>
        <v/>
      </c>
      <c r="G631" s="2" t="str">
        <f t="shared" si="34"/>
        <v/>
      </c>
      <c r="H631" s="2" t="str">
        <f t="shared" si="34"/>
        <v/>
      </c>
      <c r="I631" s="2" t="str">
        <f t="shared" si="33"/>
        <v xml:space="preserve"> </v>
      </c>
      <c r="S631" s="2" t="str">
        <f>IF(C631&gt;=Parameters!$B$10,D631-EXP(Parameters!$B$2+Parameters!$B$4*LN($C631)), "")</f>
        <v/>
      </c>
    </row>
    <row r="632" spans="6:19" x14ac:dyDescent="0.35">
      <c r="F632" s="2" t="str">
        <f t="shared" si="35"/>
        <v/>
      </c>
      <c r="G632" s="2" t="str">
        <f t="shared" si="34"/>
        <v/>
      </c>
      <c r="H632" s="2" t="str">
        <f t="shared" ref="H632:H667" si="36">RIGHT(E632,1)</f>
        <v/>
      </c>
      <c r="I632" s="2" t="str">
        <f t="shared" si="33"/>
        <v xml:space="preserve"> </v>
      </c>
      <c r="S632" s="2" t="str">
        <f>IF(C632&gt;=Parameters!$B$10,D632-EXP(Parameters!$B$2+Parameters!$B$4*LN($C632)), "")</f>
        <v/>
      </c>
    </row>
    <row r="633" spans="6:19" x14ac:dyDescent="0.35">
      <c r="F633" s="2" t="str">
        <f t="shared" si="35"/>
        <v/>
      </c>
      <c r="G633" s="2" t="str">
        <f t="shared" si="34"/>
        <v/>
      </c>
      <c r="H633" s="2" t="str">
        <f t="shared" si="36"/>
        <v/>
      </c>
      <c r="I633" s="2" t="str">
        <f t="shared" si="33"/>
        <v xml:space="preserve"> </v>
      </c>
      <c r="S633" s="2" t="str">
        <f>IF(C633&gt;=Parameters!$B$10,D633-EXP(Parameters!$B$2+Parameters!$B$4*LN($C633)), "")</f>
        <v/>
      </c>
    </row>
    <row r="634" spans="6:19" x14ac:dyDescent="0.35">
      <c r="F634" s="2" t="str">
        <f t="shared" si="35"/>
        <v/>
      </c>
      <c r="G634" s="2" t="str">
        <f t="shared" si="34"/>
        <v/>
      </c>
      <c r="H634" s="2" t="str">
        <f t="shared" si="36"/>
        <v/>
      </c>
      <c r="I634" s="2" t="str">
        <f t="shared" si="33"/>
        <v xml:space="preserve"> </v>
      </c>
      <c r="S634" s="2" t="str">
        <f>IF(C634&gt;=Parameters!$B$10,D634-EXP(Parameters!$B$2+Parameters!$B$4*LN($C634)), "")</f>
        <v/>
      </c>
    </row>
    <row r="635" spans="6:19" x14ac:dyDescent="0.35">
      <c r="F635" s="2" t="str">
        <f t="shared" si="35"/>
        <v/>
      </c>
      <c r="G635" s="2" t="str">
        <f t="shared" si="34"/>
        <v/>
      </c>
      <c r="H635" s="2" t="str">
        <f t="shared" si="36"/>
        <v/>
      </c>
      <c r="I635" s="2" t="str">
        <f t="shared" si="33"/>
        <v xml:space="preserve"> </v>
      </c>
      <c r="S635" s="2" t="str">
        <f>IF(C635&gt;=Parameters!$B$10,D635-EXP(Parameters!$B$2+Parameters!$B$4*LN($C635)), "")</f>
        <v/>
      </c>
    </row>
    <row r="636" spans="6:19" x14ac:dyDescent="0.35">
      <c r="F636" s="2" t="str">
        <f t="shared" si="35"/>
        <v/>
      </c>
      <c r="G636" s="2" t="str">
        <f t="shared" si="34"/>
        <v/>
      </c>
      <c r="H636" s="2" t="str">
        <f t="shared" si="36"/>
        <v/>
      </c>
      <c r="I636" s="2" t="str">
        <f t="shared" si="33"/>
        <v xml:space="preserve"> </v>
      </c>
      <c r="S636" s="2" t="str">
        <f>IF(C636&gt;=Parameters!$B$10,D636-EXP(Parameters!$B$2+Parameters!$B$4*LN($C636)), "")</f>
        <v/>
      </c>
    </row>
    <row r="637" spans="6:19" x14ac:dyDescent="0.35">
      <c r="F637" s="2" t="str">
        <f t="shared" si="35"/>
        <v/>
      </c>
      <c r="G637" s="2" t="str">
        <f t="shared" si="34"/>
        <v/>
      </c>
      <c r="H637" s="2" t="str">
        <f t="shared" si="36"/>
        <v/>
      </c>
      <c r="I637" s="2" t="str">
        <f t="shared" si="33"/>
        <v xml:space="preserve"> </v>
      </c>
      <c r="S637" s="2" t="str">
        <f>IF(C637&gt;=Parameters!$B$10,D637-EXP(Parameters!$B$2+Parameters!$B$4*LN($C637)), "")</f>
        <v/>
      </c>
    </row>
    <row r="638" spans="6:19" x14ac:dyDescent="0.35">
      <c r="F638" s="2" t="str">
        <f t="shared" si="35"/>
        <v/>
      </c>
      <c r="G638" s="2" t="str">
        <f t="shared" si="34"/>
        <v/>
      </c>
      <c r="H638" s="2" t="str">
        <f t="shared" si="36"/>
        <v/>
      </c>
      <c r="I638" s="2" t="str">
        <f t="shared" si="33"/>
        <v xml:space="preserve"> </v>
      </c>
      <c r="S638" s="2" t="str">
        <f>IF(C638&gt;=Parameters!$B$10,D638-EXP(Parameters!$B$2+Parameters!$B$4*LN($C638)), "")</f>
        <v/>
      </c>
    </row>
    <row r="639" spans="6:19" x14ac:dyDescent="0.35">
      <c r="F639" s="2" t="str">
        <f t="shared" si="35"/>
        <v/>
      </c>
      <c r="G639" s="2" t="str">
        <f t="shared" si="34"/>
        <v/>
      </c>
      <c r="H639" s="2" t="str">
        <f t="shared" si="36"/>
        <v/>
      </c>
      <c r="I639" s="2" t="str">
        <f t="shared" si="33"/>
        <v xml:space="preserve"> </v>
      </c>
      <c r="S639" s="2" t="str">
        <f>IF(C639&gt;=Parameters!$B$10,D639-EXP(Parameters!$B$2+Parameters!$B$4*LN($C639)), "")</f>
        <v/>
      </c>
    </row>
    <row r="640" spans="6:19" x14ac:dyDescent="0.35">
      <c r="F640" s="2" t="str">
        <f t="shared" si="35"/>
        <v/>
      </c>
      <c r="G640" s="2" t="str">
        <f t="shared" si="34"/>
        <v/>
      </c>
      <c r="H640" s="2" t="str">
        <f t="shared" si="36"/>
        <v/>
      </c>
      <c r="I640" s="2" t="str">
        <f t="shared" si="33"/>
        <v xml:space="preserve"> </v>
      </c>
      <c r="S640" s="2" t="str">
        <f>IF(C640&gt;=Parameters!$B$10,D640-EXP(Parameters!$B$2+Parameters!$B$4*LN($C640)), "")</f>
        <v/>
      </c>
    </row>
    <row r="641" spans="6:19" x14ac:dyDescent="0.35">
      <c r="F641" s="2" t="str">
        <f t="shared" si="35"/>
        <v/>
      </c>
      <c r="G641" s="2" t="str">
        <f t="shared" si="34"/>
        <v/>
      </c>
      <c r="H641" s="2" t="str">
        <f t="shared" si="36"/>
        <v/>
      </c>
      <c r="I641" s="2" t="str">
        <f t="shared" si="33"/>
        <v xml:space="preserve"> </v>
      </c>
      <c r="S641" s="2" t="str">
        <f>IF(C641&gt;=Parameters!$B$10,D641-EXP(Parameters!$B$2+Parameters!$B$4*LN($C641)), "")</f>
        <v/>
      </c>
    </row>
    <row r="642" spans="6:19" x14ac:dyDescent="0.35">
      <c r="F642" s="2" t="str">
        <f t="shared" si="35"/>
        <v/>
      </c>
      <c r="G642" s="2" t="str">
        <f t="shared" si="34"/>
        <v/>
      </c>
      <c r="H642" s="2" t="str">
        <f t="shared" si="36"/>
        <v/>
      </c>
      <c r="I642" s="2" t="str">
        <f t="shared" si="33"/>
        <v xml:space="preserve"> </v>
      </c>
      <c r="S642" s="2" t="str">
        <f>IF(C642&gt;=Parameters!$B$10,D642-EXP(Parameters!$B$2+Parameters!$B$4*LN($C642)), "")</f>
        <v/>
      </c>
    </row>
    <row r="643" spans="6:19" x14ac:dyDescent="0.35">
      <c r="F643" s="2" t="str">
        <f t="shared" si="35"/>
        <v/>
      </c>
      <c r="G643" s="2" t="str">
        <f t="shared" si="34"/>
        <v/>
      </c>
      <c r="H643" s="2" t="str">
        <f t="shared" si="36"/>
        <v/>
      </c>
      <c r="I643" s="2" t="str">
        <f t="shared" si="33"/>
        <v xml:space="preserve"> </v>
      </c>
      <c r="S643" s="2" t="str">
        <f>IF(C643&gt;=Parameters!$B$10,D643-EXP(Parameters!$B$2+Parameters!$B$4*LN($C643)), "")</f>
        <v/>
      </c>
    </row>
    <row r="644" spans="6:19" x14ac:dyDescent="0.35">
      <c r="F644" s="2" t="str">
        <f t="shared" si="35"/>
        <v/>
      </c>
      <c r="G644" s="2" t="str">
        <f t="shared" si="34"/>
        <v/>
      </c>
      <c r="H644" s="2" t="str">
        <f t="shared" si="36"/>
        <v/>
      </c>
      <c r="I644" s="2" t="str">
        <f t="shared" si="33"/>
        <v xml:space="preserve"> </v>
      </c>
      <c r="S644" s="2" t="str">
        <f>IF(C644&gt;=Parameters!$B$10,D644-EXP(Parameters!$B$2+Parameters!$B$4*LN($C644)), "")</f>
        <v/>
      </c>
    </row>
    <row r="645" spans="6:19" x14ac:dyDescent="0.35">
      <c r="F645" s="2" t="str">
        <f t="shared" si="35"/>
        <v/>
      </c>
      <c r="G645" s="2" t="str">
        <f t="shared" si="34"/>
        <v/>
      </c>
      <c r="H645" s="2" t="str">
        <f t="shared" si="36"/>
        <v/>
      </c>
      <c r="I645" s="2" t="str">
        <f t="shared" si="33"/>
        <v xml:space="preserve"> </v>
      </c>
      <c r="S645" s="2" t="str">
        <f>IF(C645&gt;=Parameters!$B$10,D645-EXP(Parameters!$B$2+Parameters!$B$4*LN($C645)), "")</f>
        <v/>
      </c>
    </row>
    <row r="646" spans="6:19" x14ac:dyDescent="0.35">
      <c r="F646" s="2" t="str">
        <f t="shared" si="35"/>
        <v/>
      </c>
      <c r="G646" s="2" t="str">
        <f t="shared" si="34"/>
        <v/>
      </c>
      <c r="H646" s="2" t="str">
        <f t="shared" si="36"/>
        <v/>
      </c>
      <c r="I646" s="2" t="str">
        <f t="shared" si="33"/>
        <v xml:space="preserve"> </v>
      </c>
      <c r="S646" s="2" t="str">
        <f>IF(C646&gt;=Parameters!$B$10,D646-EXP(Parameters!$B$2+Parameters!$B$4*LN($C646)), "")</f>
        <v/>
      </c>
    </row>
    <row r="647" spans="6:19" x14ac:dyDescent="0.35">
      <c r="F647" s="2" t="str">
        <f t="shared" si="35"/>
        <v/>
      </c>
      <c r="G647" s="2" t="str">
        <f t="shared" si="34"/>
        <v/>
      </c>
      <c r="H647" s="2" t="str">
        <f t="shared" si="36"/>
        <v/>
      </c>
      <c r="I647" s="2" t="str">
        <f t="shared" si="33"/>
        <v xml:space="preserve"> </v>
      </c>
      <c r="S647" s="2" t="str">
        <f>IF(C647&gt;=Parameters!$B$10,D647-EXP(Parameters!$B$2+Parameters!$B$4*LN($C647)), "")</f>
        <v/>
      </c>
    </row>
    <row r="648" spans="6:19" x14ac:dyDescent="0.35">
      <c r="F648" s="2" t="str">
        <f t="shared" si="35"/>
        <v/>
      </c>
      <c r="G648" s="2" t="str">
        <f t="shared" si="34"/>
        <v/>
      </c>
      <c r="H648" s="2" t="str">
        <f t="shared" si="36"/>
        <v/>
      </c>
      <c r="I648" s="2" t="str">
        <f t="shared" si="33"/>
        <v xml:space="preserve"> </v>
      </c>
      <c r="S648" s="2" t="str">
        <f>IF(C648&gt;=Parameters!$B$10,D648-EXP(Parameters!$B$2+Parameters!$B$4*LN($C648)), "")</f>
        <v/>
      </c>
    </row>
    <row r="649" spans="6:19" x14ac:dyDescent="0.35">
      <c r="F649" s="2" t="str">
        <f t="shared" si="35"/>
        <v/>
      </c>
      <c r="G649" s="2" t="str">
        <f t="shared" si="34"/>
        <v/>
      </c>
      <c r="H649" s="2" t="str">
        <f t="shared" si="36"/>
        <v/>
      </c>
      <c r="I649" s="2" t="str">
        <f t="shared" si="33"/>
        <v xml:space="preserve"> </v>
      </c>
      <c r="S649" s="2" t="str">
        <f>IF(C649&gt;=Parameters!$B$10,D649-EXP(Parameters!$B$2+Parameters!$B$4*LN($C649)), "")</f>
        <v/>
      </c>
    </row>
    <row r="650" spans="6:19" x14ac:dyDescent="0.35">
      <c r="F650" s="2" t="str">
        <f t="shared" si="35"/>
        <v/>
      </c>
      <c r="G650" s="2" t="str">
        <f t="shared" si="34"/>
        <v/>
      </c>
      <c r="H650" s="2" t="str">
        <f t="shared" si="36"/>
        <v/>
      </c>
      <c r="I650" s="2" t="str">
        <f t="shared" si="33"/>
        <v xml:space="preserve"> </v>
      </c>
      <c r="S650" s="2" t="str">
        <f>IF(C650&gt;=Parameters!$B$10,D650-EXP(Parameters!$B$2+Parameters!$B$4*LN($C650)), "")</f>
        <v/>
      </c>
    </row>
    <row r="651" spans="6:19" x14ac:dyDescent="0.35">
      <c r="F651" s="2" t="str">
        <f t="shared" si="35"/>
        <v/>
      </c>
      <c r="G651" s="2" t="str">
        <f t="shared" si="35"/>
        <v/>
      </c>
      <c r="H651" s="2" t="str">
        <f t="shared" si="36"/>
        <v/>
      </c>
      <c r="I651" s="2" t="str">
        <f t="shared" si="33"/>
        <v xml:space="preserve"> </v>
      </c>
      <c r="S651" s="2" t="str">
        <f>IF(C651&gt;=Parameters!$B$10,D651-EXP(Parameters!$B$2+Parameters!$B$4*LN($C651)), "")</f>
        <v/>
      </c>
    </row>
    <row r="652" spans="6:19" x14ac:dyDescent="0.35">
      <c r="F652" s="2" t="str">
        <f t="shared" si="35"/>
        <v/>
      </c>
      <c r="G652" s="2" t="str">
        <f t="shared" si="35"/>
        <v/>
      </c>
      <c r="H652" s="2" t="str">
        <f t="shared" si="36"/>
        <v/>
      </c>
      <c r="I652" s="2" t="str">
        <f t="shared" si="33"/>
        <v xml:space="preserve"> </v>
      </c>
      <c r="S652" s="2" t="str">
        <f>IF(C652&gt;=Parameters!$B$10,D652-EXP(Parameters!$B$2+Parameters!$B$4*LN($C652)), "")</f>
        <v/>
      </c>
    </row>
    <row r="653" spans="6:19" x14ac:dyDescent="0.35">
      <c r="F653" s="2" t="str">
        <f t="shared" si="35"/>
        <v/>
      </c>
      <c r="G653" s="2" t="str">
        <f t="shared" si="35"/>
        <v/>
      </c>
      <c r="H653" s="2" t="str">
        <f t="shared" si="36"/>
        <v/>
      </c>
      <c r="I653" s="2" t="str">
        <f t="shared" si="33"/>
        <v xml:space="preserve"> </v>
      </c>
      <c r="S653" s="2" t="str">
        <f>IF(C653&gt;=Parameters!$B$10,D653-EXP(Parameters!$B$2+Parameters!$B$4*LN($C653)), "")</f>
        <v/>
      </c>
    </row>
    <row r="654" spans="6:19" x14ac:dyDescent="0.35">
      <c r="F654" s="2" t="str">
        <f t="shared" si="35"/>
        <v/>
      </c>
      <c r="G654" s="2" t="str">
        <f t="shared" si="35"/>
        <v/>
      </c>
      <c r="H654" s="2" t="str">
        <f t="shared" si="36"/>
        <v/>
      </c>
      <c r="I654" s="2" t="str">
        <f t="shared" si="33"/>
        <v xml:space="preserve"> </v>
      </c>
      <c r="S654" s="2" t="str">
        <f>IF(C654&gt;=Parameters!$B$10,D654-EXP(Parameters!$B$2+Parameters!$B$4*LN($C654)), "")</f>
        <v/>
      </c>
    </row>
    <row r="655" spans="6:19" x14ac:dyDescent="0.35">
      <c r="F655" s="2" t="str">
        <f t="shared" si="35"/>
        <v/>
      </c>
      <c r="G655" s="2" t="str">
        <f t="shared" si="35"/>
        <v/>
      </c>
      <c r="H655" s="2" t="str">
        <f t="shared" si="36"/>
        <v/>
      </c>
      <c r="I655" s="2" t="str">
        <f t="shared" si="33"/>
        <v xml:space="preserve"> </v>
      </c>
      <c r="S655" s="2" t="str">
        <f>IF(C655&gt;=Parameters!$B$10,D655-EXP(Parameters!$B$2+Parameters!$B$4*LN($C655)), "")</f>
        <v/>
      </c>
    </row>
    <row r="656" spans="6:19" x14ac:dyDescent="0.35">
      <c r="F656" s="2" t="str">
        <f t="shared" si="35"/>
        <v/>
      </c>
      <c r="G656" s="2" t="str">
        <f t="shared" si="35"/>
        <v/>
      </c>
      <c r="H656" s="2" t="str">
        <f t="shared" si="36"/>
        <v/>
      </c>
      <c r="I656" s="2" t="str">
        <f t="shared" si="33"/>
        <v xml:space="preserve"> </v>
      </c>
      <c r="S656" s="2" t="str">
        <f>IF(C656&gt;=Parameters!$B$10,D656-EXP(Parameters!$B$2+Parameters!$B$4*LN($C656)), "")</f>
        <v/>
      </c>
    </row>
    <row r="657" spans="6:19" x14ac:dyDescent="0.35">
      <c r="F657" s="2" t="str">
        <f t="shared" si="35"/>
        <v/>
      </c>
      <c r="G657" s="2" t="str">
        <f t="shared" si="35"/>
        <v/>
      </c>
      <c r="H657" s="2" t="str">
        <f t="shared" si="36"/>
        <v/>
      </c>
      <c r="I657" s="2" t="str">
        <f t="shared" si="33"/>
        <v xml:space="preserve"> </v>
      </c>
      <c r="S657" s="2" t="str">
        <f>IF(C657&gt;=Parameters!$B$10,D657-EXP(Parameters!$B$2+Parameters!$B$4*LN($C657)), "")</f>
        <v/>
      </c>
    </row>
    <row r="658" spans="6:19" x14ac:dyDescent="0.35">
      <c r="F658" s="2" t="str">
        <f t="shared" si="35"/>
        <v/>
      </c>
      <c r="G658" s="2" t="str">
        <f t="shared" si="35"/>
        <v/>
      </c>
      <c r="H658" s="2" t="str">
        <f t="shared" si="36"/>
        <v/>
      </c>
      <c r="I658" s="2" t="str">
        <f t="shared" si="33"/>
        <v xml:space="preserve"> </v>
      </c>
      <c r="S658" s="2" t="str">
        <f>IF(C658&gt;=Parameters!$B$10,D658-EXP(Parameters!$B$2+Parameters!$B$4*LN($C658)), "")</f>
        <v/>
      </c>
    </row>
    <row r="659" spans="6:19" x14ac:dyDescent="0.35">
      <c r="F659" s="2" t="str">
        <f t="shared" si="35"/>
        <v/>
      </c>
      <c r="G659" s="2" t="str">
        <f t="shared" si="35"/>
        <v/>
      </c>
      <c r="H659" s="2" t="str">
        <f t="shared" si="36"/>
        <v/>
      </c>
      <c r="I659" s="2" t="str">
        <f t="shared" si="33"/>
        <v xml:space="preserve"> </v>
      </c>
      <c r="S659" s="2" t="str">
        <f>IF(C659&gt;=Parameters!$B$10,D659-EXP(Parameters!$B$2+Parameters!$B$4*LN($C659)), "")</f>
        <v/>
      </c>
    </row>
    <row r="660" spans="6:19" x14ac:dyDescent="0.35">
      <c r="F660" s="2" t="str">
        <f t="shared" si="35"/>
        <v/>
      </c>
      <c r="G660" s="2" t="str">
        <f t="shared" si="35"/>
        <v/>
      </c>
      <c r="H660" s="2" t="str">
        <f t="shared" si="36"/>
        <v/>
      </c>
      <c r="I660" s="2" t="str">
        <f t="shared" si="33"/>
        <v xml:space="preserve"> </v>
      </c>
      <c r="S660" s="2" t="str">
        <f>IF(C660&gt;=Parameters!$B$10,D660-EXP(Parameters!$B$2+Parameters!$B$4*LN($C660)), "")</f>
        <v/>
      </c>
    </row>
    <row r="661" spans="6:19" x14ac:dyDescent="0.35">
      <c r="F661" s="2" t="str">
        <f t="shared" si="35"/>
        <v/>
      </c>
      <c r="G661" s="2" t="str">
        <f t="shared" si="35"/>
        <v/>
      </c>
      <c r="H661" s="2" t="str">
        <f t="shared" si="36"/>
        <v/>
      </c>
      <c r="I661" s="2" t="str">
        <f t="shared" si="33"/>
        <v xml:space="preserve"> </v>
      </c>
      <c r="S661" s="2" t="str">
        <f>IF(C661&gt;=Parameters!$B$10,D661-EXP(Parameters!$B$2+Parameters!$B$4*LN($C661)), "")</f>
        <v/>
      </c>
    </row>
    <row r="662" spans="6:19" x14ac:dyDescent="0.35">
      <c r="F662" s="2" t="str">
        <f t="shared" si="35"/>
        <v/>
      </c>
      <c r="G662" s="2" t="str">
        <f t="shared" si="35"/>
        <v/>
      </c>
      <c r="H662" s="2" t="str">
        <f t="shared" si="36"/>
        <v/>
      </c>
      <c r="I662" s="2" t="str">
        <f t="shared" si="33"/>
        <v xml:space="preserve"> </v>
      </c>
      <c r="S662" s="2" t="str">
        <f>IF(C662&gt;=Parameters!$B$10,D662-EXP(Parameters!$B$2+Parameters!$B$4*LN($C662)), "")</f>
        <v/>
      </c>
    </row>
    <row r="663" spans="6:19" x14ac:dyDescent="0.35">
      <c r="F663" s="2" t="str">
        <f t="shared" si="35"/>
        <v/>
      </c>
      <c r="G663" s="2" t="str">
        <f t="shared" si="35"/>
        <v/>
      </c>
      <c r="H663" s="2" t="str">
        <f t="shared" si="36"/>
        <v/>
      </c>
      <c r="I663" s="2" t="str">
        <f t="shared" si="33"/>
        <v xml:space="preserve"> </v>
      </c>
      <c r="S663" s="2" t="str">
        <f>IF(C663&gt;=Parameters!$B$10,D663-EXP(Parameters!$B$2+Parameters!$B$4*LN($C663)), "")</f>
        <v/>
      </c>
    </row>
    <row r="664" spans="6:19" x14ac:dyDescent="0.35">
      <c r="F664" s="2" t="str">
        <f t="shared" si="35"/>
        <v/>
      </c>
      <c r="G664" s="2" t="str">
        <f t="shared" si="35"/>
        <v/>
      </c>
      <c r="H664" s="2" t="str">
        <f t="shared" si="36"/>
        <v/>
      </c>
      <c r="I664" s="2" t="str">
        <f t="shared" si="33"/>
        <v xml:space="preserve"> </v>
      </c>
      <c r="S664" s="2" t="str">
        <f>IF(C664&gt;=Parameters!$B$10,D664-EXP(Parameters!$B$2+Parameters!$B$4*LN($C664)), "")</f>
        <v/>
      </c>
    </row>
    <row r="665" spans="6:19" x14ac:dyDescent="0.35">
      <c r="F665" s="2" t="str">
        <f t="shared" si="35"/>
        <v/>
      </c>
      <c r="G665" s="2" t="str">
        <f t="shared" si="35"/>
        <v/>
      </c>
      <c r="H665" s="2" t="str">
        <f t="shared" si="36"/>
        <v/>
      </c>
      <c r="I665" s="2" t="str">
        <f t="shared" si="33"/>
        <v xml:space="preserve"> </v>
      </c>
      <c r="S665" s="2" t="str">
        <f>IF(C665&gt;=Parameters!$B$10,D665-EXP(Parameters!$B$2+Parameters!$B$4*LN($C665)), "")</f>
        <v/>
      </c>
    </row>
    <row r="666" spans="6:19" x14ac:dyDescent="0.35">
      <c r="F666" s="2" t="str">
        <f t="shared" si="35"/>
        <v/>
      </c>
      <c r="G666" s="2" t="str">
        <f t="shared" si="35"/>
        <v/>
      </c>
      <c r="H666" s="2" t="str">
        <f t="shared" si="36"/>
        <v/>
      </c>
      <c r="I666" s="2" t="str">
        <f t="shared" si="33"/>
        <v xml:space="preserve"> </v>
      </c>
      <c r="S666" s="2" t="str">
        <f>IF(C666&gt;=Parameters!$B$10,D666-EXP(Parameters!$B$2+Parameters!$B$4*LN($C666)), "")</f>
        <v/>
      </c>
    </row>
    <row r="667" spans="6:19" x14ac:dyDescent="0.35">
      <c r="F667" s="2" t="str">
        <f t="shared" si="35"/>
        <v/>
      </c>
      <c r="G667" s="2" t="str">
        <f t="shared" si="35"/>
        <v/>
      </c>
      <c r="H667" s="2" t="str">
        <f t="shared" si="36"/>
        <v/>
      </c>
      <c r="I667" s="2" t="str">
        <f t="shared" si="33"/>
        <v xml:space="preserve"> </v>
      </c>
      <c r="S667" s="2" t="str">
        <f>IF(C667&gt;=Parameters!$B$10,D667-EXP(Parameters!$B$2+Parameters!$B$4*LN($C667)),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2</v>
      </c>
      <c r="L2" s="14">
        <f>COUNTIF(Data!$G$2:$G$1048576, "=" &amp; J2)</f>
        <v>2</v>
      </c>
      <c r="M2" s="14">
        <f>COUNTIF(Data!$H$2:$H$1048576, "=" &amp; J2)</f>
        <v>1</v>
      </c>
      <c r="N2" s="7">
        <f>(COUNTA(Data!C:C)-1) / 10</f>
        <v>2.2000000000000002</v>
      </c>
      <c r="O2" s="20">
        <f>N2-2 * SQRT((COUNTA(Data!C:C)-1)*0.1*0.9)</f>
        <v>-0.61424945589405766</v>
      </c>
      <c r="P2" s="21">
        <f>N2+2 * SQRT((COUNTA(Data!D:D)-1)*0.1*0.9)</f>
        <v>5.014249455894058</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2</v>
      </c>
      <c r="L3" s="14">
        <f>COUNTIF(Data!$G$2:$G$1048576, "=" &amp; J3)</f>
        <v>1</v>
      </c>
      <c r="M3" s="14">
        <f>COUNTIF(Data!$H$2:$H$1048576, "=" &amp; J3)</f>
        <v>2</v>
      </c>
      <c r="N3" s="7">
        <f>(COUNTA(Data!C:C)-1) / 10</f>
        <v>2.2000000000000002</v>
      </c>
      <c r="O3" s="20">
        <f>N3-2 * SQRT((COUNTA(Data!C:C)-1)*0.1*0.9)</f>
        <v>-0.61424945589405766</v>
      </c>
      <c r="P3" s="21">
        <f>N3+2 * SQRT((COUNTA(Data!D:D)-1)*0.1*0.9)</f>
        <v>5.014249455894058</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4</v>
      </c>
      <c r="L4" s="14">
        <f>COUNTIF(Data!$G$2:$G$1048576, "=" &amp; J4)</f>
        <v>0</v>
      </c>
      <c r="M4" s="14">
        <f>COUNTIF(Data!$H$2:$H$1048576, "=" &amp; J4)</f>
        <v>3</v>
      </c>
      <c r="N4" s="7">
        <f>(COUNTA(Data!C:C)-1) / 10</f>
        <v>2.2000000000000002</v>
      </c>
      <c r="O4" s="20">
        <f>N4-2 * SQRT((COUNTA(Data!C:C)-1)*0.1*0.9)</f>
        <v>-0.61424945589405766</v>
      </c>
      <c r="P4" s="21">
        <f>N4+2 * SQRT((COUNTA(Data!D:D)-1)*0.1*0.9)</f>
        <v>5.014249455894058</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4</v>
      </c>
      <c r="L5" s="14">
        <f>COUNTIF(Data!$G$2:$G$1048576, "=" &amp; J5)</f>
        <v>3</v>
      </c>
      <c r="M5" s="14">
        <f>COUNTIF(Data!$H$2:$H$1048576, "=" &amp; J5)</f>
        <v>3</v>
      </c>
      <c r="N5" s="7">
        <f>(COUNTA(Data!C:C)-1) / 10</f>
        <v>2.2000000000000002</v>
      </c>
      <c r="O5" s="20">
        <f>N5-2 * SQRT((COUNTA(Data!C:C)-1)*0.1*0.9)</f>
        <v>-0.61424945589405766</v>
      </c>
      <c r="P5" s="21">
        <f>N5+2 * SQRT((COUNTA(Data!D:D)-1)*0.1*0.9)</f>
        <v>5.014249455894058</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0</v>
      </c>
      <c r="L6" s="14">
        <f>COUNTIF(Data!$G$2:$G$1048576, "=" &amp; J6)</f>
        <v>2</v>
      </c>
      <c r="M6" s="14">
        <f>COUNTIF(Data!$H$2:$H$1048576, "=" &amp; J6)</f>
        <v>2</v>
      </c>
      <c r="N6" s="7">
        <f>(COUNTA(Data!C:C)-1) / 10</f>
        <v>2.2000000000000002</v>
      </c>
      <c r="O6" s="20">
        <f>N6-2 * SQRT((COUNTA(Data!C:C)-1)*0.1*0.9)</f>
        <v>-0.61424945589405766</v>
      </c>
      <c r="P6" s="21">
        <f>N6+2 * SQRT((COUNTA(Data!D:D)-1)*0.1*0.9)</f>
        <v>5.014249455894058</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0</v>
      </c>
      <c r="L7" s="14">
        <f>COUNTIF(Data!$G$2:$G$1048576, "=" &amp; J7)</f>
        <v>3</v>
      </c>
      <c r="M7" s="14">
        <f>COUNTIF(Data!$H$2:$H$1048576, "=" &amp; J7)</f>
        <v>0</v>
      </c>
      <c r="N7" s="7">
        <f>(COUNTA(Data!C:C)-1) / 10</f>
        <v>2.2000000000000002</v>
      </c>
      <c r="O7" s="20">
        <f>N7-2 * SQRT((COUNTA(Data!C:C)-1)*0.1*0.9)</f>
        <v>-0.61424945589405766</v>
      </c>
      <c r="P7" s="21">
        <f>N7+2 * SQRT((COUNTA(Data!D:D)-1)*0.1*0.9)</f>
        <v>5.014249455894058</v>
      </c>
    </row>
    <row r="8" spans="1:16" x14ac:dyDescent="0.35">
      <c r="A8" s="5">
        <v>76</v>
      </c>
      <c r="B8" s="6">
        <f>COUNTIF(Data!$C$2:$C$1048576, "=" &amp; A8)</f>
        <v>0</v>
      </c>
      <c r="D8" s="5">
        <f t="shared" si="0"/>
        <v>16</v>
      </c>
      <c r="E8" s="6">
        <f>COUNTIF(Data!$D$2:$D$1048576, "=" &amp; D8)</f>
        <v>0</v>
      </c>
      <c r="G8" s="5">
        <f t="shared" si="1"/>
        <v>6</v>
      </c>
      <c r="H8" s="6">
        <f>COUNTIF(Data!$E$2:$E$1048576, "=" &amp; G8)</f>
        <v>0</v>
      </c>
      <c r="J8" s="7">
        <v>6</v>
      </c>
      <c r="K8" s="7">
        <f>COUNTIF(Data!$F$2:$F$1048576, "=" &amp; J8)</f>
        <v>0</v>
      </c>
      <c r="L8" s="14">
        <f>COUNTIF(Data!$G$2:$G$1048576, "=" &amp; J8)</f>
        <v>2</v>
      </c>
      <c r="M8" s="14">
        <f>COUNTIF(Data!$H$2:$H$1048576, "=" &amp; J8)</f>
        <v>3</v>
      </c>
      <c r="N8" s="7">
        <f>(COUNTA(Data!C:C)-1) / 10</f>
        <v>2.2000000000000002</v>
      </c>
      <c r="O8" s="20">
        <f>N8-2 * SQRT((COUNTA(Data!C:C)-1)*0.1*0.9)</f>
        <v>-0.61424945589405766</v>
      </c>
      <c r="P8" s="21">
        <f>N8+2 * SQRT((COUNTA(Data!D:D)-1)*0.1*0.9)</f>
        <v>5.014249455894058</v>
      </c>
    </row>
    <row r="9" spans="1:16" x14ac:dyDescent="0.35">
      <c r="A9" s="5">
        <v>77</v>
      </c>
      <c r="B9" s="6">
        <f>COUNTIF(Data!$C$2:$C$1048576, "=" &amp; A9)</f>
        <v>0</v>
      </c>
      <c r="D9" s="5">
        <f t="shared" si="0"/>
        <v>17</v>
      </c>
      <c r="E9" s="6">
        <f>COUNTIF(Data!$D$2:$D$1048576, "=" &amp; D9)</f>
        <v>0</v>
      </c>
      <c r="G9" s="5">
        <f t="shared" si="1"/>
        <v>7</v>
      </c>
      <c r="H9" s="6">
        <f>COUNTIF(Data!$E$2:$E$1048576, "=" &amp; G9)</f>
        <v>0</v>
      </c>
      <c r="J9" s="7">
        <v>7</v>
      </c>
      <c r="K9" s="7">
        <f>COUNTIF(Data!$F$2:$F$1048576, "=" &amp; J9)</f>
        <v>4</v>
      </c>
      <c r="L9" s="14">
        <f>COUNTIF(Data!$G$2:$G$1048576, "=" &amp; J9)</f>
        <v>4</v>
      </c>
      <c r="M9" s="14">
        <f>COUNTIF(Data!$H$2:$H$1048576, "=" &amp; J9)</f>
        <v>3</v>
      </c>
      <c r="N9" s="7">
        <f>(COUNTA(Data!C:C)-1) / 10</f>
        <v>2.2000000000000002</v>
      </c>
      <c r="O9" s="20">
        <f>N9-2 * SQRT((COUNTA(Data!C:C)-1)*0.1*0.9)</f>
        <v>-0.61424945589405766</v>
      </c>
      <c r="P9" s="21">
        <f>N9+2 * SQRT((COUNTA(Data!D:D)-1)*0.1*0.9)</f>
        <v>5.014249455894058</v>
      </c>
    </row>
    <row r="10" spans="1:16" x14ac:dyDescent="0.35">
      <c r="A10" s="5">
        <v>78</v>
      </c>
      <c r="B10" s="6">
        <f>COUNTIF(Data!$C$2:$C$1048576, "=" &amp; A10)</f>
        <v>0</v>
      </c>
      <c r="D10" s="5">
        <f t="shared" si="0"/>
        <v>18</v>
      </c>
      <c r="E10" s="6">
        <f>COUNTIF(Data!$D$2:$D$1048576, "=" &amp; D10)</f>
        <v>2</v>
      </c>
      <c r="G10" s="5">
        <f t="shared" si="1"/>
        <v>8</v>
      </c>
      <c r="H10" s="6">
        <f>COUNTIF(Data!$E$2:$E$1048576, "=" &amp; G10)</f>
        <v>0</v>
      </c>
      <c r="J10" s="7">
        <v>8</v>
      </c>
      <c r="K10" s="7">
        <f>COUNTIF(Data!$F$2:$F$1048576, "=" &amp; J10)</f>
        <v>3</v>
      </c>
      <c r="L10" s="14">
        <f>COUNTIF(Data!$G$2:$G$1048576, "=" &amp; J10)</f>
        <v>2</v>
      </c>
      <c r="M10" s="14">
        <f>COUNTIF(Data!$H$2:$H$1048576, "=" &amp; J10)</f>
        <v>1</v>
      </c>
      <c r="N10" s="7">
        <f>(COUNTA(Data!C:C)-1) / 10</f>
        <v>2.2000000000000002</v>
      </c>
      <c r="O10" s="20">
        <f>N10-2 * SQRT((COUNTA(Data!C:C)-1)*0.1*0.9)</f>
        <v>-0.61424945589405766</v>
      </c>
      <c r="P10" s="21">
        <f>N10+2 * SQRT((COUNTA(Data!D:D)-1)*0.1*0.9)</f>
        <v>5.014249455894058</v>
      </c>
    </row>
    <row r="11" spans="1:16" ht="15" thickBot="1" x14ac:dyDescent="0.4">
      <c r="A11" s="5">
        <v>79</v>
      </c>
      <c r="B11" s="6">
        <f>COUNTIF(Data!$C$2:$C$1048576, "=" &amp; A11)</f>
        <v>0</v>
      </c>
      <c r="D11" s="5">
        <f t="shared" si="0"/>
        <v>19</v>
      </c>
      <c r="E11" s="6">
        <f>COUNTIF(Data!$D$2:$D$1048576, "=" &amp; D11)</f>
        <v>1</v>
      </c>
      <c r="G11" s="5">
        <f t="shared" si="1"/>
        <v>9</v>
      </c>
      <c r="H11" s="6">
        <f>COUNTIF(Data!$E$2:$E$1048576, "=" &amp; G11)</f>
        <v>0</v>
      </c>
      <c r="J11" s="8">
        <v>9</v>
      </c>
      <c r="K11" s="8">
        <f>COUNTIF(Data!$F$2:$F$1048576, "=" &amp; J11)</f>
        <v>3</v>
      </c>
      <c r="L11" s="15">
        <f>COUNTIF(Data!$G$2:$G$1048576, "=" &amp; J11)</f>
        <v>3</v>
      </c>
      <c r="M11" s="15">
        <f>COUNTIF(Data!$H$2:$H$1048576, "=" &amp; J11)</f>
        <v>3</v>
      </c>
      <c r="N11" s="8">
        <f>(COUNTA(Data!C:C)-1) / 10</f>
        <v>2.2000000000000002</v>
      </c>
      <c r="O11" s="23">
        <f>N11-2 * SQRT((COUNTA(Data!C:C)-1)*0.1*0.9)</f>
        <v>-0.61424945589405766</v>
      </c>
      <c r="P11" s="22">
        <f>N11+2 * SQRT((COUNTA(Data!D:D)-1)*0.1*0.9)</f>
        <v>5.014249455894058</v>
      </c>
    </row>
    <row r="12" spans="1:16" x14ac:dyDescent="0.35">
      <c r="A12" s="5">
        <v>80</v>
      </c>
      <c r="B12" s="6">
        <f>COUNTIF(Data!$C$2:$C$1048576, "=" &amp; A12)</f>
        <v>0</v>
      </c>
      <c r="D12" s="5">
        <f t="shared" si="0"/>
        <v>20</v>
      </c>
      <c r="E12" s="6">
        <f>COUNTIF(Data!$D$2:$D$1048576, "=" &amp; D12)</f>
        <v>0</v>
      </c>
      <c r="G12" s="5">
        <f t="shared" si="1"/>
        <v>10</v>
      </c>
      <c r="H12" s="6">
        <f>COUNTIF(Data!$E$2:$E$1048576, "=" &amp; G12)</f>
        <v>0</v>
      </c>
    </row>
    <row r="13" spans="1:16" x14ac:dyDescent="0.35">
      <c r="A13" s="5">
        <v>81</v>
      </c>
      <c r="B13" s="6">
        <f>COUNTIF(Data!$C$2:$C$1048576, "=" &amp; A13)</f>
        <v>0</v>
      </c>
      <c r="D13" s="5">
        <f t="shared" si="0"/>
        <v>21</v>
      </c>
      <c r="E13" s="6">
        <f>COUNTIF(Data!$D$2:$D$1048576, "=" &amp; D13)</f>
        <v>1</v>
      </c>
      <c r="G13" s="5">
        <f t="shared" si="1"/>
        <v>11</v>
      </c>
      <c r="H13" s="6">
        <f>COUNTIF(Data!$E$2:$E$1048576, "=" &amp; G13)</f>
        <v>0</v>
      </c>
    </row>
    <row r="14" spans="1:16" x14ac:dyDescent="0.35">
      <c r="A14" s="5">
        <v>82</v>
      </c>
      <c r="B14" s="6">
        <f>COUNTIF(Data!$C$2:$C$1048576, "=" &amp; A14)</f>
        <v>0</v>
      </c>
      <c r="D14" s="5">
        <f t="shared" si="0"/>
        <v>22</v>
      </c>
      <c r="E14" s="6">
        <f>COUNTIF(Data!$D$2:$D$1048576, "=" &amp; D14)</f>
        <v>0</v>
      </c>
      <c r="G14" s="5">
        <f t="shared" si="1"/>
        <v>12</v>
      </c>
      <c r="H14" s="6">
        <f>COUNTIF(Data!$E$2:$E$1048576, "=" &amp; G14)</f>
        <v>0</v>
      </c>
    </row>
    <row r="15" spans="1:16" x14ac:dyDescent="0.35">
      <c r="A15" s="5">
        <v>83</v>
      </c>
      <c r="B15" s="6">
        <f>COUNTIF(Data!$C$2:$C$1048576, "=" &amp; A15)</f>
        <v>0</v>
      </c>
      <c r="D15" s="5">
        <f t="shared" si="0"/>
        <v>23</v>
      </c>
      <c r="E15" s="6">
        <f>COUNTIF(Data!$D$2:$D$1048576, "=" &amp; D15)</f>
        <v>3</v>
      </c>
      <c r="G15" s="5">
        <f t="shared" si="1"/>
        <v>13</v>
      </c>
      <c r="H15" s="6">
        <f>COUNTIF(Data!$E$2:$E$1048576, "=" &amp; G15)</f>
        <v>0</v>
      </c>
    </row>
    <row r="16" spans="1:16" x14ac:dyDescent="0.35">
      <c r="A16" s="5">
        <v>84</v>
      </c>
      <c r="B16" s="6">
        <f>COUNTIF(Data!$C$2:$C$1048576, "=" &amp; A16)</f>
        <v>0</v>
      </c>
      <c r="D16" s="5">
        <f t="shared" si="0"/>
        <v>24</v>
      </c>
      <c r="E16" s="6">
        <f>COUNTIF(Data!$D$2:$D$1048576, "=" &amp; D16)</f>
        <v>2</v>
      </c>
      <c r="G16" s="5">
        <f t="shared" si="1"/>
        <v>14</v>
      </c>
      <c r="H16" s="6">
        <f>COUNTIF(Data!$E$2:$E$1048576, "=" &amp; G16)</f>
        <v>0</v>
      </c>
    </row>
    <row r="17" spans="1:8" x14ac:dyDescent="0.35">
      <c r="A17" s="5">
        <v>85</v>
      </c>
      <c r="B17" s="6">
        <f>COUNTIF(Data!$C$2:$C$1048576, "=" &amp; A17)</f>
        <v>0</v>
      </c>
      <c r="D17" s="5">
        <f t="shared" si="0"/>
        <v>25</v>
      </c>
      <c r="E17" s="6">
        <f>COUNTIF(Data!$D$2:$D$1048576, "=" &amp; D17)</f>
        <v>3</v>
      </c>
      <c r="G17" s="5">
        <f t="shared" si="1"/>
        <v>15</v>
      </c>
      <c r="H17" s="6">
        <f>COUNTIF(Data!$E$2:$E$1048576, "=" &amp; G17)</f>
        <v>0</v>
      </c>
    </row>
    <row r="18" spans="1:8" x14ac:dyDescent="0.35">
      <c r="A18" s="5">
        <v>86</v>
      </c>
      <c r="B18" s="6">
        <f>COUNTIF(Data!$C$2:$C$1048576, "=" &amp; A18)</f>
        <v>0</v>
      </c>
      <c r="D18" s="5">
        <f t="shared" si="0"/>
        <v>26</v>
      </c>
      <c r="E18" s="6">
        <f>COUNTIF(Data!$D$2:$D$1048576, "=" &amp; D18)</f>
        <v>2</v>
      </c>
      <c r="G18" s="5">
        <f t="shared" si="1"/>
        <v>16</v>
      </c>
      <c r="H18" s="6">
        <f>COUNTIF(Data!$E$2:$E$1048576, "=" &amp; G18)</f>
        <v>0</v>
      </c>
    </row>
    <row r="19" spans="1:8" x14ac:dyDescent="0.35">
      <c r="A19" s="5">
        <v>87</v>
      </c>
      <c r="B19" s="6">
        <f>COUNTIF(Data!$C$2:$C$1048576, "=" &amp; A19)</f>
        <v>0</v>
      </c>
      <c r="D19" s="5">
        <f t="shared" si="0"/>
        <v>27</v>
      </c>
      <c r="E19" s="6">
        <f>COUNTIF(Data!$D$2:$D$1048576, "=" &amp; D19)</f>
        <v>4</v>
      </c>
      <c r="G19" s="5">
        <f t="shared" si="1"/>
        <v>17</v>
      </c>
      <c r="H19" s="6">
        <f>COUNTIF(Data!$E$2:$E$1048576, "=" &amp; G19)</f>
        <v>0</v>
      </c>
    </row>
    <row r="20" spans="1:8" x14ac:dyDescent="0.35">
      <c r="A20" s="5">
        <v>88</v>
      </c>
      <c r="B20" s="6">
        <f>COUNTIF(Data!$C$2:$C$1048576, "=" &amp; A20)</f>
        <v>1</v>
      </c>
      <c r="D20" s="5">
        <f t="shared" si="0"/>
        <v>28</v>
      </c>
      <c r="E20" s="6">
        <f>COUNTIF(Data!$D$2:$D$1048576, "=" &amp; D20)</f>
        <v>0</v>
      </c>
      <c r="G20" s="5">
        <f t="shared" si="1"/>
        <v>18</v>
      </c>
      <c r="H20" s="6">
        <f>COUNTIF(Data!$E$2:$E$1048576, "=" &amp; G20)</f>
        <v>0</v>
      </c>
    </row>
    <row r="21" spans="1:8" x14ac:dyDescent="0.35">
      <c r="A21" s="5">
        <v>89</v>
      </c>
      <c r="B21" s="6">
        <f>COUNTIF(Data!$C$2:$C$1048576, "=" &amp; A21)</f>
        <v>0</v>
      </c>
      <c r="D21" s="5">
        <f t="shared" si="0"/>
        <v>29</v>
      </c>
      <c r="E21" s="6">
        <f>COUNTIF(Data!$D$2:$D$1048576, "=" &amp; D21)</f>
        <v>2</v>
      </c>
      <c r="G21" s="5">
        <f t="shared" si="1"/>
        <v>19</v>
      </c>
      <c r="H21" s="6">
        <f>COUNTIF(Data!$E$2:$E$1048576, "=" &amp; G21)</f>
        <v>0</v>
      </c>
    </row>
    <row r="22" spans="1:8" x14ac:dyDescent="0.35">
      <c r="A22" s="5">
        <v>90</v>
      </c>
      <c r="B22" s="6">
        <f>COUNTIF(Data!$C$2:$C$1048576, "=" &amp; A22)</f>
        <v>1</v>
      </c>
      <c r="D22" s="5">
        <f t="shared" si="0"/>
        <v>30</v>
      </c>
      <c r="E22" s="6">
        <f>COUNTIF(Data!$D$2:$D$1048576, "=" &amp; D22)</f>
        <v>2</v>
      </c>
      <c r="G22" s="5">
        <f t="shared" si="1"/>
        <v>20</v>
      </c>
      <c r="H22" s="6">
        <f>COUNTIF(Data!$E$2:$E$1048576, "=" &amp; G22)</f>
        <v>0</v>
      </c>
    </row>
    <row r="23" spans="1:8" x14ac:dyDescent="0.35">
      <c r="A23" s="5">
        <v>91</v>
      </c>
      <c r="B23" s="6">
        <f>COUNTIF(Data!$C$2:$C$1048576, "=" &amp; A23)</f>
        <v>0</v>
      </c>
      <c r="D23" s="5">
        <f t="shared" si="0"/>
        <v>31</v>
      </c>
      <c r="E23" s="6">
        <f>COUNTIF(Data!$D$2:$D$1048576, "=" &amp; D23)</f>
        <v>0</v>
      </c>
      <c r="G23" s="5">
        <f t="shared" si="1"/>
        <v>21</v>
      </c>
      <c r="H23" s="6">
        <f>COUNTIF(Data!$E$2:$E$1048576, "=" &amp; G23)</f>
        <v>0</v>
      </c>
    </row>
    <row r="24" spans="1:8" x14ac:dyDescent="0.35">
      <c r="A24" s="5">
        <v>92</v>
      </c>
      <c r="B24" s="6">
        <f>COUNTIF(Data!$C$2:$C$1048576, "=" &amp; A24)</f>
        <v>1</v>
      </c>
      <c r="D24" s="5">
        <f t="shared" si="0"/>
        <v>32</v>
      </c>
      <c r="E24" s="6">
        <f>COUNTIF(Data!$D$2:$D$1048576, "=" &amp; D24)</f>
        <v>0</v>
      </c>
      <c r="G24" s="5">
        <f t="shared" si="1"/>
        <v>22</v>
      </c>
      <c r="H24" s="6">
        <f>COUNTIF(Data!$E$2:$E$1048576, "=" &amp; G24)</f>
        <v>0</v>
      </c>
    </row>
    <row r="25" spans="1:8" x14ac:dyDescent="0.35">
      <c r="A25" s="5">
        <v>93</v>
      </c>
      <c r="B25" s="6">
        <f>COUNTIF(Data!$C$2:$C$1048576, "=" &amp; A25)</f>
        <v>0</v>
      </c>
      <c r="D25" s="5">
        <f t="shared" si="0"/>
        <v>33</v>
      </c>
      <c r="E25" s="6">
        <f>COUNTIF(Data!$D$2:$D$1048576, "=" &amp; D25)</f>
        <v>0</v>
      </c>
      <c r="G25" s="5">
        <f t="shared" si="1"/>
        <v>23</v>
      </c>
      <c r="H25" s="6">
        <f>COUNTIF(Data!$E$2:$E$1048576, "=" &amp; G25)</f>
        <v>0</v>
      </c>
    </row>
    <row r="26" spans="1:8" x14ac:dyDescent="0.35">
      <c r="A26" s="5">
        <v>94</v>
      </c>
      <c r="B26" s="6">
        <f>COUNTIF(Data!$C$2:$C$1048576, "=" &amp; A26)</f>
        <v>0</v>
      </c>
      <c r="D26" s="5">
        <f t="shared" si="0"/>
        <v>34</v>
      </c>
      <c r="E26" s="6">
        <f>COUNTIF(Data!$D$2:$D$1048576, "=" &amp; D26)</f>
        <v>0</v>
      </c>
      <c r="G26" s="5">
        <f t="shared" si="1"/>
        <v>24</v>
      </c>
      <c r="H26" s="6">
        <f>COUNTIF(Data!$E$2:$E$1048576, "=" &amp; G26)</f>
        <v>0</v>
      </c>
    </row>
    <row r="27" spans="1:8" x14ac:dyDescent="0.35">
      <c r="A27" s="5">
        <v>95</v>
      </c>
      <c r="B27" s="6">
        <f>COUNTIF(Data!$C$2:$C$1048576, "=" &amp; A27)</f>
        <v>0</v>
      </c>
      <c r="D27" s="5">
        <f t="shared" si="0"/>
        <v>35</v>
      </c>
      <c r="E27" s="6">
        <f>COUNTIF(Data!$D$2:$D$1048576, "=" &amp; D27)</f>
        <v>0</v>
      </c>
      <c r="G27" s="5">
        <f t="shared" si="1"/>
        <v>25</v>
      </c>
      <c r="H27" s="6">
        <f>COUNTIF(Data!$E$2:$E$1048576, "=" &amp; G27)</f>
        <v>0</v>
      </c>
    </row>
    <row r="28" spans="1:8" x14ac:dyDescent="0.35">
      <c r="A28" s="5">
        <v>96</v>
      </c>
      <c r="B28" s="6">
        <f>COUNTIF(Data!$C$2:$C$1048576, "=" &amp; A28)</f>
        <v>0</v>
      </c>
      <c r="D28" s="5">
        <f t="shared" si="0"/>
        <v>36</v>
      </c>
      <c r="E28" s="6">
        <f>COUNTIF(Data!$D$2:$D$1048576, "=" &amp; D28)</f>
        <v>0</v>
      </c>
      <c r="G28" s="5">
        <f t="shared" si="1"/>
        <v>26</v>
      </c>
      <c r="H28" s="6">
        <f>COUNTIF(Data!$E$2:$E$1048576, "=" &amp; G28)</f>
        <v>0</v>
      </c>
    </row>
    <row r="29" spans="1:8" x14ac:dyDescent="0.35">
      <c r="A29" s="5">
        <v>97</v>
      </c>
      <c r="B29" s="6">
        <f>COUNTIF(Data!$C$2:$C$1048576, "=" &amp; A29)</f>
        <v>1</v>
      </c>
      <c r="D29" s="5">
        <f t="shared" si="0"/>
        <v>37</v>
      </c>
      <c r="E29" s="6">
        <f>COUNTIF(Data!$D$2:$D$1048576, "=" &amp; D29)</f>
        <v>0</v>
      </c>
      <c r="G29" s="5">
        <f t="shared" si="1"/>
        <v>27</v>
      </c>
      <c r="H29" s="6">
        <f>COUNTIF(Data!$E$2:$E$1048576, "=" &amp; G29)</f>
        <v>0</v>
      </c>
    </row>
    <row r="30" spans="1:8" x14ac:dyDescent="0.35">
      <c r="A30" s="5">
        <v>98</v>
      </c>
      <c r="B30" s="6">
        <f>COUNTIF(Data!$C$2:$C$1048576, "=" &amp; A30)</f>
        <v>0</v>
      </c>
      <c r="D30" s="5">
        <f t="shared" si="0"/>
        <v>38</v>
      </c>
      <c r="E30" s="6">
        <f>COUNTIF(Data!$D$2:$D$1048576, "=" &amp; D30)</f>
        <v>0</v>
      </c>
      <c r="G30" s="5">
        <f t="shared" si="1"/>
        <v>28</v>
      </c>
      <c r="H30" s="6">
        <f>COUNTIF(Data!$E$2:$E$1048576, "=" &amp; G30)</f>
        <v>0</v>
      </c>
    </row>
    <row r="31" spans="1:8" x14ac:dyDescent="0.35">
      <c r="A31" s="5">
        <v>99</v>
      </c>
      <c r="B31" s="6">
        <f>COUNTIF(Data!$C$2:$C$1048576, "=" &amp; A31)</f>
        <v>1</v>
      </c>
      <c r="D31" s="5">
        <f t="shared" si="0"/>
        <v>39</v>
      </c>
      <c r="E31" s="6">
        <f>COUNTIF(Data!$D$2:$D$1048576, "=" &amp; D31)</f>
        <v>0</v>
      </c>
      <c r="G31" s="5">
        <f t="shared" si="1"/>
        <v>29</v>
      </c>
      <c r="H31" s="6">
        <f>COUNTIF(Data!$E$2:$E$1048576, "=" &amp; G31)</f>
        <v>0</v>
      </c>
    </row>
    <row r="32" spans="1:8" ht="15" thickBot="1" x14ac:dyDescent="0.4">
      <c r="A32" s="5">
        <v>100</v>
      </c>
      <c r="B32" s="6">
        <f>COUNTIF(Data!$C$2:$C$1048576, "=" &amp; A32)</f>
        <v>0</v>
      </c>
      <c r="D32" s="17">
        <f t="shared" si="0"/>
        <v>40</v>
      </c>
      <c r="E32" s="9">
        <f>COUNTIF(Data!$D$2:$D$1048576, "=" &amp; D32)</f>
        <v>0</v>
      </c>
      <c r="G32" s="5">
        <f t="shared" si="1"/>
        <v>30</v>
      </c>
      <c r="H32" s="6">
        <f>COUNTIF(Data!$E$2:$E$1048576, "=" &amp; G32)</f>
        <v>0</v>
      </c>
    </row>
    <row r="33" spans="1:8" x14ac:dyDescent="0.35">
      <c r="A33" s="5">
        <v>101</v>
      </c>
      <c r="B33" s="6">
        <f>COUNTIF(Data!$C$2:$C$1048576, "=" &amp; A33)</f>
        <v>0</v>
      </c>
      <c r="D33" s="13"/>
      <c r="E33" s="14"/>
      <c r="G33" s="5">
        <f t="shared" ref="G33:G96" si="2">G32+1</f>
        <v>31</v>
      </c>
      <c r="H33" s="6">
        <f>COUNTIF(Data!$E$2:$E$1048576, "=" &amp; G33)</f>
        <v>0</v>
      </c>
    </row>
    <row r="34" spans="1:8" x14ac:dyDescent="0.35">
      <c r="A34" s="5">
        <v>102</v>
      </c>
      <c r="B34" s="6">
        <f>COUNTIF(Data!$C$2:$C$1048576, "=" &amp; A34)</f>
        <v>0</v>
      </c>
      <c r="D34" s="13"/>
      <c r="E34" s="14"/>
      <c r="G34" s="5">
        <f t="shared" si="2"/>
        <v>32</v>
      </c>
      <c r="H34" s="6">
        <f>COUNTIF(Data!$E$2:$E$1048576, "=" &amp; G34)</f>
        <v>0</v>
      </c>
    </row>
    <row r="35" spans="1:8" x14ac:dyDescent="0.35">
      <c r="A35" s="5">
        <v>103</v>
      </c>
      <c r="B35" s="6">
        <f>COUNTIF(Data!$C$2:$C$1048576, "=" &amp; A35)</f>
        <v>2</v>
      </c>
      <c r="D35" s="13"/>
      <c r="E35" s="14"/>
      <c r="G35" s="5">
        <f t="shared" si="2"/>
        <v>33</v>
      </c>
      <c r="H35" s="6">
        <f>COUNTIF(Data!$E$2:$E$1048576, "=" &amp; G35)</f>
        <v>0</v>
      </c>
    </row>
    <row r="36" spans="1:8" x14ac:dyDescent="0.35">
      <c r="A36" s="5">
        <v>104</v>
      </c>
      <c r="B36" s="6">
        <f>COUNTIF(Data!$C$2:$C$1048576, "=" &amp; A36)</f>
        <v>0</v>
      </c>
      <c r="D36" s="13"/>
      <c r="E36" s="14"/>
      <c r="G36" s="5">
        <f t="shared" si="2"/>
        <v>34</v>
      </c>
      <c r="H36" s="6">
        <f>COUNTIF(Data!$E$2:$E$1048576, "=" &amp; G36)</f>
        <v>0</v>
      </c>
    </row>
    <row r="37" spans="1:8" x14ac:dyDescent="0.35">
      <c r="A37" s="5">
        <v>105</v>
      </c>
      <c r="B37" s="6">
        <f>COUNTIF(Data!$C$2:$C$1048576, "=" &amp; A37)</f>
        <v>0</v>
      </c>
      <c r="D37" s="13"/>
      <c r="E37" s="14"/>
      <c r="G37" s="5">
        <f t="shared" si="2"/>
        <v>35</v>
      </c>
      <c r="H37" s="6">
        <f>COUNTIF(Data!$E$2:$E$1048576, "=" &amp; G37)</f>
        <v>0</v>
      </c>
    </row>
    <row r="38" spans="1:8" x14ac:dyDescent="0.35">
      <c r="A38" s="5">
        <v>106</v>
      </c>
      <c r="B38" s="6">
        <f>COUNTIF(Data!$C$2:$C$1048576, "=" &amp; A38)</f>
        <v>0</v>
      </c>
      <c r="D38" s="13"/>
      <c r="E38" s="14"/>
      <c r="G38" s="5">
        <f t="shared" si="2"/>
        <v>36</v>
      </c>
      <c r="H38" s="6">
        <f>COUNTIF(Data!$E$2:$E$1048576, "=" &amp; G38)</f>
        <v>0</v>
      </c>
    </row>
    <row r="39" spans="1:8" x14ac:dyDescent="0.35">
      <c r="A39" s="5">
        <v>107</v>
      </c>
      <c r="B39" s="6">
        <f>COUNTIF(Data!$C$2:$C$1048576, "=" &amp; A39)</f>
        <v>0</v>
      </c>
      <c r="D39" s="13"/>
      <c r="E39" s="14"/>
      <c r="G39" s="5">
        <f t="shared" si="2"/>
        <v>37</v>
      </c>
      <c r="H39" s="6">
        <f>COUNTIF(Data!$E$2:$E$1048576, "=" &amp; G39)</f>
        <v>0</v>
      </c>
    </row>
    <row r="40" spans="1:8" x14ac:dyDescent="0.35">
      <c r="A40" s="5">
        <v>108</v>
      </c>
      <c r="B40" s="6">
        <f>COUNTIF(Data!$C$2:$C$1048576, "=" &amp; A40)</f>
        <v>2</v>
      </c>
      <c r="D40" s="13"/>
      <c r="E40" s="14"/>
      <c r="G40" s="5">
        <f t="shared" si="2"/>
        <v>38</v>
      </c>
      <c r="H40" s="6">
        <f>COUNTIF(Data!$E$2:$E$1048576, "=" &amp; G40)</f>
        <v>0</v>
      </c>
    </row>
    <row r="41" spans="1:8" x14ac:dyDescent="0.35">
      <c r="A41" s="5">
        <v>109</v>
      </c>
      <c r="B41" s="6">
        <f>COUNTIF(Data!$C$2:$C$1048576, "=" &amp; A41)</f>
        <v>0</v>
      </c>
      <c r="D41" s="13"/>
      <c r="E41" s="14"/>
      <c r="G41" s="5">
        <f t="shared" si="2"/>
        <v>39</v>
      </c>
      <c r="H41" s="6">
        <f>COUNTIF(Data!$E$2:$E$1048576, "=" &amp; G41)</f>
        <v>0</v>
      </c>
    </row>
    <row r="42" spans="1:8" x14ac:dyDescent="0.35">
      <c r="A42" s="5">
        <v>110</v>
      </c>
      <c r="B42" s="6">
        <f>COUNTIF(Data!$C$2:$C$1048576, "=" &amp; A42)</f>
        <v>0</v>
      </c>
      <c r="D42" s="13"/>
      <c r="E42" s="14"/>
      <c r="G42" s="5">
        <f t="shared" si="2"/>
        <v>40</v>
      </c>
      <c r="H42" s="6">
        <f>COUNTIF(Data!$E$2:$E$1048576, "=" &amp; G42)</f>
        <v>0</v>
      </c>
    </row>
    <row r="43" spans="1:8" x14ac:dyDescent="0.35">
      <c r="A43" s="5">
        <v>111</v>
      </c>
      <c r="B43" s="6">
        <f>COUNTIF(Data!$C$2:$C$1048576, "=" &amp; A43)</f>
        <v>1</v>
      </c>
      <c r="D43" s="13"/>
      <c r="E43" s="14"/>
      <c r="G43" s="5">
        <f t="shared" si="2"/>
        <v>41</v>
      </c>
      <c r="H43" s="6">
        <f>COUNTIF(Data!$E$2:$E$1048576, "=" &amp; G43)</f>
        <v>0</v>
      </c>
    </row>
    <row r="44" spans="1:8" x14ac:dyDescent="0.35">
      <c r="A44" s="5">
        <v>112</v>
      </c>
      <c r="B44" s="6">
        <f>COUNTIF(Data!$C$2:$C$1048576, "=" &amp; A44)</f>
        <v>2</v>
      </c>
      <c r="D44" s="13"/>
      <c r="E44" s="14"/>
      <c r="G44" s="5">
        <f t="shared" si="2"/>
        <v>42</v>
      </c>
      <c r="H44" s="6">
        <f>COUNTIF(Data!$E$2:$E$1048576, "=" &amp; G44)</f>
        <v>0</v>
      </c>
    </row>
    <row r="45" spans="1:8" x14ac:dyDescent="0.35">
      <c r="A45" s="5">
        <v>113</v>
      </c>
      <c r="B45" s="6">
        <f>COUNTIF(Data!$C$2:$C$1048576, "=" &amp; A45)</f>
        <v>1</v>
      </c>
      <c r="D45" s="13"/>
      <c r="E45" s="14"/>
      <c r="G45" s="5">
        <f t="shared" si="2"/>
        <v>43</v>
      </c>
      <c r="H45" s="6">
        <f>COUNTIF(Data!$E$2:$E$1048576, "=" &amp; G45)</f>
        <v>0</v>
      </c>
    </row>
    <row r="46" spans="1:8" x14ac:dyDescent="0.35">
      <c r="A46" s="5">
        <v>114</v>
      </c>
      <c r="B46" s="6">
        <f>COUNTIF(Data!$C$2:$C$1048576, "=" &amp; A46)</f>
        <v>0</v>
      </c>
      <c r="D46" s="13"/>
      <c r="E46" s="14"/>
      <c r="G46" s="5">
        <f t="shared" si="2"/>
        <v>44</v>
      </c>
      <c r="H46" s="6">
        <f>COUNTIF(Data!$E$2:$E$1048576, "=" &amp; G46)</f>
        <v>0</v>
      </c>
    </row>
    <row r="47" spans="1:8" x14ac:dyDescent="0.35">
      <c r="A47" s="5">
        <v>115</v>
      </c>
      <c r="B47" s="6">
        <f>COUNTIF(Data!$C$2:$C$1048576, "=" &amp; A47)</f>
        <v>0</v>
      </c>
      <c r="D47" s="13"/>
      <c r="E47" s="14"/>
      <c r="G47" s="5">
        <f t="shared" si="2"/>
        <v>45</v>
      </c>
      <c r="H47" s="6">
        <f>COUNTIF(Data!$E$2:$E$1048576, "=" &amp; G47)</f>
        <v>0</v>
      </c>
    </row>
    <row r="48" spans="1:8" x14ac:dyDescent="0.35">
      <c r="A48" s="5">
        <v>116</v>
      </c>
      <c r="B48" s="6">
        <f>COUNTIF(Data!$C$2:$C$1048576, "=" &amp; A48)</f>
        <v>0</v>
      </c>
      <c r="D48" s="13"/>
      <c r="E48" s="14"/>
      <c r="G48" s="5">
        <f t="shared" si="2"/>
        <v>46</v>
      </c>
      <c r="H48" s="6">
        <f>COUNTIF(Data!$E$2:$E$1048576, "=" &amp; G48)</f>
        <v>0</v>
      </c>
    </row>
    <row r="49" spans="1:8" x14ac:dyDescent="0.35">
      <c r="A49" s="5">
        <v>117</v>
      </c>
      <c r="B49" s="6">
        <f>COUNTIF(Data!$C$2:$C$1048576, "=" &amp; A49)</f>
        <v>3</v>
      </c>
      <c r="D49" s="13"/>
      <c r="E49" s="14"/>
      <c r="G49" s="5">
        <f t="shared" si="2"/>
        <v>47</v>
      </c>
      <c r="H49" s="6">
        <f>COUNTIF(Data!$E$2:$E$1048576, "=" &amp; G49)</f>
        <v>0</v>
      </c>
    </row>
    <row r="50" spans="1:8" x14ac:dyDescent="0.35">
      <c r="A50" s="5">
        <v>118</v>
      </c>
      <c r="B50" s="6">
        <f>COUNTIF(Data!$C$2:$C$1048576, "=" &amp; A50)</f>
        <v>0</v>
      </c>
      <c r="D50" s="13"/>
      <c r="E50" s="14"/>
      <c r="G50" s="5">
        <f t="shared" si="2"/>
        <v>48</v>
      </c>
      <c r="H50" s="6">
        <f>COUNTIF(Data!$E$2:$E$1048576, "=" &amp; G50)</f>
        <v>0</v>
      </c>
    </row>
    <row r="51" spans="1:8" x14ac:dyDescent="0.35">
      <c r="A51" s="5">
        <v>119</v>
      </c>
      <c r="B51" s="6">
        <f>COUNTIF(Data!$C$2:$C$1048576, "=" &amp; A51)</f>
        <v>2</v>
      </c>
      <c r="D51" s="13"/>
      <c r="E51" s="14"/>
      <c r="G51" s="5">
        <f t="shared" si="2"/>
        <v>49</v>
      </c>
      <c r="H51" s="6">
        <f>COUNTIF(Data!$E$2:$E$1048576, "=" &amp; G51)</f>
        <v>0</v>
      </c>
    </row>
    <row r="52" spans="1:8" x14ac:dyDescent="0.35">
      <c r="A52" s="5">
        <v>120</v>
      </c>
      <c r="B52" s="6">
        <f>COUNTIF(Data!$C$2:$C$1048576, "=" &amp; A52)</f>
        <v>1</v>
      </c>
      <c r="D52" s="13"/>
      <c r="E52" s="14"/>
      <c r="G52" s="5">
        <f t="shared" si="2"/>
        <v>50</v>
      </c>
      <c r="H52" s="6">
        <f>COUNTIF(Data!$E$2:$E$1048576, "=" &amp; G52)</f>
        <v>0</v>
      </c>
    </row>
    <row r="53" spans="1:8" x14ac:dyDescent="0.35">
      <c r="A53" s="5">
        <v>121</v>
      </c>
      <c r="B53" s="6">
        <f>COUNTIF(Data!$C$2:$C$1048576, "=" &amp; A53)</f>
        <v>1</v>
      </c>
      <c r="D53" s="13"/>
      <c r="E53" s="14"/>
      <c r="G53" s="5">
        <f t="shared" si="2"/>
        <v>51</v>
      </c>
      <c r="H53" s="6">
        <f>COUNTIF(Data!$E$2:$E$1048576, "=" &amp; G53)</f>
        <v>0</v>
      </c>
    </row>
    <row r="54" spans="1:8" x14ac:dyDescent="0.35">
      <c r="A54" s="5">
        <v>122</v>
      </c>
      <c r="B54" s="6">
        <f>COUNTIF(Data!$C$2:$C$1048576, "=" &amp; A54)</f>
        <v>1</v>
      </c>
      <c r="D54" s="13"/>
      <c r="E54" s="14"/>
      <c r="G54" s="5">
        <f t="shared" si="2"/>
        <v>52</v>
      </c>
      <c r="H54" s="6">
        <f>COUNTIF(Data!$E$2:$E$1048576, "=" &amp; G54)</f>
        <v>0</v>
      </c>
    </row>
    <row r="55" spans="1:8" x14ac:dyDescent="0.35">
      <c r="A55" s="5">
        <v>123</v>
      </c>
      <c r="B55" s="6">
        <f>COUNTIF(Data!$C$2:$C$1048576, "=" &amp; A55)</f>
        <v>1</v>
      </c>
      <c r="D55" s="13"/>
      <c r="E55" s="14"/>
      <c r="G55" s="5">
        <f t="shared" si="2"/>
        <v>53</v>
      </c>
      <c r="H55" s="6">
        <f>COUNTIF(Data!$E$2:$E$1048576, "=" &amp; G55)</f>
        <v>0</v>
      </c>
    </row>
    <row r="56" spans="1:8" x14ac:dyDescent="0.35">
      <c r="A56" s="5">
        <v>124</v>
      </c>
      <c r="B56" s="6">
        <f>COUNTIF(Data!$C$2:$C$1048576, "=" &amp; A56)</f>
        <v>0</v>
      </c>
      <c r="D56" s="13"/>
      <c r="E56" s="14"/>
      <c r="G56" s="5">
        <f t="shared" si="2"/>
        <v>54</v>
      </c>
      <c r="H56" s="6">
        <f>COUNTIF(Data!$E$2:$E$1048576, "=" &amp; G56)</f>
        <v>0</v>
      </c>
    </row>
    <row r="57" spans="1:8" x14ac:dyDescent="0.35">
      <c r="A57" s="5">
        <v>125</v>
      </c>
      <c r="B57" s="6">
        <f>COUNTIF(Data!$C$2:$C$1048576, "=" &amp; A57)</f>
        <v>0</v>
      </c>
      <c r="D57" s="13"/>
      <c r="E57" s="14"/>
      <c r="G57" s="5">
        <f t="shared" si="2"/>
        <v>55</v>
      </c>
      <c r="H57" s="6">
        <f>COUNTIF(Data!$E$2:$E$1048576, "=" &amp; G57)</f>
        <v>0</v>
      </c>
    </row>
    <row r="58" spans="1:8" x14ac:dyDescent="0.35">
      <c r="A58" s="5">
        <v>126</v>
      </c>
      <c r="B58" s="6">
        <f>COUNTIF(Data!$C$2:$C$1048576, "=" &amp; A58)</f>
        <v>0</v>
      </c>
      <c r="D58" s="13"/>
      <c r="E58" s="14"/>
      <c r="G58" s="5">
        <f t="shared" si="2"/>
        <v>56</v>
      </c>
      <c r="H58" s="6">
        <f>COUNTIF(Data!$E$2:$E$1048576, "=" &amp; G58)</f>
        <v>1</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0</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0</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0</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0</v>
      </c>
    </row>
    <row r="70" spans="1:8" x14ac:dyDescent="0.35">
      <c r="A70" s="5">
        <v>138</v>
      </c>
      <c r="B70" s="6">
        <f>COUNTIF(Data!$C$2:$C$1048576, "=" &amp; A70)</f>
        <v>0</v>
      </c>
      <c r="D70" s="13"/>
      <c r="E70" s="14"/>
      <c r="G70" s="5">
        <f t="shared" si="2"/>
        <v>68</v>
      </c>
      <c r="H70" s="6">
        <f>COUNTIF(Data!$E$2:$E$1048576, "=" &amp; G70)</f>
        <v>0</v>
      </c>
    </row>
    <row r="71" spans="1:8" x14ac:dyDescent="0.35">
      <c r="A71" s="5">
        <v>139</v>
      </c>
      <c r="B71" s="6">
        <f>COUNTIF(Data!$C$2:$C$1048576, "=" &amp; A71)</f>
        <v>0</v>
      </c>
      <c r="D71" s="13"/>
      <c r="E71" s="14"/>
      <c r="G71" s="5">
        <f t="shared" si="2"/>
        <v>69</v>
      </c>
      <c r="H71" s="6">
        <f>COUNTIF(Data!$E$2:$E$1048576, "=" &amp; G71)</f>
        <v>0</v>
      </c>
    </row>
    <row r="72" spans="1:8" x14ac:dyDescent="0.35">
      <c r="A72" s="5">
        <v>140</v>
      </c>
      <c r="B72" s="6">
        <f>COUNTIF(Data!$C$2:$C$1048576, "=" &amp; A72)</f>
        <v>0</v>
      </c>
      <c r="D72" s="13"/>
      <c r="E72" s="14"/>
      <c r="G72" s="5">
        <f t="shared" si="2"/>
        <v>70</v>
      </c>
      <c r="H72" s="6">
        <f>COUNTIF(Data!$E$2:$E$1048576, "=" &amp; G72)</f>
        <v>0</v>
      </c>
    </row>
    <row r="73" spans="1:8" x14ac:dyDescent="0.35">
      <c r="A73" s="5">
        <v>141</v>
      </c>
      <c r="B73" s="6">
        <f>COUNTIF(Data!$C$2:$C$1048576, "=" &amp; A73)</f>
        <v>0</v>
      </c>
      <c r="D73" s="13"/>
      <c r="E73" s="14"/>
      <c r="G73" s="5">
        <f t="shared" si="2"/>
        <v>71</v>
      </c>
      <c r="H73" s="6">
        <f>COUNTIF(Data!$E$2:$E$1048576, "=" &amp; G73)</f>
        <v>0</v>
      </c>
    </row>
    <row r="74" spans="1:8" x14ac:dyDescent="0.35">
      <c r="A74" s="5">
        <v>142</v>
      </c>
      <c r="B74" s="6">
        <f>COUNTIF(Data!$C$2:$C$1048576, "=" &amp; A74)</f>
        <v>0</v>
      </c>
      <c r="D74" s="13"/>
      <c r="E74" s="14"/>
      <c r="G74" s="5">
        <f t="shared" si="2"/>
        <v>72</v>
      </c>
      <c r="H74" s="6">
        <f>COUNTIF(Data!$E$2:$E$1048576, "=" &amp; G74)</f>
        <v>0</v>
      </c>
    </row>
    <row r="75" spans="1:8" x14ac:dyDescent="0.35">
      <c r="A75" s="5">
        <v>143</v>
      </c>
      <c r="B75" s="6">
        <f>COUNTIF(Data!$C$2:$C$1048576, "=" &amp; A75)</f>
        <v>0</v>
      </c>
      <c r="D75" s="13"/>
      <c r="E75" s="14"/>
      <c r="G75" s="5">
        <f t="shared" si="2"/>
        <v>73</v>
      </c>
      <c r="H75" s="6">
        <f>COUNTIF(Data!$E$2:$E$1048576, "=" &amp; G75)</f>
        <v>0</v>
      </c>
    </row>
    <row r="76" spans="1:8" x14ac:dyDescent="0.35">
      <c r="A76" s="5">
        <v>144</v>
      </c>
      <c r="B76" s="6">
        <f>COUNTIF(Data!$C$2:$C$1048576, "=" &amp; A76)</f>
        <v>0</v>
      </c>
      <c r="D76" s="13"/>
      <c r="E76" s="14"/>
      <c r="G76" s="5">
        <f t="shared" si="2"/>
        <v>74</v>
      </c>
      <c r="H76" s="6">
        <f>COUNTIF(Data!$E$2:$E$1048576, "=" &amp; G76)</f>
        <v>1</v>
      </c>
    </row>
    <row r="77" spans="1:8" x14ac:dyDescent="0.35">
      <c r="A77" s="5">
        <v>145</v>
      </c>
      <c r="B77" s="6">
        <f>COUNTIF(Data!$C$2:$C$1048576, "=" &amp; A77)</f>
        <v>0</v>
      </c>
      <c r="D77" s="13"/>
      <c r="E77" s="14"/>
      <c r="G77" s="5">
        <f t="shared" si="2"/>
        <v>75</v>
      </c>
      <c r="H77" s="6">
        <f>COUNTIF(Data!$E$2:$E$1048576, "=" &amp; G77)</f>
        <v>0</v>
      </c>
    </row>
    <row r="78" spans="1:8" x14ac:dyDescent="0.35">
      <c r="A78" s="5">
        <v>146</v>
      </c>
      <c r="B78" s="6">
        <f>COUNTIF(Data!$C$2:$C$1048576, "=" &amp; A78)</f>
        <v>0</v>
      </c>
      <c r="D78" s="13"/>
      <c r="E78" s="14"/>
      <c r="G78" s="5">
        <f t="shared" si="2"/>
        <v>76</v>
      </c>
      <c r="H78" s="6">
        <f>COUNTIF(Data!$E$2:$E$1048576, "=" &amp; G78)</f>
        <v>0</v>
      </c>
    </row>
    <row r="79" spans="1:8" x14ac:dyDescent="0.35">
      <c r="A79" s="5">
        <v>147</v>
      </c>
      <c r="B79" s="6">
        <f>COUNTIF(Data!$C$2:$C$1048576, "=" &amp; A79)</f>
        <v>0</v>
      </c>
      <c r="D79" s="13"/>
      <c r="E79" s="14"/>
      <c r="G79" s="5">
        <f t="shared" si="2"/>
        <v>77</v>
      </c>
      <c r="H79" s="6">
        <f>COUNTIF(Data!$E$2:$E$1048576, "=" &amp; G79)</f>
        <v>0</v>
      </c>
    </row>
    <row r="80" spans="1:8" x14ac:dyDescent="0.35">
      <c r="A80" s="5">
        <v>148</v>
      </c>
      <c r="B80" s="6">
        <f>COUNTIF(Data!$C$2:$C$1048576, "=" &amp; A80)</f>
        <v>0</v>
      </c>
      <c r="D80" s="13"/>
      <c r="E80" s="14"/>
      <c r="G80" s="5">
        <f t="shared" si="2"/>
        <v>78</v>
      </c>
      <c r="H80" s="6">
        <f>COUNTIF(Data!$E$2:$E$1048576, "=" &amp; G80)</f>
        <v>1</v>
      </c>
    </row>
    <row r="81" spans="1:8" x14ac:dyDescent="0.35">
      <c r="A81" s="5">
        <v>149</v>
      </c>
      <c r="B81" s="6">
        <f>COUNTIF(Data!$C$2:$C$1048576, "=" &amp; A81)</f>
        <v>0</v>
      </c>
      <c r="D81" s="13"/>
      <c r="E81" s="14"/>
      <c r="G81" s="5">
        <f t="shared" si="2"/>
        <v>79</v>
      </c>
      <c r="H81" s="6">
        <f>COUNTIF(Data!$E$2:$E$1048576, "=" &amp; G81)</f>
        <v>2</v>
      </c>
    </row>
    <row r="82" spans="1:8" ht="15" thickBot="1" x14ac:dyDescent="0.4">
      <c r="A82" s="17">
        <v>150</v>
      </c>
      <c r="B82" s="9">
        <f>COUNTIF(Data!$C$2:$C$1048576, "=" &amp; A82)</f>
        <v>0</v>
      </c>
      <c r="D82" s="13"/>
      <c r="E82" s="14"/>
      <c r="G82" s="5">
        <f t="shared" si="2"/>
        <v>80</v>
      </c>
      <c r="H82" s="6">
        <f>COUNTIF(Data!$E$2:$E$1048576, "=" &amp; G82)</f>
        <v>0</v>
      </c>
    </row>
    <row r="83" spans="1:8" x14ac:dyDescent="0.35">
      <c r="A83" s="5"/>
      <c r="D83" s="13"/>
      <c r="G83" s="5">
        <f t="shared" si="2"/>
        <v>81</v>
      </c>
      <c r="H83" s="6">
        <f>COUNTIF(Data!$E$2:$E$1048576, "=" &amp; G83)</f>
        <v>1</v>
      </c>
    </row>
    <row r="84" spans="1:8" x14ac:dyDescent="0.35">
      <c r="A84" s="5"/>
      <c r="D84" s="13"/>
      <c r="G84" s="5">
        <f t="shared" si="2"/>
        <v>82</v>
      </c>
      <c r="H84" s="6">
        <f>COUNTIF(Data!$E$2:$E$1048576, "=" &amp; G84)</f>
        <v>1</v>
      </c>
    </row>
    <row r="85" spans="1:8" x14ac:dyDescent="0.35">
      <c r="A85" s="5"/>
      <c r="D85" s="13"/>
      <c r="G85" s="5">
        <f t="shared" si="2"/>
        <v>83</v>
      </c>
      <c r="H85" s="6">
        <f>COUNTIF(Data!$E$2:$E$1048576, "=" &amp; G85)</f>
        <v>3</v>
      </c>
    </row>
    <row r="86" spans="1:8" x14ac:dyDescent="0.35">
      <c r="A86" s="5"/>
      <c r="D86" s="13"/>
      <c r="G86" s="5">
        <f t="shared" si="2"/>
        <v>84</v>
      </c>
      <c r="H86" s="6">
        <f>COUNTIF(Data!$E$2:$E$1048576, "=" &amp; G86)</f>
        <v>1</v>
      </c>
    </row>
    <row r="87" spans="1:8" x14ac:dyDescent="0.35">
      <c r="A87" s="5"/>
      <c r="D87" s="13"/>
      <c r="G87" s="5">
        <f t="shared" si="2"/>
        <v>85</v>
      </c>
      <c r="H87" s="6">
        <f>COUNTIF(Data!$E$2:$E$1048576, "=" &amp; G87)</f>
        <v>0</v>
      </c>
    </row>
    <row r="88" spans="1:8" x14ac:dyDescent="0.35">
      <c r="A88" s="5"/>
      <c r="D88" s="13"/>
      <c r="G88" s="5">
        <f t="shared" si="2"/>
        <v>86</v>
      </c>
      <c r="H88" s="6">
        <f>COUNTIF(Data!$E$2:$E$1048576, "=" &amp; G88)</f>
        <v>2</v>
      </c>
    </row>
    <row r="89" spans="1:8" x14ac:dyDescent="0.35">
      <c r="G89" s="5">
        <f t="shared" si="2"/>
        <v>87</v>
      </c>
      <c r="H89" s="6">
        <f>COUNTIF(Data!$E$2:$E$1048576, "=" &amp; G89)</f>
        <v>3</v>
      </c>
    </row>
    <row r="90" spans="1:8" x14ac:dyDescent="0.35">
      <c r="G90" s="5">
        <f t="shared" si="2"/>
        <v>88</v>
      </c>
      <c r="H90" s="6">
        <f>COUNTIF(Data!$E$2:$E$1048576, "=" &amp; G90)</f>
        <v>0</v>
      </c>
    </row>
    <row r="91" spans="1:8" x14ac:dyDescent="0.35">
      <c r="G91" s="5">
        <f t="shared" si="2"/>
        <v>89</v>
      </c>
      <c r="H91" s="6">
        <f>COUNTIF(Data!$E$2:$E$1048576, "=" &amp; G91)</f>
        <v>1</v>
      </c>
    </row>
    <row r="92" spans="1:8" x14ac:dyDescent="0.35">
      <c r="G92" s="5">
        <f t="shared" si="2"/>
        <v>90</v>
      </c>
      <c r="H92" s="6">
        <f>COUNTIF(Data!$E$2:$E$1048576, "=" &amp; G92)</f>
        <v>1</v>
      </c>
    </row>
    <row r="93" spans="1:8" x14ac:dyDescent="0.35">
      <c r="G93" s="5">
        <f t="shared" si="2"/>
        <v>91</v>
      </c>
      <c r="H93" s="6">
        <f>COUNTIF(Data!$E$2:$E$1048576, "=" &amp; G93)</f>
        <v>1</v>
      </c>
    </row>
    <row r="94" spans="1:8" x14ac:dyDescent="0.35">
      <c r="G94" s="5">
        <f t="shared" si="2"/>
        <v>92</v>
      </c>
      <c r="H94" s="6">
        <f>COUNTIF(Data!$E$2:$E$1048576, "=" &amp; G94)</f>
        <v>2</v>
      </c>
    </row>
    <row r="95" spans="1:8" x14ac:dyDescent="0.35">
      <c r="G95" s="5">
        <f t="shared" si="2"/>
        <v>93</v>
      </c>
      <c r="H95" s="6">
        <f>COUNTIF(Data!$E$2:$E$1048576, "=" &amp; G95)</f>
        <v>0</v>
      </c>
    </row>
    <row r="96" spans="1:8" x14ac:dyDescent="0.35">
      <c r="G96" s="5">
        <f t="shared" si="2"/>
        <v>94</v>
      </c>
      <c r="H96" s="6">
        <f>COUNTIF(Data!$E$2:$E$1048576, "=" &amp; G96)</f>
        <v>0</v>
      </c>
    </row>
    <row r="97" spans="7:8" x14ac:dyDescent="0.35">
      <c r="G97" s="5">
        <f t="shared" ref="G97:G101" si="3">G96+1</f>
        <v>95</v>
      </c>
      <c r="H97" s="6">
        <f>COUNTIF(Data!$E$2:$E$1048576, "=" &amp; G97)</f>
        <v>0</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1</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1</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0</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1</v>
      </c>
    </row>
    <row r="854" spans="1:4" x14ac:dyDescent="0.35">
      <c r="A854" s="2">
        <f t="shared" si="26"/>
        <v>91</v>
      </c>
      <c r="B854" s="2">
        <f t="shared" si="27"/>
        <v>21</v>
      </c>
      <c r="C854" s="2" t="s">
        <v>963</v>
      </c>
      <c r="D854" s="6">
        <f>COUNTIF(Data!$I$2:$I$1048576, "=" &amp; C854)</f>
        <v>0</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0</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0</v>
      </c>
    </row>
    <row r="932" spans="1:4" x14ac:dyDescent="0.35">
      <c r="A932" s="2">
        <f t="shared" si="28"/>
        <v>93</v>
      </c>
      <c r="B932" s="2">
        <f t="shared" si="29"/>
        <v>22</v>
      </c>
      <c r="C932" s="2" t="s">
        <v>1040</v>
      </c>
      <c r="D932" s="6">
        <f>COUNTIF(Data!$I$2:$I$1048576, "=" &amp; C932)</f>
        <v>0</v>
      </c>
    </row>
    <row r="933" spans="1:4" x14ac:dyDescent="0.35">
      <c r="A933" s="2">
        <f t="shared" si="28"/>
        <v>94</v>
      </c>
      <c r="B933" s="2">
        <f t="shared" si="29"/>
        <v>22</v>
      </c>
      <c r="C933" s="2" t="s">
        <v>1041</v>
      </c>
      <c r="D933" s="6">
        <f>COUNTIF(Data!$I$2:$I$1048576, "=" &amp; C933)</f>
        <v>0</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0</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0</v>
      </c>
    </row>
    <row r="1010" spans="1:4" x14ac:dyDescent="0.35">
      <c r="A1010" s="2">
        <f t="shared" si="30"/>
        <v>95</v>
      </c>
      <c r="B1010" s="2">
        <f t="shared" si="31"/>
        <v>23</v>
      </c>
      <c r="C1010" s="2" t="s">
        <v>1117</v>
      </c>
      <c r="D1010" s="6">
        <f>COUNTIF(Data!$I$2:$I$1048576, "=" &amp; C1010)</f>
        <v>0</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0</v>
      </c>
    </row>
    <row r="1013" spans="1:4" x14ac:dyDescent="0.35">
      <c r="A1013" s="2">
        <f t="shared" si="30"/>
        <v>98</v>
      </c>
      <c r="B1013" s="2">
        <f t="shared" si="31"/>
        <v>23</v>
      </c>
      <c r="C1013" s="2" t="s">
        <v>110</v>
      </c>
      <c r="D1013" s="6">
        <f>COUNTIF(Data!$I$2:$I$1048576, "=" &amp; C1013)</f>
        <v>0</v>
      </c>
    </row>
    <row r="1014" spans="1:4" x14ac:dyDescent="0.35">
      <c r="A1014" s="2">
        <f t="shared" si="30"/>
        <v>99</v>
      </c>
      <c r="B1014" s="2">
        <f t="shared" si="31"/>
        <v>23</v>
      </c>
      <c r="C1014" s="2" t="s">
        <v>1118</v>
      </c>
      <c r="D1014" s="6">
        <f>COUNTIF(Data!$I$2:$I$1048576, "=" &amp; C1014)</f>
        <v>0</v>
      </c>
    </row>
    <row r="1015" spans="1:4" x14ac:dyDescent="0.35">
      <c r="A1015" s="2">
        <f t="shared" si="30"/>
        <v>100</v>
      </c>
      <c r="B1015" s="2">
        <f t="shared" si="31"/>
        <v>23</v>
      </c>
      <c r="C1015" s="2" t="s">
        <v>1119</v>
      </c>
      <c r="D1015" s="6">
        <f>COUNTIF(Data!$I$2:$I$1048576, "=" &amp; C1015)</f>
        <v>0</v>
      </c>
    </row>
    <row r="1016" spans="1:4" x14ac:dyDescent="0.35">
      <c r="A1016" s="2">
        <f t="shared" si="30"/>
        <v>101</v>
      </c>
      <c r="B1016" s="2">
        <f t="shared" si="31"/>
        <v>23</v>
      </c>
      <c r="C1016" s="2" t="s">
        <v>1120</v>
      </c>
      <c r="D1016" s="6">
        <f>COUNTIF(Data!$I$2:$I$1048576, "=" &amp; C1016)</f>
        <v>0</v>
      </c>
    </row>
    <row r="1017" spans="1:4" x14ac:dyDescent="0.35">
      <c r="A1017" s="2">
        <f t="shared" si="30"/>
        <v>102</v>
      </c>
      <c r="B1017" s="2">
        <f t="shared" si="31"/>
        <v>23</v>
      </c>
      <c r="C1017" s="2" t="s">
        <v>1121</v>
      </c>
      <c r="D1017" s="6">
        <f>COUNTIF(Data!$I$2:$I$1048576, "=" &amp; C1017)</f>
        <v>0</v>
      </c>
    </row>
    <row r="1018" spans="1:4" x14ac:dyDescent="0.35">
      <c r="A1018" s="2">
        <f t="shared" si="30"/>
        <v>103</v>
      </c>
      <c r="B1018" s="2">
        <f t="shared" si="31"/>
        <v>23</v>
      </c>
      <c r="C1018" s="2" t="s">
        <v>1122</v>
      </c>
      <c r="D1018" s="6">
        <f>COUNTIF(Data!$I$2:$I$1048576, "=" &amp; C1018)</f>
        <v>1</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2</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0</v>
      </c>
    </row>
    <row r="1091" spans="1:4" x14ac:dyDescent="0.35">
      <c r="A1091" s="2">
        <f t="shared" ref="A1091:A1154" si="34">VALUE(LEFT(C1091, FIND(" ",C1091)-1))</f>
        <v>100</v>
      </c>
      <c r="B1091" s="2">
        <f t="shared" ref="B1091:B1154" si="35">VALUE(RIGHT(C1091,LEN(C1091)- FIND(" ",C1091)+1))</f>
        <v>24</v>
      </c>
      <c r="C1091" s="2" t="s">
        <v>1190</v>
      </c>
      <c r="D1091" s="6">
        <f>COUNTIF(Data!$I$2:$I$1048576, "=" &amp; C1091)</f>
        <v>0</v>
      </c>
    </row>
    <row r="1092" spans="1:4" x14ac:dyDescent="0.35">
      <c r="A1092" s="2">
        <f t="shared" si="34"/>
        <v>101</v>
      </c>
      <c r="B1092" s="2">
        <f t="shared" si="35"/>
        <v>24</v>
      </c>
      <c r="C1092" s="2" t="s">
        <v>1191</v>
      </c>
      <c r="D1092" s="6">
        <f>COUNTIF(Data!$I$2:$I$1048576, "=" &amp; C1092)</f>
        <v>0</v>
      </c>
    </row>
    <row r="1093" spans="1:4" x14ac:dyDescent="0.35">
      <c r="A1093" s="2">
        <f t="shared" si="34"/>
        <v>102</v>
      </c>
      <c r="B1093" s="2">
        <f t="shared" si="35"/>
        <v>24</v>
      </c>
      <c r="C1093" s="2" t="s">
        <v>1192</v>
      </c>
      <c r="D1093" s="6">
        <f>COUNTIF(Data!$I$2:$I$1048576, "=" &amp; C1093)</f>
        <v>0</v>
      </c>
    </row>
    <row r="1094" spans="1:4" x14ac:dyDescent="0.35">
      <c r="A1094" s="2">
        <f t="shared" si="34"/>
        <v>103</v>
      </c>
      <c r="B1094" s="2">
        <f t="shared" si="35"/>
        <v>24</v>
      </c>
      <c r="C1094" s="2" t="s">
        <v>1193</v>
      </c>
      <c r="D1094" s="6">
        <f>COUNTIF(Data!$I$2:$I$1048576, "=" &amp; C1094)</f>
        <v>0</v>
      </c>
    </row>
    <row r="1095" spans="1:4" x14ac:dyDescent="0.35">
      <c r="A1095" s="2">
        <f t="shared" si="34"/>
        <v>104</v>
      </c>
      <c r="B1095" s="2">
        <f t="shared" si="35"/>
        <v>24</v>
      </c>
      <c r="C1095" s="2" t="s">
        <v>1194</v>
      </c>
      <c r="D1095" s="6">
        <f>COUNTIF(Data!$I$2:$I$1048576, "=" &amp; C1095)</f>
        <v>0</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1</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1</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0</v>
      </c>
    </row>
    <row r="1168" spans="1:4" x14ac:dyDescent="0.35">
      <c r="A1168" s="2">
        <f t="shared" si="36"/>
        <v>101</v>
      </c>
      <c r="B1168" s="2">
        <f t="shared" si="37"/>
        <v>25</v>
      </c>
      <c r="C1168" s="2" t="s">
        <v>9</v>
      </c>
      <c r="D1168" s="6">
        <f>COUNTIF(Data!$I$2:$I$1048576, "=" &amp; C1168)</f>
        <v>0</v>
      </c>
    </row>
    <row r="1169" spans="1:4" x14ac:dyDescent="0.35">
      <c r="A1169" s="2">
        <f t="shared" si="36"/>
        <v>102</v>
      </c>
      <c r="B1169" s="2">
        <f t="shared" si="37"/>
        <v>25</v>
      </c>
      <c r="C1169" s="2" t="s">
        <v>12</v>
      </c>
      <c r="D1169" s="6">
        <f>COUNTIF(Data!$I$2:$I$1048576, "=" &amp; C1169)</f>
        <v>0</v>
      </c>
    </row>
    <row r="1170" spans="1:4" x14ac:dyDescent="0.35">
      <c r="A1170" s="2">
        <f t="shared" si="36"/>
        <v>103</v>
      </c>
      <c r="B1170" s="2">
        <f t="shared" si="37"/>
        <v>25</v>
      </c>
      <c r="C1170" s="2" t="s">
        <v>1263</v>
      </c>
      <c r="D1170" s="6">
        <f>COUNTIF(Data!$I$2:$I$1048576, "=" &amp; C1170)</f>
        <v>1</v>
      </c>
    </row>
    <row r="1171" spans="1:4" x14ac:dyDescent="0.35">
      <c r="A1171" s="2">
        <f t="shared" si="36"/>
        <v>104</v>
      </c>
      <c r="B1171" s="2">
        <f t="shared" si="37"/>
        <v>25</v>
      </c>
      <c r="C1171" s="2" t="s">
        <v>1264</v>
      </c>
      <c r="D1171" s="6">
        <f>COUNTIF(Data!$I$2:$I$1048576, "=" &amp; C1171)</f>
        <v>0</v>
      </c>
    </row>
    <row r="1172" spans="1:4" x14ac:dyDescent="0.35">
      <c r="A1172" s="2">
        <f t="shared" si="36"/>
        <v>105</v>
      </c>
      <c r="B1172" s="2">
        <f t="shared" si="37"/>
        <v>25</v>
      </c>
      <c r="C1172" s="2" t="s">
        <v>1265</v>
      </c>
      <c r="D1172" s="6">
        <f>COUNTIF(Data!$I$2:$I$1048576, "=" &amp; C1172)</f>
        <v>0</v>
      </c>
    </row>
    <row r="1173" spans="1:4" x14ac:dyDescent="0.35">
      <c r="A1173" s="2">
        <f t="shared" si="36"/>
        <v>106</v>
      </c>
      <c r="B1173" s="2">
        <f t="shared" si="37"/>
        <v>25</v>
      </c>
      <c r="C1173" s="2" t="s">
        <v>1266</v>
      </c>
      <c r="D1173" s="6">
        <f>COUNTIF(Data!$I$2:$I$1048576, "=" &amp; C1173)</f>
        <v>0</v>
      </c>
    </row>
    <row r="1174" spans="1:4" x14ac:dyDescent="0.35">
      <c r="A1174" s="2">
        <f t="shared" si="36"/>
        <v>107</v>
      </c>
      <c r="B1174" s="2">
        <f t="shared" si="37"/>
        <v>25</v>
      </c>
      <c r="C1174" s="2" t="s">
        <v>1267</v>
      </c>
      <c r="D1174" s="6">
        <f>COUNTIF(Data!$I$2:$I$1048576, "=" &amp; C1174)</f>
        <v>0</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1</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0</v>
      </c>
    </row>
    <row r="1246" spans="1:4" x14ac:dyDescent="0.35">
      <c r="A1246" s="2">
        <f t="shared" si="38"/>
        <v>103</v>
      </c>
      <c r="B1246" s="2">
        <f t="shared" si="39"/>
        <v>26</v>
      </c>
      <c r="C1246" s="2" t="s">
        <v>15</v>
      </c>
      <c r="D1246" s="6">
        <f>COUNTIF(Data!$I$2:$I$1048576, "=" &amp; C1246)</f>
        <v>0</v>
      </c>
    </row>
    <row r="1247" spans="1:4" x14ac:dyDescent="0.35">
      <c r="A1247" s="2">
        <f t="shared" si="38"/>
        <v>104</v>
      </c>
      <c r="B1247" s="2">
        <f t="shared" si="39"/>
        <v>26</v>
      </c>
      <c r="C1247" s="2" t="s">
        <v>18</v>
      </c>
      <c r="D1247" s="6">
        <f>COUNTIF(Data!$I$2:$I$1048576, "=" &amp; C1247)</f>
        <v>0</v>
      </c>
    </row>
    <row r="1248" spans="1:4" x14ac:dyDescent="0.35">
      <c r="A1248" s="2">
        <f t="shared" si="38"/>
        <v>105</v>
      </c>
      <c r="B1248" s="2">
        <f t="shared" si="39"/>
        <v>26</v>
      </c>
      <c r="C1248" s="2" t="s">
        <v>20</v>
      </c>
      <c r="D1248" s="6">
        <f>COUNTIF(Data!$I$2:$I$1048576, "=" &amp; C1248)</f>
        <v>0</v>
      </c>
    </row>
    <row r="1249" spans="1:4" x14ac:dyDescent="0.35">
      <c r="A1249" s="2">
        <f t="shared" si="38"/>
        <v>106</v>
      </c>
      <c r="B1249" s="2">
        <f t="shared" si="39"/>
        <v>26</v>
      </c>
      <c r="C1249" s="2" t="s">
        <v>22</v>
      </c>
      <c r="D1249" s="6">
        <f>COUNTIF(Data!$I$2:$I$1048576, "=" &amp; C1249)</f>
        <v>0</v>
      </c>
    </row>
    <row r="1250" spans="1:4" x14ac:dyDescent="0.35">
      <c r="A1250" s="2">
        <f t="shared" si="38"/>
        <v>107</v>
      </c>
      <c r="B1250" s="2">
        <f t="shared" si="39"/>
        <v>26</v>
      </c>
      <c r="C1250" s="2" t="s">
        <v>1337</v>
      </c>
      <c r="D1250" s="6">
        <f>COUNTIF(Data!$I$2:$I$1048576, "=" &amp; C1250)</f>
        <v>0</v>
      </c>
    </row>
    <row r="1251" spans="1:4" x14ac:dyDescent="0.35">
      <c r="A1251" s="2">
        <f t="shared" si="38"/>
        <v>108</v>
      </c>
      <c r="B1251" s="2">
        <f t="shared" si="39"/>
        <v>26</v>
      </c>
      <c r="C1251" s="2" t="s">
        <v>27</v>
      </c>
      <c r="D1251" s="6">
        <f>COUNTIF(Data!$I$2:$I$1048576, "=" &amp; C1251)</f>
        <v>0</v>
      </c>
    </row>
    <row r="1252" spans="1:4" x14ac:dyDescent="0.35">
      <c r="A1252" s="2">
        <f t="shared" si="38"/>
        <v>109</v>
      </c>
      <c r="B1252" s="2">
        <f t="shared" si="39"/>
        <v>26</v>
      </c>
      <c r="C1252" s="2" t="s">
        <v>1338</v>
      </c>
      <c r="D1252" s="6">
        <f>COUNTIF(Data!$I$2:$I$1048576, "=" &amp; C1252)</f>
        <v>0</v>
      </c>
    </row>
    <row r="1253" spans="1:4" x14ac:dyDescent="0.35">
      <c r="A1253" s="2">
        <f t="shared" si="38"/>
        <v>110</v>
      </c>
      <c r="B1253" s="2">
        <f t="shared" si="39"/>
        <v>26</v>
      </c>
      <c r="C1253" s="2" t="s">
        <v>1339</v>
      </c>
      <c r="D1253" s="6">
        <f>COUNTIF(Data!$I$2:$I$1048576, "=" &amp; C1253)</f>
        <v>0</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1</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1</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0</v>
      </c>
    </row>
    <row r="1324" spans="1:4" x14ac:dyDescent="0.35">
      <c r="A1324" s="2">
        <f t="shared" si="40"/>
        <v>105</v>
      </c>
      <c r="B1324" s="2">
        <f t="shared" si="41"/>
        <v>27</v>
      </c>
      <c r="C1324" s="2" t="s">
        <v>21</v>
      </c>
      <c r="D1324" s="6">
        <f>COUNTIF(Data!$I$2:$I$1048576, "=" &amp; C1324)</f>
        <v>0</v>
      </c>
    </row>
    <row r="1325" spans="1:4" x14ac:dyDescent="0.35">
      <c r="A1325" s="2">
        <f t="shared" si="40"/>
        <v>106</v>
      </c>
      <c r="B1325" s="2">
        <f t="shared" si="41"/>
        <v>27</v>
      </c>
      <c r="C1325" s="2" t="s">
        <v>23</v>
      </c>
      <c r="D1325" s="6">
        <f>COUNTIF(Data!$I$2:$I$1048576, "=" &amp; C1325)</f>
        <v>0</v>
      </c>
    </row>
    <row r="1326" spans="1:4" x14ac:dyDescent="0.35">
      <c r="A1326" s="2">
        <f t="shared" si="40"/>
        <v>107</v>
      </c>
      <c r="B1326" s="2">
        <f t="shared" si="41"/>
        <v>27</v>
      </c>
      <c r="C1326" s="2" t="s">
        <v>25</v>
      </c>
      <c r="D1326" s="6">
        <f>COUNTIF(Data!$I$2:$I$1048576, "=" &amp; C1326)</f>
        <v>0</v>
      </c>
    </row>
    <row r="1327" spans="1:4" x14ac:dyDescent="0.35">
      <c r="A1327" s="2">
        <f t="shared" si="40"/>
        <v>108</v>
      </c>
      <c r="B1327" s="2">
        <f t="shared" si="41"/>
        <v>27</v>
      </c>
      <c r="C1327" s="2" t="s">
        <v>28</v>
      </c>
      <c r="D1327" s="6">
        <f>COUNTIF(Data!$I$2:$I$1048576, "=" &amp; C1327)</f>
        <v>1</v>
      </c>
    </row>
    <row r="1328" spans="1:4" x14ac:dyDescent="0.35">
      <c r="A1328" s="2">
        <f t="shared" si="40"/>
        <v>109</v>
      </c>
      <c r="B1328" s="2">
        <f t="shared" si="41"/>
        <v>27</v>
      </c>
      <c r="C1328" s="2" t="s">
        <v>31</v>
      </c>
      <c r="D1328" s="6">
        <f>COUNTIF(Data!$I$2:$I$1048576, "=" &amp; C1328)</f>
        <v>0</v>
      </c>
    </row>
    <row r="1329" spans="1:4" x14ac:dyDescent="0.35">
      <c r="A1329" s="2">
        <f t="shared" si="40"/>
        <v>110</v>
      </c>
      <c r="B1329" s="2">
        <f t="shared" si="41"/>
        <v>27</v>
      </c>
      <c r="C1329" s="2" t="s">
        <v>1407</v>
      </c>
      <c r="D1329" s="6">
        <f>COUNTIF(Data!$I$2:$I$1048576, "=" &amp; C1329)</f>
        <v>0</v>
      </c>
    </row>
    <row r="1330" spans="1:4" x14ac:dyDescent="0.35">
      <c r="A1330" s="2">
        <f t="shared" si="40"/>
        <v>111</v>
      </c>
      <c r="B1330" s="2">
        <f t="shared" si="41"/>
        <v>27</v>
      </c>
      <c r="C1330" s="2" t="s">
        <v>1408</v>
      </c>
      <c r="D1330" s="6">
        <f>COUNTIF(Data!$I$2:$I$1048576, "=" &amp; C1330)</f>
        <v>0</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0</v>
      </c>
    </row>
    <row r="1333" spans="1:4" x14ac:dyDescent="0.35">
      <c r="A1333" s="2">
        <f t="shared" si="40"/>
        <v>114</v>
      </c>
      <c r="B1333" s="2">
        <f t="shared" si="41"/>
        <v>27</v>
      </c>
      <c r="C1333" s="2" t="s">
        <v>1410</v>
      </c>
      <c r="D1333" s="6">
        <f>COUNTIF(Data!$I$2:$I$1048576, "=" &amp; C1333)</f>
        <v>0</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1</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0</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0</v>
      </c>
    </row>
    <row r="1405" spans="1:4" x14ac:dyDescent="0.35">
      <c r="A1405" s="2">
        <f t="shared" si="42"/>
        <v>110</v>
      </c>
      <c r="B1405" s="2">
        <f t="shared" si="43"/>
        <v>28</v>
      </c>
      <c r="C1405" s="2" t="s">
        <v>33</v>
      </c>
      <c r="D1405" s="6">
        <f>COUNTIF(Data!$I$2:$I$1048576, "=" &amp; C1405)</f>
        <v>0</v>
      </c>
    </row>
    <row r="1406" spans="1:4" x14ac:dyDescent="0.35">
      <c r="A1406" s="2">
        <f t="shared" si="42"/>
        <v>111</v>
      </c>
      <c r="B1406" s="2">
        <f t="shared" si="43"/>
        <v>28</v>
      </c>
      <c r="C1406" s="2" t="s">
        <v>1477</v>
      </c>
      <c r="D1406" s="6">
        <f>COUNTIF(Data!$I$2:$I$1048576, "=" &amp; C1406)</f>
        <v>0</v>
      </c>
    </row>
    <row r="1407" spans="1:4" x14ac:dyDescent="0.35">
      <c r="A1407" s="2">
        <f t="shared" si="42"/>
        <v>112</v>
      </c>
      <c r="B1407" s="2">
        <f t="shared" si="43"/>
        <v>28</v>
      </c>
      <c r="C1407" s="2" t="s">
        <v>36</v>
      </c>
      <c r="D1407" s="6">
        <f>COUNTIF(Data!$I$2:$I$1048576, "=" &amp; C1407)</f>
        <v>0</v>
      </c>
    </row>
    <row r="1408" spans="1:4" x14ac:dyDescent="0.35">
      <c r="A1408" s="2">
        <f t="shared" si="42"/>
        <v>113</v>
      </c>
      <c r="B1408" s="2">
        <f t="shared" si="43"/>
        <v>28</v>
      </c>
      <c r="C1408" s="2" t="s">
        <v>39</v>
      </c>
      <c r="D1408" s="6">
        <f>COUNTIF(Data!$I$2:$I$1048576, "=" &amp; C1408)</f>
        <v>0</v>
      </c>
    </row>
    <row r="1409" spans="1:4" x14ac:dyDescent="0.35">
      <c r="A1409" s="2">
        <f t="shared" si="42"/>
        <v>114</v>
      </c>
      <c r="B1409" s="2">
        <f t="shared" si="43"/>
        <v>28</v>
      </c>
      <c r="C1409" s="2" t="s">
        <v>42</v>
      </c>
      <c r="D1409" s="6">
        <f>COUNTIF(Data!$I$2:$I$1048576, "=" &amp; C1409)</f>
        <v>0</v>
      </c>
    </row>
    <row r="1410" spans="1:4" x14ac:dyDescent="0.35">
      <c r="A1410" s="2">
        <f t="shared" si="42"/>
        <v>115</v>
      </c>
      <c r="B1410" s="2">
        <f t="shared" si="43"/>
        <v>28</v>
      </c>
      <c r="C1410" s="2" t="s">
        <v>45</v>
      </c>
      <c r="D1410" s="6">
        <f>COUNTIF(Data!$I$2:$I$1048576, "=" &amp; C1410)</f>
        <v>0</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0</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0</v>
      </c>
    </row>
    <row r="1484" spans="1:4" x14ac:dyDescent="0.35">
      <c r="A1484" s="2">
        <f t="shared" si="46"/>
        <v>113</v>
      </c>
      <c r="B1484" s="2">
        <f t="shared" si="47"/>
        <v>29</v>
      </c>
      <c r="C1484" s="2" t="s">
        <v>40</v>
      </c>
      <c r="D1484" s="6">
        <f>COUNTIF(Data!$I$2:$I$1048576, "=" &amp; C1484)</f>
        <v>0</v>
      </c>
    </row>
    <row r="1485" spans="1:4" x14ac:dyDescent="0.35">
      <c r="A1485" s="2">
        <f t="shared" si="46"/>
        <v>114</v>
      </c>
      <c r="B1485" s="2">
        <f t="shared" si="47"/>
        <v>29</v>
      </c>
      <c r="C1485" s="2" t="s">
        <v>43</v>
      </c>
      <c r="D1485" s="6">
        <f>COUNTIF(Data!$I$2:$I$1048576, "=" &amp; C1485)</f>
        <v>0</v>
      </c>
    </row>
    <row r="1486" spans="1:4" x14ac:dyDescent="0.35">
      <c r="A1486" s="2">
        <f t="shared" si="46"/>
        <v>115</v>
      </c>
      <c r="B1486" s="2">
        <f t="shared" si="47"/>
        <v>29</v>
      </c>
      <c r="C1486" s="2" t="s">
        <v>1545</v>
      </c>
      <c r="D1486" s="6">
        <f>COUNTIF(Data!$I$2:$I$1048576, "=" &amp; C1486)</f>
        <v>0</v>
      </c>
    </row>
    <row r="1487" spans="1:4" x14ac:dyDescent="0.35">
      <c r="A1487" s="2">
        <f t="shared" si="46"/>
        <v>116</v>
      </c>
      <c r="B1487" s="2">
        <f t="shared" si="47"/>
        <v>29</v>
      </c>
      <c r="C1487" s="2" t="s">
        <v>48</v>
      </c>
      <c r="D1487" s="6">
        <f>COUNTIF(Data!$I$2:$I$1048576, "=" &amp; C1487)</f>
        <v>0</v>
      </c>
    </row>
    <row r="1488" spans="1:4" x14ac:dyDescent="0.35">
      <c r="A1488" s="2">
        <f t="shared" si="46"/>
        <v>117</v>
      </c>
      <c r="B1488" s="2">
        <f t="shared" si="47"/>
        <v>29</v>
      </c>
      <c r="C1488" s="2" t="s">
        <v>50</v>
      </c>
      <c r="D1488" s="6">
        <f>COUNTIF(Data!$I$2:$I$1048576, "=" &amp; C1488)</f>
        <v>0</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1</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0</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0</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0</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0</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0</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3" zoomScale="160" zoomScaleNormal="160" workbookViewId="0">
      <selection activeCell="B4" sqref="B4:J6"/>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2451</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2448</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2446</v>
      </c>
      <c r="F12" s="57"/>
      <c r="G12" s="122" t="s">
        <v>2411</v>
      </c>
      <c r="H12" s="69"/>
      <c r="I12" s="69"/>
      <c r="J12" s="42" t="s">
        <v>2412</v>
      </c>
    </row>
    <row r="13" spans="1:11" ht="13.5" customHeight="1" x14ac:dyDescent="0.35">
      <c r="B13" s="41" t="s">
        <v>2405</v>
      </c>
      <c r="C13" s="27"/>
      <c r="D13" s="27"/>
      <c r="E13" s="54" t="s">
        <v>2447</v>
      </c>
      <c r="F13" s="57"/>
      <c r="G13" s="122" t="s">
        <v>2413</v>
      </c>
      <c r="H13" s="69"/>
      <c r="I13" s="69"/>
      <c r="J13" s="43">
        <f>COUNTIF(Data!$N:$N,"immature") / (COUNTA(Data!$N:$N)-1)</f>
        <v>0.2608695652173913</v>
      </c>
    </row>
    <row r="14" spans="1:11" ht="13.5" customHeight="1" x14ac:dyDescent="0.35">
      <c r="B14" s="41" t="s">
        <v>2406</v>
      </c>
      <c r="C14" s="27"/>
      <c r="D14" s="27"/>
      <c r="E14" s="55"/>
      <c r="F14" s="57"/>
      <c r="G14" s="122" t="s">
        <v>2414</v>
      </c>
      <c r="H14" s="69"/>
      <c r="I14" s="69"/>
      <c r="J14" s="43">
        <f>COUNTIF(Data!$N:$N,"mature") / (COUNTA(Data!$N:$N)-1)</f>
        <v>0.69565217391304346</v>
      </c>
    </row>
    <row r="15" spans="1:11" ht="13.5" customHeight="1" x14ac:dyDescent="0.35">
      <c r="B15" s="41" t="s">
        <v>2407</v>
      </c>
      <c r="C15" s="27"/>
      <c r="D15" s="27"/>
      <c r="E15" s="55"/>
      <c r="F15" s="57"/>
      <c r="G15" s="122" t="s">
        <v>2415</v>
      </c>
      <c r="H15" s="69"/>
      <c r="I15" s="69"/>
      <c r="J15" s="44">
        <f>AVERAGE(Data!$S$2:$S$10000)</f>
        <v>-3.7987811426519666</v>
      </c>
    </row>
    <row r="16" spans="1:11" ht="13.5" customHeight="1" x14ac:dyDescent="0.35">
      <c r="B16" s="41" t="s">
        <v>2408</v>
      </c>
      <c r="C16" s="27"/>
      <c r="D16" s="27"/>
      <c r="E16" s="55" t="s">
        <v>2445</v>
      </c>
      <c r="F16" s="57"/>
      <c r="G16" s="122" t="s">
        <v>2416</v>
      </c>
      <c r="H16" s="69"/>
      <c r="I16" s="69"/>
      <c r="J16" s="42">
        <f>COUNTIF(Data!$R$2:$R$9357,"&lt;=-1.27")</f>
        <v>3</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22</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2449</v>
      </c>
      <c r="C34" s="144"/>
      <c r="D34" s="144"/>
      <c r="E34" s="145"/>
      <c r="F34" s="29"/>
      <c r="G34" s="77"/>
      <c r="H34" s="83"/>
      <c r="I34" s="83"/>
      <c r="J34" s="84"/>
      <c r="K34" s="31"/>
    </row>
    <row r="35" spans="2:11" ht="11.25" customHeight="1" x14ac:dyDescent="0.35">
      <c r="B35" s="140" t="s">
        <v>2450</v>
      </c>
      <c r="C35" s="141"/>
      <c r="D35" s="141"/>
      <c r="E35" s="142"/>
      <c r="F35" s="29"/>
      <c r="G35" s="63"/>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McWilliams, Murray</dc:creator>
  <cp:lastModifiedBy>Hebert, Marcel</cp:lastModifiedBy>
  <cp:lastPrinted>2018-04-12T14:12:48Z</cp:lastPrinted>
  <dcterms:created xsi:type="dcterms:W3CDTF">2018-04-06T17:30:47Z</dcterms:created>
  <dcterms:modified xsi:type="dcterms:W3CDTF">2021-04-20T11:32:33Z</dcterms:modified>
</cp:coreProperties>
</file>