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54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2" i="2" l="1"/>
  <c r="I48" i="2"/>
  <c r="J27" i="2"/>
  <c r="I20" i="2"/>
  <c r="J20" i="2"/>
  <c r="F12" i="2"/>
  <c r="F13" i="2"/>
  <c r="F39" i="2"/>
  <c r="B39" i="2"/>
  <c r="C39" i="2"/>
  <c r="D39" i="2"/>
  <c r="E39" i="2"/>
  <c r="F52" i="2"/>
  <c r="B52" i="2"/>
  <c r="C52" i="2"/>
  <c r="D52" i="2"/>
  <c r="E52" i="2"/>
  <c r="E44" i="2"/>
  <c r="E43" i="2"/>
  <c r="E42" i="2"/>
  <c r="E41" i="2"/>
  <c r="D44" i="2"/>
  <c r="D43" i="2"/>
  <c r="D42" i="2"/>
  <c r="D41" i="2"/>
  <c r="C44" i="2"/>
  <c r="C43" i="2"/>
  <c r="C42" i="2"/>
  <c r="C41" i="2"/>
  <c r="B44" i="2"/>
  <c r="B43" i="2"/>
  <c r="B42" i="2"/>
  <c r="B41" i="2"/>
  <c r="F30" i="2"/>
  <c r="F29" i="2"/>
  <c r="F28" i="2"/>
  <c r="F27" i="2"/>
  <c r="E30" i="2"/>
  <c r="E29" i="2"/>
  <c r="E28" i="2"/>
  <c r="E27" i="2"/>
  <c r="D30" i="2"/>
  <c r="D29" i="2"/>
  <c r="D28" i="2"/>
  <c r="D27" i="2"/>
  <c r="C30" i="2"/>
  <c r="C29" i="2"/>
  <c r="C28" i="2"/>
  <c r="C27" i="2"/>
  <c r="B30" i="2"/>
  <c r="B29" i="2"/>
  <c r="B28" i="2"/>
  <c r="B27" i="2"/>
  <c r="B19" i="2"/>
  <c r="M6" i="2"/>
  <c r="M5" i="2"/>
  <c r="M4" i="2"/>
  <c r="M3" i="2"/>
  <c r="L7" i="2"/>
  <c r="L14" i="2" s="1"/>
  <c r="K7" i="2"/>
  <c r="K12" i="2" s="1"/>
  <c r="J7" i="2"/>
  <c r="J11" i="2" s="1"/>
  <c r="I7" i="2"/>
  <c r="I12" i="2" s="1"/>
  <c r="J13" i="2" l="1"/>
  <c r="J14" i="2"/>
  <c r="J12" i="2"/>
  <c r="K13" i="2"/>
  <c r="K14" i="2"/>
  <c r="K11" i="2"/>
  <c r="I11" i="2"/>
  <c r="I14" i="2"/>
  <c r="I13" i="2"/>
  <c r="L11" i="2"/>
  <c r="L12" i="2"/>
  <c r="M7" i="2"/>
  <c r="L13" i="2"/>
  <c r="E31" i="2"/>
  <c r="D31" i="2"/>
  <c r="E7" i="2"/>
  <c r="E14" i="2" s="1"/>
  <c r="D7" i="2"/>
  <c r="D12" i="2" s="1"/>
  <c r="C7" i="2"/>
  <c r="C13" i="2" s="1"/>
  <c r="B7" i="2"/>
  <c r="B14" i="2" s="1"/>
  <c r="F6" i="2"/>
  <c r="F5" i="2"/>
  <c r="F4" i="2"/>
  <c r="F3" i="2"/>
  <c r="S51" i="1"/>
  <c r="R51" i="1"/>
  <c r="Q51" i="1"/>
  <c r="S50" i="1"/>
  <c r="R50" i="1"/>
  <c r="Q50" i="1"/>
  <c r="S49" i="1"/>
  <c r="R49" i="1"/>
  <c r="Q49" i="1"/>
  <c r="S48" i="1"/>
  <c r="R48" i="1"/>
  <c r="Q48" i="1"/>
  <c r="P51" i="1"/>
  <c r="P50" i="1"/>
  <c r="P49" i="1"/>
  <c r="P48" i="1"/>
  <c r="B73" i="1"/>
  <c r="L6" i="1"/>
  <c r="L12" i="1" s="1"/>
  <c r="K6" i="1"/>
  <c r="K10" i="1" s="1"/>
  <c r="J6" i="1"/>
  <c r="J11" i="1" s="1"/>
  <c r="I6" i="1"/>
  <c r="I10" i="1" s="1"/>
  <c r="E33" i="1"/>
  <c r="E32" i="1"/>
  <c r="E31" i="1"/>
  <c r="D33" i="1"/>
  <c r="D32" i="1"/>
  <c r="D31" i="1"/>
  <c r="C33" i="1"/>
  <c r="C32" i="1"/>
  <c r="C31" i="1"/>
  <c r="B33" i="1"/>
  <c r="B32" i="1"/>
  <c r="B31" i="1"/>
  <c r="E38" i="1"/>
  <c r="E37" i="1"/>
  <c r="E36" i="1"/>
  <c r="D36" i="1"/>
  <c r="D37" i="1"/>
  <c r="D38" i="1"/>
  <c r="C38" i="1"/>
  <c r="C37" i="1"/>
  <c r="C36" i="1"/>
  <c r="B38" i="1"/>
  <c r="B37" i="1"/>
  <c r="B36" i="1"/>
  <c r="S38" i="1"/>
  <c r="S37" i="1"/>
  <c r="S36" i="1"/>
  <c r="S35" i="1"/>
  <c r="R38" i="1"/>
  <c r="R37" i="1"/>
  <c r="R36" i="1"/>
  <c r="R35" i="1"/>
  <c r="Q38" i="1"/>
  <c r="Q37" i="1"/>
  <c r="Q36" i="1"/>
  <c r="Q35" i="1"/>
  <c r="P35" i="1"/>
  <c r="P36" i="1"/>
  <c r="P38" i="1"/>
  <c r="P37" i="1"/>
  <c r="S41" i="1"/>
  <c r="S42" i="1"/>
  <c r="S43" i="1"/>
  <c r="S44" i="1"/>
  <c r="R44" i="1"/>
  <c r="R43" i="1"/>
  <c r="R42" i="1"/>
  <c r="R41" i="1"/>
  <c r="Q41" i="1"/>
  <c r="Q42" i="1"/>
  <c r="Q43" i="1"/>
  <c r="Q44" i="1"/>
  <c r="P44" i="1"/>
  <c r="P43" i="1"/>
  <c r="P41" i="1"/>
  <c r="P42" i="1"/>
  <c r="P29" i="1"/>
  <c r="T30" i="1"/>
  <c r="T29" i="1"/>
  <c r="T28" i="1"/>
  <c r="T27" i="1"/>
  <c r="S28" i="1"/>
  <c r="R28" i="1"/>
  <c r="S27" i="1"/>
  <c r="S30" i="1"/>
  <c r="R30" i="1"/>
  <c r="Q30" i="1"/>
  <c r="P30" i="1"/>
  <c r="S29" i="1"/>
  <c r="R29" i="1"/>
  <c r="Q29" i="1"/>
  <c r="Q28" i="1"/>
  <c r="P28" i="1"/>
  <c r="Q27" i="1"/>
  <c r="P27" i="1"/>
  <c r="R27" i="1"/>
  <c r="S21" i="1"/>
  <c r="R21" i="1"/>
  <c r="R20" i="1"/>
  <c r="R19" i="1"/>
  <c r="S20" i="1"/>
  <c r="S19" i="1"/>
  <c r="S22" i="1"/>
  <c r="R22" i="1"/>
  <c r="Q22" i="1"/>
  <c r="P22" i="1"/>
  <c r="Q19" i="1"/>
  <c r="Q20" i="1"/>
  <c r="Q21" i="1"/>
  <c r="P21" i="1"/>
  <c r="P19" i="1"/>
  <c r="P20" i="1"/>
  <c r="T14" i="1"/>
  <c r="S14" i="1"/>
  <c r="R14" i="1"/>
  <c r="Q14" i="1"/>
  <c r="P14" i="1"/>
  <c r="T6" i="1"/>
  <c r="S7" i="1"/>
  <c r="S12" i="1" s="1"/>
  <c r="R7" i="1"/>
  <c r="R13" i="1" s="1"/>
  <c r="Q7" i="1"/>
  <c r="Q13" i="1" s="1"/>
  <c r="P7" i="1"/>
  <c r="P11" i="1" s="1"/>
  <c r="R31" i="1"/>
  <c r="S13" i="1"/>
  <c r="T5" i="1"/>
  <c r="T4" i="1"/>
  <c r="T3" i="1"/>
  <c r="M5" i="1"/>
  <c r="M4" i="1"/>
  <c r="M3" i="1"/>
  <c r="F26" i="1"/>
  <c r="F25" i="1"/>
  <c r="F24" i="1"/>
  <c r="E24" i="1"/>
  <c r="E25" i="1"/>
  <c r="E26" i="1"/>
  <c r="E27" i="1" s="1"/>
  <c r="D26" i="1"/>
  <c r="D25" i="1"/>
  <c r="D24" i="1"/>
  <c r="C24" i="1"/>
  <c r="C27" i="1" s="1"/>
  <c r="C25" i="1"/>
  <c r="C26" i="1"/>
  <c r="B26" i="1"/>
  <c r="B25" i="1"/>
  <c r="B24" i="1"/>
  <c r="B27" i="1"/>
  <c r="B19" i="1"/>
  <c r="B20" i="1" s="1"/>
  <c r="C19" i="1"/>
  <c r="C20" i="1" s="1"/>
  <c r="C18" i="1"/>
  <c r="B18" i="1"/>
  <c r="D18" i="1"/>
  <c r="D20" i="1" s="1"/>
  <c r="D19" i="1"/>
  <c r="E19" i="1"/>
  <c r="E18" i="1"/>
  <c r="E17" i="1"/>
  <c r="D17" i="1"/>
  <c r="C17" i="1"/>
  <c r="B17" i="1"/>
  <c r="F19" i="1"/>
  <c r="F18" i="1"/>
  <c r="F17" i="1"/>
  <c r="F20" i="1" s="1"/>
  <c r="F12" i="1"/>
  <c r="F11" i="1"/>
  <c r="F10" i="1"/>
  <c r="E10" i="1"/>
  <c r="E11" i="1"/>
  <c r="E12" i="1"/>
  <c r="D12" i="1"/>
  <c r="D11" i="1"/>
  <c r="D10" i="1"/>
  <c r="D13" i="1" s="1"/>
  <c r="C12" i="1"/>
  <c r="C11" i="1"/>
  <c r="C10" i="1"/>
  <c r="B12" i="1"/>
  <c r="B11" i="1"/>
  <c r="B10" i="1"/>
  <c r="E13" i="1"/>
  <c r="C13" i="1"/>
  <c r="F5" i="1"/>
  <c r="F4" i="1"/>
  <c r="F3" i="1"/>
  <c r="E6" i="1"/>
  <c r="D6" i="1"/>
  <c r="C6" i="1"/>
  <c r="B6" i="1"/>
  <c r="K27" i="2" l="1"/>
  <c r="J30" i="2"/>
  <c r="I29" i="2"/>
  <c r="I28" i="2"/>
  <c r="M28" i="2"/>
  <c r="I30" i="2"/>
  <c r="L28" i="2"/>
  <c r="I27" i="2"/>
  <c r="K29" i="2"/>
  <c r="L30" i="2"/>
  <c r="L29" i="2"/>
  <c r="K28" i="2"/>
  <c r="M29" i="2"/>
  <c r="L27" i="2"/>
  <c r="K30" i="2"/>
  <c r="J28" i="2"/>
  <c r="M30" i="2"/>
  <c r="J29" i="2"/>
  <c r="M27" i="2"/>
  <c r="L15" i="2"/>
  <c r="K15" i="2"/>
  <c r="J15" i="2"/>
  <c r="M13" i="2"/>
  <c r="M14" i="2"/>
  <c r="I22" i="2" s="1"/>
  <c r="M11" i="2"/>
  <c r="J19" i="2" s="1"/>
  <c r="I15" i="2"/>
  <c r="F7" i="2"/>
  <c r="F11" i="2" s="1"/>
  <c r="D13" i="2"/>
  <c r="B12" i="2"/>
  <c r="E11" i="2"/>
  <c r="E13" i="2"/>
  <c r="E12" i="2"/>
  <c r="F31" i="2"/>
  <c r="B11" i="2"/>
  <c r="D36" i="2"/>
  <c r="E49" i="2"/>
  <c r="E35" i="2"/>
  <c r="C14" i="2"/>
  <c r="D49" i="2"/>
  <c r="C11" i="2"/>
  <c r="B31" i="2"/>
  <c r="D11" i="2"/>
  <c r="C12" i="2"/>
  <c r="B13" i="2"/>
  <c r="C31" i="2"/>
  <c r="D14" i="2"/>
  <c r="L10" i="1"/>
  <c r="L11" i="1"/>
  <c r="I11" i="1"/>
  <c r="J12" i="1"/>
  <c r="I12" i="1"/>
  <c r="K12" i="1"/>
  <c r="K11" i="1"/>
  <c r="J10" i="1"/>
  <c r="S31" i="1"/>
  <c r="P23" i="1"/>
  <c r="Q11" i="1"/>
  <c r="Q12" i="1"/>
  <c r="Q31" i="1"/>
  <c r="P31" i="1"/>
  <c r="P13" i="1"/>
  <c r="P12" i="1"/>
  <c r="T7" i="1"/>
  <c r="T12" i="1" s="1"/>
  <c r="T20" i="1" s="1"/>
  <c r="T31" i="1"/>
  <c r="R11" i="1"/>
  <c r="S11" i="1"/>
  <c r="S15" i="1" s="1"/>
  <c r="R12" i="1"/>
  <c r="M6" i="1"/>
  <c r="F27" i="1"/>
  <c r="D27" i="1"/>
  <c r="E20" i="1"/>
  <c r="B13" i="1"/>
  <c r="F13" i="1"/>
  <c r="F6" i="1"/>
  <c r="L20" i="2" l="1"/>
  <c r="K20" i="2"/>
  <c r="K31" i="2"/>
  <c r="L31" i="2"/>
  <c r="J31" i="2"/>
  <c r="I31" i="2"/>
  <c r="M31" i="2"/>
  <c r="F14" i="2"/>
  <c r="K21" i="2"/>
  <c r="J21" i="2"/>
  <c r="I19" i="2"/>
  <c r="I21" i="2"/>
  <c r="K19" i="2"/>
  <c r="L21" i="2"/>
  <c r="J22" i="2"/>
  <c r="L19" i="2"/>
  <c r="L23" i="2" s="1"/>
  <c r="L22" i="2"/>
  <c r="K22" i="2"/>
  <c r="M15" i="2"/>
  <c r="D19" i="2"/>
  <c r="E19" i="2"/>
  <c r="C21" i="2"/>
  <c r="D20" i="2"/>
  <c r="C19" i="2"/>
  <c r="E48" i="2"/>
  <c r="E36" i="2"/>
  <c r="E15" i="2"/>
  <c r="C15" i="2"/>
  <c r="D50" i="2"/>
  <c r="D37" i="2"/>
  <c r="B15" i="2"/>
  <c r="E50" i="2"/>
  <c r="E37" i="2"/>
  <c r="D15" i="2"/>
  <c r="D48" i="2"/>
  <c r="D35" i="2"/>
  <c r="L26" i="1"/>
  <c r="K25" i="1"/>
  <c r="J24" i="1"/>
  <c r="M12" i="1"/>
  <c r="M26" i="1"/>
  <c r="K24" i="1"/>
  <c r="I26" i="1"/>
  <c r="M25" i="1"/>
  <c r="L24" i="1"/>
  <c r="J26" i="1"/>
  <c r="M24" i="1"/>
  <c r="J25" i="1"/>
  <c r="L25" i="1"/>
  <c r="M11" i="1"/>
  <c r="I25" i="1"/>
  <c r="M10" i="1"/>
  <c r="K26" i="1"/>
  <c r="I24" i="1"/>
  <c r="R15" i="1"/>
  <c r="Q23" i="1"/>
  <c r="Q15" i="1"/>
  <c r="P15" i="1"/>
  <c r="T11" i="1"/>
  <c r="T13" i="1"/>
  <c r="T21" i="1" s="1"/>
  <c r="S23" i="1"/>
  <c r="R23" i="1"/>
  <c r="J13" i="1"/>
  <c r="K13" i="1"/>
  <c r="I13" i="1"/>
  <c r="L13" i="1"/>
  <c r="L44" i="2" l="1"/>
  <c r="L51" i="2" s="1"/>
  <c r="L43" i="2"/>
  <c r="L50" i="2" s="1"/>
  <c r="L42" i="2"/>
  <c r="L49" i="2" s="1"/>
  <c r="L41" i="2"/>
  <c r="L48" i="2" s="1"/>
  <c r="I44" i="2"/>
  <c r="I51" i="2" s="1"/>
  <c r="I43" i="2"/>
  <c r="I42" i="2"/>
  <c r="I36" i="2" s="1"/>
  <c r="I41" i="2"/>
  <c r="I35" i="2" s="1"/>
  <c r="J44" i="2"/>
  <c r="J51" i="2" s="1"/>
  <c r="J43" i="2"/>
  <c r="J42" i="2"/>
  <c r="J36" i="2" s="1"/>
  <c r="J41" i="2"/>
  <c r="J35" i="2" s="1"/>
  <c r="K44" i="2"/>
  <c r="K51" i="2" s="1"/>
  <c r="K43" i="2"/>
  <c r="K42" i="2"/>
  <c r="K36" i="2" s="1"/>
  <c r="K41" i="2"/>
  <c r="K35" i="2" s="1"/>
  <c r="B21" i="2"/>
  <c r="E20" i="2"/>
  <c r="B20" i="2"/>
  <c r="J23" i="2"/>
  <c r="I23" i="2"/>
  <c r="M23" i="2" s="1"/>
  <c r="K23" i="2"/>
  <c r="D21" i="2"/>
  <c r="E21" i="2"/>
  <c r="F15" i="2"/>
  <c r="C20" i="2"/>
  <c r="B37" i="2"/>
  <c r="B50" i="2"/>
  <c r="C48" i="2"/>
  <c r="C35" i="2"/>
  <c r="B48" i="2"/>
  <c r="B35" i="2"/>
  <c r="C36" i="2"/>
  <c r="C49" i="2"/>
  <c r="B49" i="2"/>
  <c r="B36" i="2"/>
  <c r="C37" i="2"/>
  <c r="C50" i="2"/>
  <c r="I17" i="1"/>
  <c r="K17" i="1"/>
  <c r="L17" i="1"/>
  <c r="L19" i="1"/>
  <c r="I19" i="1"/>
  <c r="K19" i="1"/>
  <c r="J19" i="1"/>
  <c r="J17" i="1"/>
  <c r="K18" i="1"/>
  <c r="I18" i="1"/>
  <c r="L18" i="1"/>
  <c r="J18" i="1"/>
  <c r="L27" i="1"/>
  <c r="I27" i="1"/>
  <c r="M27" i="1"/>
  <c r="J27" i="1"/>
  <c r="K27" i="1"/>
  <c r="T15" i="1"/>
  <c r="T19" i="1"/>
  <c r="T23" i="1" s="1"/>
  <c r="M13" i="1"/>
  <c r="K50" i="2" l="1"/>
  <c r="K37" i="2"/>
  <c r="J50" i="2"/>
  <c r="J37" i="2"/>
  <c r="I50" i="2"/>
  <c r="I37" i="2"/>
  <c r="K48" i="2"/>
  <c r="J48" i="2"/>
  <c r="K49" i="2"/>
  <c r="J49" i="2"/>
  <c r="I49" i="2"/>
  <c r="C23" i="2"/>
  <c r="D23" i="2"/>
  <c r="B23" i="2"/>
  <c r="E23" i="2"/>
  <c r="I20" i="1"/>
  <c r="I58" i="1"/>
  <c r="I56" i="1"/>
  <c r="I57" i="1"/>
  <c r="J20" i="1"/>
  <c r="J38" i="1"/>
  <c r="J37" i="1"/>
  <c r="J36" i="1"/>
  <c r="L36" i="1"/>
  <c r="L42" i="1" s="1"/>
  <c r="L38" i="1"/>
  <c r="L44" i="1" s="1"/>
  <c r="L37" i="1"/>
  <c r="L43" i="1" s="1"/>
  <c r="L20" i="1"/>
  <c r="K37" i="1"/>
  <c r="K43" i="1" s="1"/>
  <c r="K38" i="1"/>
  <c r="K44" i="1" s="1"/>
  <c r="K36" i="1"/>
  <c r="K42" i="1" s="1"/>
  <c r="I36" i="1"/>
  <c r="I37" i="1"/>
  <c r="I38" i="1"/>
  <c r="K20" i="1"/>
  <c r="I39" i="2" l="1"/>
  <c r="K39" i="2"/>
  <c r="J39" i="2"/>
  <c r="F23" i="2"/>
  <c r="I33" i="1"/>
  <c r="I44" i="1"/>
  <c r="J33" i="1"/>
  <c r="J50" i="1" s="1"/>
  <c r="J44" i="1"/>
  <c r="I31" i="1"/>
  <c r="I42" i="1"/>
  <c r="J31" i="1"/>
  <c r="J42" i="1"/>
  <c r="J32" i="1"/>
  <c r="J49" i="1" s="1"/>
  <c r="J43" i="1"/>
  <c r="I32" i="1"/>
  <c r="I49" i="1" s="1"/>
  <c r="I43" i="1"/>
  <c r="K31" i="1"/>
  <c r="L32" i="1"/>
  <c r="L49" i="1" s="1"/>
  <c r="K33" i="1"/>
  <c r="K50" i="1" s="1"/>
  <c r="L33" i="1"/>
  <c r="L50" i="1" s="1"/>
  <c r="K32" i="1"/>
  <c r="K49" i="1" s="1"/>
  <c r="L31" i="1"/>
  <c r="M20" i="1"/>
  <c r="M39" i="2" l="1"/>
  <c r="I34" i="1"/>
  <c r="J45" i="1"/>
  <c r="L45" i="1"/>
  <c r="I61" i="1"/>
  <c r="K48" i="1"/>
  <c r="K51" i="1" s="1"/>
  <c r="K34" i="1"/>
  <c r="L48" i="1"/>
  <c r="L51" i="1" s="1"/>
  <c r="L34" i="1"/>
  <c r="I63" i="1"/>
  <c r="I50" i="1"/>
  <c r="J34" i="1"/>
  <c r="J48" i="1"/>
  <c r="J51" i="1" s="1"/>
  <c r="I62" i="1"/>
  <c r="K45" i="1"/>
  <c r="I45" i="1"/>
  <c r="I48" i="1"/>
  <c r="M45" i="1" l="1"/>
  <c r="M34" i="1"/>
  <c r="I51" i="1"/>
  <c r="M51" i="1" s="1"/>
</calcChain>
</file>

<file path=xl/sharedStrings.xml><?xml version="1.0" encoding="utf-8"?>
<sst xmlns="http://schemas.openxmlformats.org/spreadsheetml/2006/main" count="351" uniqueCount="23">
  <si>
    <t>T1</t>
  </si>
  <si>
    <t>T2</t>
  </si>
  <si>
    <t>T3</t>
  </si>
  <si>
    <t>G1</t>
  </si>
  <si>
    <t>G2</t>
  </si>
  <si>
    <t>G3</t>
  </si>
  <si>
    <t>G4</t>
  </si>
  <si>
    <t>Total</t>
  </si>
  <si>
    <t>Conditional Probablity</t>
  </si>
  <si>
    <t>Frequency</t>
  </si>
  <si>
    <t>Quetelet Index</t>
  </si>
  <si>
    <t>PearsonsN2</t>
  </si>
  <si>
    <t>Expected</t>
  </si>
  <si>
    <t>Frequency Ex</t>
  </si>
  <si>
    <t>Frequency Dull Ex</t>
  </si>
  <si>
    <t>T4</t>
  </si>
  <si>
    <t>Cumulative Relative Frequency</t>
  </si>
  <si>
    <t>Quetelet</t>
  </si>
  <si>
    <t>Pearson</t>
  </si>
  <si>
    <t>observed</t>
  </si>
  <si>
    <t>expected</t>
  </si>
  <si>
    <t>Pearson INDEX HERE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</si>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</sst>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F1" workbookViewId="0">
      <selection activeCell="T27" sqref="T27"/>
    </sheetView>
  </sheetViews>
  <sheetFormatPr defaultRowHeight="15" x14ac:dyDescent="0.25"/>
  <sheetData>
    <row r="1" spans="1:20" x14ac:dyDescent="0.25">
      <c r="A1" t="s">
        <v>9</v>
      </c>
      <c r="H1" t="s">
        <v>13</v>
      </c>
      <c r="O1" t="s">
        <v>14</v>
      </c>
    </row>
    <row r="2" spans="1:20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 x14ac:dyDescent="0.25">
      <c r="A3" t="s">
        <v>0</v>
      </c>
      <c r="B3">
        <v>48</v>
      </c>
      <c r="C3">
        <v>2</v>
      </c>
      <c r="D3">
        <v>0</v>
      </c>
      <c r="E3">
        <v>0</v>
      </c>
      <c r="F3">
        <f>SUM(B3:E3)</f>
        <v>50</v>
      </c>
      <c r="H3" t="s">
        <v>0</v>
      </c>
      <c r="I3">
        <v>46</v>
      </c>
      <c r="J3">
        <v>1</v>
      </c>
      <c r="K3">
        <v>0</v>
      </c>
      <c r="L3">
        <v>0</v>
      </c>
      <c r="M3">
        <f>SUM(I3:L3)</f>
        <v>47</v>
      </c>
      <c r="O3" t="s">
        <v>0</v>
      </c>
      <c r="P3">
        <v>4</v>
      </c>
      <c r="Q3">
        <v>5</v>
      </c>
      <c r="R3">
        <v>2</v>
      </c>
      <c r="S3">
        <v>0</v>
      </c>
      <c r="T3">
        <f>SUM(P3:S3)</f>
        <v>11</v>
      </c>
    </row>
    <row r="4" spans="1:20" x14ac:dyDescent="0.25">
      <c r="A4" t="s">
        <v>1</v>
      </c>
      <c r="B4">
        <v>0</v>
      </c>
      <c r="C4">
        <v>35</v>
      </c>
      <c r="D4">
        <v>15</v>
      </c>
      <c r="E4">
        <v>0</v>
      </c>
      <c r="F4">
        <f>SUM(B4:E4)</f>
        <v>50</v>
      </c>
      <c r="H4" t="s">
        <v>1</v>
      </c>
      <c r="I4">
        <v>0</v>
      </c>
      <c r="J4">
        <v>39</v>
      </c>
      <c r="K4">
        <v>3</v>
      </c>
      <c r="L4">
        <v>0</v>
      </c>
      <c r="M4">
        <f>SUM(I4:L4)</f>
        <v>42</v>
      </c>
      <c r="O4" t="s">
        <v>1</v>
      </c>
      <c r="P4">
        <v>3</v>
      </c>
      <c r="Q4">
        <v>20</v>
      </c>
      <c r="R4">
        <v>19</v>
      </c>
      <c r="S4">
        <v>4</v>
      </c>
      <c r="T4">
        <f>SUM(P4:S4)</f>
        <v>46</v>
      </c>
    </row>
    <row r="5" spans="1:20" x14ac:dyDescent="0.25">
      <c r="A5" t="s">
        <v>2</v>
      </c>
      <c r="B5">
        <v>0</v>
      </c>
      <c r="C5">
        <v>1</v>
      </c>
      <c r="D5">
        <v>20</v>
      </c>
      <c r="E5">
        <v>29</v>
      </c>
      <c r="F5">
        <f>SUM(B5:E5)</f>
        <v>50</v>
      </c>
      <c r="H5" t="s">
        <v>2</v>
      </c>
      <c r="I5">
        <v>0</v>
      </c>
      <c r="J5">
        <v>2</v>
      </c>
      <c r="K5">
        <v>29</v>
      </c>
      <c r="L5">
        <v>30</v>
      </c>
      <c r="M5">
        <f>SUM(I5:L5)</f>
        <v>61</v>
      </c>
      <c r="O5" t="s">
        <v>2</v>
      </c>
      <c r="P5">
        <v>27</v>
      </c>
      <c r="Q5">
        <v>14</v>
      </c>
      <c r="R5">
        <v>27</v>
      </c>
      <c r="S5">
        <v>6</v>
      </c>
      <c r="T5">
        <f>SUM(P5:S5)</f>
        <v>74</v>
      </c>
    </row>
    <row r="6" spans="1:20" x14ac:dyDescent="0.25">
      <c r="A6" t="s">
        <v>7</v>
      </c>
      <c r="B6">
        <f>SUM(B3:B5)</f>
        <v>48</v>
      </c>
      <c r="C6">
        <f t="shared" ref="C6:F6" si="0">SUM(C3:C5)</f>
        <v>38</v>
      </c>
      <c r="D6">
        <f t="shared" si="0"/>
        <v>35</v>
      </c>
      <c r="E6">
        <f t="shared" si="0"/>
        <v>29</v>
      </c>
      <c r="F6">
        <f t="shared" si="0"/>
        <v>150</v>
      </c>
      <c r="H6" t="s">
        <v>7</v>
      </c>
      <c r="I6">
        <f>SUM(I3:I5)</f>
        <v>46</v>
      </c>
      <c r="J6">
        <f t="shared" ref="J6:L6" si="1">SUM(J3:J5)</f>
        <v>42</v>
      </c>
      <c r="K6">
        <f t="shared" si="1"/>
        <v>32</v>
      </c>
      <c r="L6">
        <f t="shared" si="1"/>
        <v>30</v>
      </c>
      <c r="M6">
        <f t="shared" ref="M6" si="2">SUM(M3:M5)</f>
        <v>150</v>
      </c>
      <c r="O6" t="s">
        <v>15</v>
      </c>
      <c r="P6">
        <v>7</v>
      </c>
      <c r="Q6">
        <v>9</v>
      </c>
      <c r="R6">
        <v>0</v>
      </c>
      <c r="S6">
        <v>3</v>
      </c>
      <c r="T6">
        <f>SUM(P6:S6)</f>
        <v>19</v>
      </c>
    </row>
    <row r="7" spans="1:20" x14ac:dyDescent="0.25">
      <c r="O7" t="s">
        <v>7</v>
      </c>
      <c r="P7">
        <f>SUM(P3:P6)</f>
        <v>41</v>
      </c>
      <c r="Q7">
        <f>SUM(Q3:Q6)</f>
        <v>48</v>
      </c>
      <c r="R7">
        <f>SUM(R3:R6)</f>
        <v>48</v>
      </c>
      <c r="S7">
        <f>SUM(S3:S6)</f>
        <v>13</v>
      </c>
      <c r="T7">
        <f>SUM(T3:T6)</f>
        <v>150</v>
      </c>
    </row>
    <row r="8" spans="1:20" x14ac:dyDescent="0.25">
      <c r="A8" t="s">
        <v>8</v>
      </c>
      <c r="H8" t="s">
        <v>8</v>
      </c>
    </row>
    <row r="9" spans="1:20" x14ac:dyDescent="0.25">
      <c r="B9" t="s">
        <v>3</v>
      </c>
      <c r="C9" t="s">
        <v>4</v>
      </c>
      <c r="D9" t="s">
        <v>5</v>
      </c>
      <c r="E9" t="s">
        <v>6</v>
      </c>
      <c r="F9" t="s">
        <v>7</v>
      </c>
      <c r="I9" t="s">
        <v>3</v>
      </c>
      <c r="J9" t="s">
        <v>4</v>
      </c>
      <c r="K9" t="s">
        <v>5</v>
      </c>
      <c r="L9" t="s">
        <v>6</v>
      </c>
      <c r="M9" t="s">
        <v>7</v>
      </c>
      <c r="O9" t="s">
        <v>8</v>
      </c>
    </row>
    <row r="10" spans="1:20" x14ac:dyDescent="0.25">
      <c r="A10" t="s">
        <v>0</v>
      </c>
      <c r="B10">
        <f t="shared" ref="B10:F12" si="3">B3/B$6</f>
        <v>1</v>
      </c>
      <c r="C10">
        <f t="shared" si="3"/>
        <v>5.2631578947368418E-2</v>
      </c>
      <c r="D10">
        <f t="shared" si="3"/>
        <v>0</v>
      </c>
      <c r="E10">
        <f t="shared" si="3"/>
        <v>0</v>
      </c>
      <c r="F10">
        <f t="shared" si="3"/>
        <v>0.33333333333333331</v>
      </c>
      <c r="H10" t="s">
        <v>0</v>
      </c>
      <c r="I10">
        <f t="shared" ref="I10:M12" si="4">ROUND(I3/I$6,4)</f>
        <v>1</v>
      </c>
      <c r="J10">
        <f t="shared" si="4"/>
        <v>2.3800000000000002E-2</v>
      </c>
      <c r="K10">
        <f t="shared" si="4"/>
        <v>0</v>
      </c>
      <c r="L10">
        <f t="shared" si="4"/>
        <v>0</v>
      </c>
      <c r="M10">
        <f t="shared" si="4"/>
        <v>0.31330000000000002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</row>
    <row r="11" spans="1:20" x14ac:dyDescent="0.25">
      <c r="A11" t="s">
        <v>1</v>
      </c>
      <c r="B11">
        <f t="shared" si="3"/>
        <v>0</v>
      </c>
      <c r="C11">
        <f t="shared" si="3"/>
        <v>0.92105263157894735</v>
      </c>
      <c r="D11">
        <f t="shared" si="3"/>
        <v>0.42857142857142855</v>
      </c>
      <c r="E11">
        <f t="shared" si="3"/>
        <v>0</v>
      </c>
      <c r="F11">
        <f t="shared" si="3"/>
        <v>0.33333333333333331</v>
      </c>
      <c r="H11" t="s">
        <v>1</v>
      </c>
      <c r="I11">
        <f t="shared" si="4"/>
        <v>0</v>
      </c>
      <c r="J11">
        <f t="shared" si="4"/>
        <v>0.92859999999999998</v>
      </c>
      <c r="K11">
        <f t="shared" si="4"/>
        <v>9.3799999999999994E-2</v>
      </c>
      <c r="L11">
        <f t="shared" si="4"/>
        <v>0</v>
      </c>
      <c r="M11">
        <f t="shared" si="4"/>
        <v>0.28000000000000003</v>
      </c>
      <c r="O11" t="s">
        <v>0</v>
      </c>
      <c r="P11">
        <f t="shared" ref="P11:T13" si="5">P3/P$7</f>
        <v>9.7560975609756101E-2</v>
      </c>
      <c r="Q11">
        <f t="shared" si="5"/>
        <v>0.10416666666666667</v>
      </c>
      <c r="R11">
        <f t="shared" si="5"/>
        <v>4.1666666666666664E-2</v>
      </c>
      <c r="S11">
        <f t="shared" si="5"/>
        <v>0</v>
      </c>
      <c r="T11">
        <f t="shared" si="5"/>
        <v>7.3333333333333334E-2</v>
      </c>
    </row>
    <row r="12" spans="1:20" x14ac:dyDescent="0.25">
      <c r="A12" t="s">
        <v>2</v>
      </c>
      <c r="B12">
        <f t="shared" si="3"/>
        <v>0</v>
      </c>
      <c r="C12">
        <f t="shared" si="3"/>
        <v>2.6315789473684209E-2</v>
      </c>
      <c r="D12">
        <f t="shared" si="3"/>
        <v>0.5714285714285714</v>
      </c>
      <c r="E12">
        <f t="shared" si="3"/>
        <v>1</v>
      </c>
      <c r="F12">
        <f t="shared" si="3"/>
        <v>0.33333333333333331</v>
      </c>
      <c r="H12" t="s">
        <v>2</v>
      </c>
      <c r="I12">
        <f t="shared" si="4"/>
        <v>0</v>
      </c>
      <c r="J12">
        <f t="shared" si="4"/>
        <v>4.7600000000000003E-2</v>
      </c>
      <c r="K12">
        <f t="shared" si="4"/>
        <v>0.90629999999999999</v>
      </c>
      <c r="L12">
        <f t="shared" si="4"/>
        <v>1</v>
      </c>
      <c r="M12">
        <f t="shared" si="4"/>
        <v>0.40670000000000001</v>
      </c>
      <c r="O12" t="s">
        <v>1</v>
      </c>
      <c r="P12">
        <f t="shared" si="5"/>
        <v>7.3170731707317069E-2</v>
      </c>
      <c r="Q12">
        <f t="shared" si="5"/>
        <v>0.41666666666666669</v>
      </c>
      <c r="R12">
        <f t="shared" si="5"/>
        <v>0.39583333333333331</v>
      </c>
      <c r="S12">
        <f t="shared" si="5"/>
        <v>0.30769230769230771</v>
      </c>
      <c r="T12">
        <f t="shared" si="5"/>
        <v>0.30666666666666664</v>
      </c>
    </row>
    <row r="13" spans="1:20" x14ac:dyDescent="0.25">
      <c r="A13" t="s">
        <v>7</v>
      </c>
      <c r="B13">
        <f>SUM(B10:B12)</f>
        <v>1</v>
      </c>
      <c r="C13">
        <f t="shared" ref="C13" si="6">SUM(C10:C12)</f>
        <v>0.99999999999999989</v>
      </c>
      <c r="D13">
        <f t="shared" ref="D13" si="7">SUM(D10:D12)</f>
        <v>1</v>
      </c>
      <c r="E13">
        <f t="shared" ref="E13" si="8">SUM(E10:E12)</f>
        <v>1</v>
      </c>
      <c r="F13">
        <f t="shared" ref="F13" si="9">SUM(F10:F12)</f>
        <v>1</v>
      </c>
      <c r="H13" t="s">
        <v>7</v>
      </c>
      <c r="I13">
        <f>SUM(I10:I12)</f>
        <v>1</v>
      </c>
      <c r="J13">
        <f t="shared" ref="J13" si="10">SUM(J10:J12)</f>
        <v>1</v>
      </c>
      <c r="K13">
        <f t="shared" ref="K13" si="11">SUM(K10:K12)</f>
        <v>1.0001</v>
      </c>
      <c r="L13">
        <f t="shared" ref="L13" si="12">SUM(L10:L12)</f>
        <v>1</v>
      </c>
      <c r="M13">
        <f t="shared" ref="M13" si="13">SUM(M10:M12)</f>
        <v>1</v>
      </c>
      <c r="O13" t="s">
        <v>2</v>
      </c>
      <c r="P13">
        <f t="shared" si="5"/>
        <v>0.65853658536585369</v>
      </c>
      <c r="Q13">
        <f t="shared" si="5"/>
        <v>0.29166666666666669</v>
      </c>
      <c r="R13">
        <f t="shared" si="5"/>
        <v>0.5625</v>
      </c>
      <c r="S13">
        <f t="shared" si="5"/>
        <v>0.46153846153846156</v>
      </c>
      <c r="T13">
        <f t="shared" si="5"/>
        <v>0.49333333333333335</v>
      </c>
    </row>
    <row r="14" spans="1:20" x14ac:dyDescent="0.25">
      <c r="O14" t="s">
        <v>15</v>
      </c>
      <c r="P14">
        <f>P6/P$7</f>
        <v>0.17073170731707318</v>
      </c>
      <c r="Q14">
        <f t="shared" ref="Q14:T14" si="14">Q6/Q$7</f>
        <v>0.1875</v>
      </c>
      <c r="R14">
        <f t="shared" si="14"/>
        <v>0</v>
      </c>
      <c r="S14">
        <f t="shared" si="14"/>
        <v>0.23076923076923078</v>
      </c>
      <c r="T14">
        <f t="shared" si="14"/>
        <v>0.12666666666666668</v>
      </c>
    </row>
    <row r="15" spans="1:20" x14ac:dyDescent="0.25">
      <c r="A15" t="s">
        <v>10</v>
      </c>
      <c r="H15" t="s">
        <v>10</v>
      </c>
      <c r="O15" t="s">
        <v>7</v>
      </c>
      <c r="P15">
        <f>SUM(P11:P14)</f>
        <v>1</v>
      </c>
      <c r="Q15">
        <f>SUM(Q11:Q14)</f>
        <v>1</v>
      </c>
      <c r="R15">
        <f>SUM(R11:R14)</f>
        <v>1</v>
      </c>
      <c r="S15">
        <f>SUM(S11:S14)</f>
        <v>1</v>
      </c>
      <c r="T15">
        <f>SUM(T11:T14)</f>
        <v>1</v>
      </c>
    </row>
    <row r="16" spans="1:20" x14ac:dyDescent="0.25">
      <c r="B16" t="s">
        <v>3</v>
      </c>
      <c r="C16" t="s">
        <v>4</v>
      </c>
      <c r="D16" t="s">
        <v>5</v>
      </c>
      <c r="E16" t="s">
        <v>6</v>
      </c>
      <c r="F16" t="s">
        <v>7</v>
      </c>
      <c r="I16" t="s">
        <v>3</v>
      </c>
      <c r="J16" t="s">
        <v>4</v>
      </c>
      <c r="K16" t="s">
        <v>5</v>
      </c>
      <c r="L16" t="s">
        <v>6</v>
      </c>
      <c r="M16" t="s">
        <v>7</v>
      </c>
    </row>
    <row r="17" spans="1:20" x14ac:dyDescent="0.25">
      <c r="A17" t="s">
        <v>0</v>
      </c>
      <c r="B17" s="1">
        <f t="shared" ref="B17:E19" si="15">(B10-$F10)/$F10</f>
        <v>2.0000000000000004</v>
      </c>
      <c r="C17" s="1">
        <f t="shared" si="15"/>
        <v>-0.84210526315789469</v>
      </c>
      <c r="D17" s="1">
        <f t="shared" si="15"/>
        <v>-1</v>
      </c>
      <c r="E17" s="1">
        <f t="shared" si="15"/>
        <v>-1</v>
      </c>
      <c r="F17">
        <f>F10/F$6</f>
        <v>2.2222222222222222E-3</v>
      </c>
      <c r="H17" t="s">
        <v>0</v>
      </c>
      <c r="I17" s="2">
        <f t="shared" ref="I17:L19" si="16">ROUND((I10-$M10)/$M10,4)</f>
        <v>2.1918000000000002</v>
      </c>
      <c r="J17" s="2">
        <f t="shared" si="16"/>
        <v>-0.92400000000000004</v>
      </c>
      <c r="K17" s="2">
        <f t="shared" si="16"/>
        <v>-1</v>
      </c>
      <c r="L17" s="2">
        <f t="shared" si="16"/>
        <v>-1</v>
      </c>
      <c r="O17" t="s">
        <v>10</v>
      </c>
    </row>
    <row r="18" spans="1:20" x14ac:dyDescent="0.25">
      <c r="A18" t="s">
        <v>1</v>
      </c>
      <c r="B18" s="1">
        <f t="shared" si="15"/>
        <v>-1</v>
      </c>
      <c r="C18" s="1">
        <f t="shared" si="15"/>
        <v>1.7631578947368423</v>
      </c>
      <c r="D18" s="1">
        <f t="shared" si="15"/>
        <v>0.2857142857142857</v>
      </c>
      <c r="E18" s="1">
        <f t="shared" si="15"/>
        <v>-1</v>
      </c>
      <c r="F18">
        <f>F11/F$6</f>
        <v>2.2222222222222222E-3</v>
      </c>
      <c r="H18" t="s">
        <v>1</v>
      </c>
      <c r="I18" s="2">
        <f t="shared" si="16"/>
        <v>-1</v>
      </c>
      <c r="J18" s="2">
        <f t="shared" si="16"/>
        <v>2.3163999999999998</v>
      </c>
      <c r="K18" s="2">
        <f t="shared" si="16"/>
        <v>-0.66500000000000004</v>
      </c>
      <c r="L18" s="2">
        <f t="shared" si="16"/>
        <v>-1</v>
      </c>
      <c r="P18" t="s">
        <v>3</v>
      </c>
      <c r="Q18" t="s">
        <v>4</v>
      </c>
      <c r="R18" t="s">
        <v>5</v>
      </c>
      <c r="S18" t="s">
        <v>6</v>
      </c>
      <c r="T18" t="s">
        <v>7</v>
      </c>
    </row>
    <row r="19" spans="1:20" x14ac:dyDescent="0.25">
      <c r="A19" t="s">
        <v>2</v>
      </c>
      <c r="B19" s="1">
        <f t="shared" si="15"/>
        <v>-1</v>
      </c>
      <c r="C19" s="1">
        <f t="shared" si="15"/>
        <v>-0.92105263157894723</v>
      </c>
      <c r="D19" s="1">
        <f t="shared" si="15"/>
        <v>0.7142857142857143</v>
      </c>
      <c r="E19" s="1">
        <f t="shared" si="15"/>
        <v>2.0000000000000004</v>
      </c>
      <c r="F19">
        <f>F12/F$6</f>
        <v>2.2222222222222222E-3</v>
      </c>
      <c r="H19" t="s">
        <v>2</v>
      </c>
      <c r="I19" s="2">
        <f t="shared" si="16"/>
        <v>-1</v>
      </c>
      <c r="J19" s="2">
        <f t="shared" si="16"/>
        <v>-0.88300000000000001</v>
      </c>
      <c r="K19" s="2">
        <f t="shared" si="16"/>
        <v>1.2283999999999999</v>
      </c>
      <c r="L19" s="2">
        <f t="shared" si="16"/>
        <v>1.4588000000000001</v>
      </c>
      <c r="O19" t="s">
        <v>0</v>
      </c>
      <c r="P19" s="1">
        <f t="shared" ref="P19:Q21" si="17">(P11-$T11)/$T11</f>
        <v>0.33037694013303776</v>
      </c>
      <c r="Q19" s="1">
        <f t="shared" si="17"/>
        <v>0.42045454545454553</v>
      </c>
      <c r="R19" s="1">
        <f t="shared" ref="R19:R21" si="18">(R11-$T11)/$T11</f>
        <v>-0.43181818181818188</v>
      </c>
      <c r="S19" s="1">
        <f t="shared" ref="S19:S20" si="19">(S11-$T11)/$T11</f>
        <v>-1</v>
      </c>
      <c r="T19">
        <f>T11/T$7</f>
        <v>4.8888888888888886E-4</v>
      </c>
    </row>
    <row r="20" spans="1:20" x14ac:dyDescent="0.25">
      <c r="A20" t="s">
        <v>7</v>
      </c>
      <c r="B20">
        <f>SUM(B17:B19)</f>
        <v>0</v>
      </c>
      <c r="C20">
        <f t="shared" ref="C20" si="20">SUM(C17:C19)</f>
        <v>0</v>
      </c>
      <c r="D20">
        <f t="shared" ref="D20" si="21">SUM(D17:D19)</f>
        <v>0</v>
      </c>
      <c r="E20">
        <f t="shared" ref="E20" si="22">SUM(E17:E19)</f>
        <v>0</v>
      </c>
      <c r="F20">
        <f t="shared" ref="F20" si="23">SUM(F17:F19)</f>
        <v>6.6666666666666662E-3</v>
      </c>
      <c r="H20" t="s">
        <v>7</v>
      </c>
      <c r="I20">
        <f>SUM(I17:I19)</f>
        <v>0.19180000000000019</v>
      </c>
      <c r="J20">
        <f t="shared" ref="J20" si="24">SUM(J17:J19)</f>
        <v>0.50939999999999985</v>
      </c>
      <c r="K20">
        <f t="shared" ref="K20" si="25">SUM(K17:K19)</f>
        <v>-0.4366000000000001</v>
      </c>
      <c r="L20">
        <f t="shared" ref="L20" si="26">SUM(L17:L19)</f>
        <v>-0.5411999999999999</v>
      </c>
      <c r="M20">
        <f>SUM(I20:L20)</f>
        <v>-0.27659999999999996</v>
      </c>
      <c r="O20" t="s">
        <v>1</v>
      </c>
      <c r="P20" s="1">
        <f t="shared" si="17"/>
        <v>-0.76139978791092255</v>
      </c>
      <c r="Q20" s="1">
        <f t="shared" si="17"/>
        <v>0.35869565217391319</v>
      </c>
      <c r="R20" s="1">
        <f t="shared" si="18"/>
        <v>0.29076086956521741</v>
      </c>
      <c r="S20" s="1">
        <f t="shared" si="19"/>
        <v>3.3444816053513036E-3</v>
      </c>
      <c r="T20">
        <f>T12/T$7</f>
        <v>2.0444444444444442E-3</v>
      </c>
    </row>
    <row r="21" spans="1:20" x14ac:dyDescent="0.25">
      <c r="O21" t="s">
        <v>2</v>
      </c>
      <c r="P21" s="1">
        <f t="shared" si="17"/>
        <v>0.33487145682267638</v>
      </c>
      <c r="Q21" s="1">
        <f t="shared" si="17"/>
        <v>-0.40878378378378377</v>
      </c>
      <c r="R21" s="1">
        <f t="shared" si="18"/>
        <v>0.14020270270270269</v>
      </c>
      <c r="S21" s="1">
        <f>(S13-$T13)/$T13</f>
        <v>-6.4449064449064425E-2</v>
      </c>
      <c r="T21">
        <f>T13/T$7</f>
        <v>3.2888888888888889E-3</v>
      </c>
    </row>
    <row r="22" spans="1:20" x14ac:dyDescent="0.25">
      <c r="A22" t="s">
        <v>16</v>
      </c>
      <c r="H22" t="s">
        <v>16</v>
      </c>
      <c r="O22" t="s">
        <v>15</v>
      </c>
      <c r="P22" s="1">
        <f t="shared" ref="P22:S22" si="27">(P14-$T14)/$T14</f>
        <v>0.34788189987163026</v>
      </c>
      <c r="Q22" s="1">
        <f t="shared" si="27"/>
        <v>0.48026315789473673</v>
      </c>
      <c r="R22" s="1">
        <f t="shared" si="27"/>
        <v>-1</v>
      </c>
      <c r="S22" s="1">
        <f t="shared" si="27"/>
        <v>0.82186234817813764</v>
      </c>
    </row>
    <row r="23" spans="1:20" x14ac:dyDescent="0.25">
      <c r="B23" t="s">
        <v>3</v>
      </c>
      <c r="C23" t="s">
        <v>4</v>
      </c>
      <c r="D23" t="s">
        <v>5</v>
      </c>
      <c r="E23" t="s">
        <v>6</v>
      </c>
      <c r="F23" t="s">
        <v>7</v>
      </c>
      <c r="I23" t="s">
        <v>3</v>
      </c>
      <c r="J23" t="s">
        <v>4</v>
      </c>
      <c r="K23" t="s">
        <v>5</v>
      </c>
      <c r="L23" t="s">
        <v>6</v>
      </c>
      <c r="M23" t="s">
        <v>7</v>
      </c>
      <c r="O23" t="s">
        <v>7</v>
      </c>
      <c r="P23" s="1">
        <f>SUM(P19:P22)</f>
        <v>0.25173050891642185</v>
      </c>
      <c r="Q23" s="1">
        <f>SUM(Q19:Q22)</f>
        <v>0.85062957173941167</v>
      </c>
      <c r="R23" s="1">
        <f t="shared" ref="R23:T23" si="28">SUM(R19:R22)</f>
        <v>-1.0008546095502617</v>
      </c>
      <c r="S23" s="1">
        <f t="shared" si="28"/>
        <v>-0.23924223466557548</v>
      </c>
      <c r="T23" s="1">
        <f t="shared" si="28"/>
        <v>5.8222222222222217E-3</v>
      </c>
    </row>
    <row r="24" spans="1:20" x14ac:dyDescent="0.25">
      <c r="A24" t="s">
        <v>0</v>
      </c>
      <c r="B24" s="1">
        <f t="shared" ref="B24:F26" si="29">B3/$F$6</f>
        <v>0.32</v>
      </c>
      <c r="C24" s="1">
        <f t="shared" si="29"/>
        <v>1.3333333333333334E-2</v>
      </c>
      <c r="D24" s="1">
        <f t="shared" si="29"/>
        <v>0</v>
      </c>
      <c r="E24" s="1">
        <f t="shared" si="29"/>
        <v>0</v>
      </c>
      <c r="F24" s="1">
        <f t="shared" si="29"/>
        <v>0.33333333333333331</v>
      </c>
      <c r="H24" t="s">
        <v>0</v>
      </c>
      <c r="I24" s="1">
        <f t="shared" ref="I24:M26" si="30">ROUND(I3/$M$6,4)</f>
        <v>0.30669999999999997</v>
      </c>
      <c r="J24" s="1">
        <f t="shared" si="30"/>
        <v>6.7000000000000002E-3</v>
      </c>
      <c r="K24" s="1">
        <f t="shared" si="30"/>
        <v>0</v>
      </c>
      <c r="L24" s="1">
        <f t="shared" si="30"/>
        <v>0</v>
      </c>
      <c r="M24" s="1">
        <f t="shared" si="30"/>
        <v>0.31330000000000002</v>
      </c>
    </row>
    <row r="25" spans="1:20" x14ac:dyDescent="0.25">
      <c r="A25" t="s">
        <v>1</v>
      </c>
      <c r="B25" s="1">
        <f t="shared" si="29"/>
        <v>0</v>
      </c>
      <c r="C25" s="1">
        <f t="shared" si="29"/>
        <v>0.23333333333333334</v>
      </c>
      <c r="D25" s="1">
        <f t="shared" si="29"/>
        <v>0.1</v>
      </c>
      <c r="E25" s="1">
        <f t="shared" si="29"/>
        <v>0</v>
      </c>
      <c r="F25" s="1">
        <f t="shared" si="29"/>
        <v>0.33333333333333331</v>
      </c>
      <c r="H25" t="s">
        <v>1</v>
      </c>
      <c r="I25" s="1">
        <f t="shared" si="30"/>
        <v>0</v>
      </c>
      <c r="J25" s="1">
        <f t="shared" si="30"/>
        <v>0.26</v>
      </c>
      <c r="K25" s="1">
        <f t="shared" si="30"/>
        <v>0.02</v>
      </c>
      <c r="L25" s="1">
        <f t="shared" si="30"/>
        <v>0</v>
      </c>
      <c r="M25" s="1">
        <f t="shared" si="30"/>
        <v>0.28000000000000003</v>
      </c>
      <c r="O25" t="s">
        <v>16</v>
      </c>
    </row>
    <row r="26" spans="1:20" x14ac:dyDescent="0.25">
      <c r="A26" t="s">
        <v>2</v>
      </c>
      <c r="B26" s="1">
        <f t="shared" si="29"/>
        <v>0</v>
      </c>
      <c r="C26" s="1">
        <f t="shared" si="29"/>
        <v>6.6666666666666671E-3</v>
      </c>
      <c r="D26" s="1">
        <f t="shared" si="29"/>
        <v>0.13333333333333333</v>
      </c>
      <c r="E26" s="1">
        <f t="shared" si="29"/>
        <v>0.19333333333333333</v>
      </c>
      <c r="F26" s="1">
        <f t="shared" si="29"/>
        <v>0.33333333333333331</v>
      </c>
      <c r="H26" t="s">
        <v>2</v>
      </c>
      <c r="I26" s="1">
        <f t="shared" si="30"/>
        <v>0</v>
      </c>
      <c r="J26" s="1">
        <f t="shared" si="30"/>
        <v>1.3299999999999999E-2</v>
      </c>
      <c r="K26" s="1">
        <f t="shared" si="30"/>
        <v>0.1933</v>
      </c>
      <c r="L26" s="1">
        <f t="shared" si="30"/>
        <v>0.2</v>
      </c>
      <c r="M26" s="1">
        <f t="shared" si="30"/>
        <v>0.40670000000000001</v>
      </c>
      <c r="P26" t="s">
        <v>3</v>
      </c>
      <c r="Q26" t="s">
        <v>4</v>
      </c>
      <c r="R26" t="s">
        <v>5</v>
      </c>
      <c r="S26" t="s">
        <v>6</v>
      </c>
      <c r="T26" t="s">
        <v>7</v>
      </c>
    </row>
    <row r="27" spans="1:20" x14ac:dyDescent="0.25">
      <c r="A27" t="s">
        <v>7</v>
      </c>
      <c r="B27">
        <f>SUM(B24:B26)</f>
        <v>0.32</v>
      </c>
      <c r="C27">
        <f t="shared" ref="C27" si="31">SUM(C24:C26)</f>
        <v>0.25333333333333335</v>
      </c>
      <c r="D27">
        <f t="shared" ref="D27" si="32">SUM(D24:D26)</f>
        <v>0.23333333333333334</v>
      </c>
      <c r="E27">
        <f t="shared" ref="E27" si="33">SUM(E24:E26)</f>
        <v>0.19333333333333333</v>
      </c>
      <c r="F27">
        <f t="shared" ref="F27" si="34">SUM(F24:F26)</f>
        <v>1</v>
      </c>
      <c r="H27" t="s">
        <v>7</v>
      </c>
      <c r="I27">
        <f>SUM(I24:I26)</f>
        <v>0.30669999999999997</v>
      </c>
      <c r="J27">
        <f t="shared" ref="J27" si="35">SUM(J24:J26)</f>
        <v>0.27999999999999997</v>
      </c>
      <c r="K27">
        <f t="shared" ref="K27" si="36">SUM(K24:K26)</f>
        <v>0.21329999999999999</v>
      </c>
      <c r="L27">
        <f t="shared" ref="L27" si="37">SUM(L24:L26)</f>
        <v>0.2</v>
      </c>
      <c r="M27">
        <f t="shared" ref="M27" si="38">SUM(M24:M26)</f>
        <v>1</v>
      </c>
      <c r="O27" t="s">
        <v>0</v>
      </c>
      <c r="P27" s="1">
        <f t="shared" ref="P27:Q27" si="39">P3/$T$7</f>
        <v>2.6666666666666668E-2</v>
      </c>
      <c r="Q27" s="1">
        <f t="shared" si="39"/>
        <v>3.3333333333333333E-2</v>
      </c>
      <c r="R27" s="1">
        <f>R3/$T$7</f>
        <v>1.3333333333333334E-2</v>
      </c>
      <c r="S27" s="1">
        <f t="shared" ref="S27:T28" si="40">S3/$T$7</f>
        <v>0</v>
      </c>
      <c r="T27" s="1">
        <f t="shared" si="40"/>
        <v>7.3333333333333334E-2</v>
      </c>
    </row>
    <row r="28" spans="1:20" x14ac:dyDescent="0.25">
      <c r="O28" t="s">
        <v>1</v>
      </c>
      <c r="P28" s="1">
        <f t="shared" ref="P28:R28" si="41">P4/$T$7</f>
        <v>0.02</v>
      </c>
      <c r="Q28" s="1">
        <f t="shared" si="41"/>
        <v>0.13333333333333333</v>
      </c>
      <c r="R28" s="1">
        <f t="shared" si="41"/>
        <v>0.12666666666666668</v>
      </c>
      <c r="S28" s="1">
        <f t="shared" si="40"/>
        <v>2.6666666666666668E-2</v>
      </c>
      <c r="T28" s="1">
        <f t="shared" si="40"/>
        <v>0.30666666666666664</v>
      </c>
    </row>
    <row r="29" spans="1:20" x14ac:dyDescent="0.25">
      <c r="A29" t="s">
        <v>11</v>
      </c>
      <c r="H29" t="s">
        <v>11</v>
      </c>
      <c r="O29" t="s">
        <v>2</v>
      </c>
      <c r="P29" s="1">
        <f>P5/$T$7</f>
        <v>0.18</v>
      </c>
      <c r="Q29" s="1">
        <f t="shared" ref="Q29:T29" si="42">Q5/$T$7</f>
        <v>9.3333333333333338E-2</v>
      </c>
      <c r="R29" s="1">
        <f t="shared" si="42"/>
        <v>0.18</v>
      </c>
      <c r="S29" s="1">
        <f t="shared" si="42"/>
        <v>0.04</v>
      </c>
      <c r="T29" s="1">
        <f t="shared" si="42"/>
        <v>0.49333333333333335</v>
      </c>
    </row>
    <row r="30" spans="1:20" x14ac:dyDescent="0.25">
      <c r="B30" t="s">
        <v>3</v>
      </c>
      <c r="C30" t="s">
        <v>4</v>
      </c>
      <c r="D30" t="s">
        <v>5</v>
      </c>
      <c r="E30" t="s">
        <v>6</v>
      </c>
      <c r="F30" t="s">
        <v>7</v>
      </c>
      <c r="I30" t="s">
        <v>3</v>
      </c>
      <c r="J30" t="s">
        <v>4</v>
      </c>
      <c r="K30" t="s">
        <v>5</v>
      </c>
      <c r="L30" t="s">
        <v>6</v>
      </c>
      <c r="M30" t="s">
        <v>7</v>
      </c>
      <c r="O30" t="s">
        <v>15</v>
      </c>
      <c r="P30" s="1">
        <f t="shared" ref="P30:S30" si="43">P6/$T$7</f>
        <v>4.6666666666666669E-2</v>
      </c>
      <c r="Q30" s="1">
        <f t="shared" si="43"/>
        <v>0.06</v>
      </c>
      <c r="R30" s="1">
        <f t="shared" si="43"/>
        <v>0</v>
      </c>
      <c r="S30" s="1">
        <f t="shared" si="43"/>
        <v>0.02</v>
      </c>
      <c r="T30" s="1">
        <f t="shared" ref="T30" si="44">T6/$T$7</f>
        <v>0.12666666666666668</v>
      </c>
    </row>
    <row r="31" spans="1:20" x14ac:dyDescent="0.25">
      <c r="A31" t="s">
        <v>0</v>
      </c>
      <c r="B31" s="1">
        <f>((B24-B36)^2)/B36</f>
        <v>0.42666666666666681</v>
      </c>
      <c r="C31" s="1">
        <f t="shared" ref="C31:E33" si="45">((C24-C36)^2)/C36</f>
        <v>5.988304093567251E-2</v>
      </c>
      <c r="D31" s="1">
        <f t="shared" si="45"/>
        <v>7.7777777777777779E-2</v>
      </c>
      <c r="E31" s="1">
        <f t="shared" si="45"/>
        <v>6.4444444444444443E-2</v>
      </c>
      <c r="F31" s="1"/>
      <c r="H31" t="s">
        <v>0</v>
      </c>
      <c r="I31" s="2">
        <f t="shared" ref="I31:J33" si="46">ROUND(((I24-I36)^2)/I36,4)</f>
        <v>0.46160000000000001</v>
      </c>
      <c r="J31" s="2">
        <f t="shared" si="46"/>
        <v>7.4800000000000005E-2</v>
      </c>
      <c r="K31" s="2">
        <f t="shared" ref="K31:L31" si="47">((K24-K36)^2)/K36</f>
        <v>6.682689E-2</v>
      </c>
      <c r="L31" s="2">
        <f t="shared" si="47"/>
        <v>6.2660000000000007E-2</v>
      </c>
      <c r="M31" s="1"/>
      <c r="O31" t="s">
        <v>7</v>
      </c>
      <c r="P31" s="1">
        <f>SUM(P27:P30)</f>
        <v>0.27333333333333332</v>
      </c>
      <c r="Q31" s="1">
        <f t="shared" ref="Q31:T31" si="48">SUM(Q27:Q30)</f>
        <v>0.32</v>
      </c>
      <c r="R31" s="1">
        <f t="shared" si="48"/>
        <v>0.32</v>
      </c>
      <c r="S31" s="1">
        <f t="shared" si="48"/>
        <v>8.666666666666667E-2</v>
      </c>
      <c r="T31" s="1">
        <f t="shared" si="48"/>
        <v>1</v>
      </c>
    </row>
    <row r="32" spans="1:20" x14ac:dyDescent="0.25">
      <c r="A32" t="s">
        <v>1</v>
      </c>
      <c r="B32" s="1">
        <f t="shared" ref="B32:B33" si="49">((B25-B37)^2)/B37</f>
        <v>0.10666666666666666</v>
      </c>
      <c r="C32" s="1">
        <f t="shared" si="45"/>
        <v>0.26251461988304098</v>
      </c>
      <c r="D32" s="1">
        <f t="shared" si="45"/>
        <v>6.3492063492063518E-3</v>
      </c>
      <c r="E32" s="1">
        <f t="shared" si="45"/>
        <v>6.4444444444444443E-2</v>
      </c>
      <c r="F32" s="1"/>
      <c r="H32" t="s">
        <v>1</v>
      </c>
      <c r="I32" s="2">
        <f t="shared" si="46"/>
        <v>8.5900000000000004E-2</v>
      </c>
      <c r="J32" s="2">
        <f t="shared" si="46"/>
        <v>0.42059999999999997</v>
      </c>
      <c r="K32" s="2">
        <f t="shared" ref="K32:L32" si="50">((K25-K37)^2)/K37</f>
        <v>2.6421475051905428E-2</v>
      </c>
      <c r="L32" s="2">
        <f t="shared" si="50"/>
        <v>5.6000000000000008E-2</v>
      </c>
      <c r="M32" s="1"/>
    </row>
    <row r="33" spans="1:20" x14ac:dyDescent="0.25">
      <c r="A33" t="s">
        <v>2</v>
      </c>
      <c r="B33" s="1">
        <f t="shared" si="49"/>
        <v>0.10666666666666666</v>
      </c>
      <c r="C33" s="1">
        <f t="shared" si="45"/>
        <v>7.1637426900584791E-2</v>
      </c>
      <c r="D33" s="1">
        <f t="shared" si="45"/>
        <v>3.968253968253968E-2</v>
      </c>
      <c r="E33" s="1">
        <f t="shared" si="45"/>
        <v>0.25777777777777777</v>
      </c>
      <c r="F33" s="1"/>
      <c r="H33" t="s">
        <v>2</v>
      </c>
      <c r="I33" s="2">
        <f t="shared" si="46"/>
        <v>0.12470000000000001</v>
      </c>
      <c r="J33" s="2">
        <f t="shared" si="46"/>
        <v>8.8800000000000004E-2</v>
      </c>
      <c r="K33" s="2">
        <f t="shared" ref="K33:L33" si="51">((K26-K38)^2)/K38</f>
        <v>0.13087272203475175</v>
      </c>
      <c r="L33" s="2">
        <f t="shared" si="51"/>
        <v>0.17310297024834029</v>
      </c>
      <c r="M33" s="1"/>
      <c r="O33" t="s">
        <v>11</v>
      </c>
    </row>
    <row r="34" spans="1:20" x14ac:dyDescent="0.25">
      <c r="I34" s="1">
        <f t="shared" ref="I34:L34" si="52">SUM(I31:I33)</f>
        <v>0.67220000000000002</v>
      </c>
      <c r="J34" s="1">
        <f t="shared" si="52"/>
        <v>0.58419999999999994</v>
      </c>
      <c r="K34" s="1">
        <f t="shared" si="52"/>
        <v>0.22412108708665718</v>
      </c>
      <c r="L34" s="1">
        <f t="shared" si="52"/>
        <v>0.2917629702483403</v>
      </c>
      <c r="M34" s="1">
        <f>SUM(I34:L34)</f>
        <v>1.7722840573349976</v>
      </c>
      <c r="P34" t="s">
        <v>3</v>
      </c>
      <c r="Q34" t="s">
        <v>4</v>
      </c>
      <c r="R34" t="s">
        <v>5</v>
      </c>
      <c r="S34" t="s">
        <v>6</v>
      </c>
      <c r="T34" t="s">
        <v>7</v>
      </c>
    </row>
    <row r="35" spans="1:20" x14ac:dyDescent="0.25">
      <c r="A35" t="s">
        <v>12</v>
      </c>
      <c r="B35" t="s">
        <v>3</v>
      </c>
      <c r="C35" t="s">
        <v>4</v>
      </c>
      <c r="D35" t="s">
        <v>5</v>
      </c>
      <c r="E35" t="s">
        <v>6</v>
      </c>
      <c r="H35" t="s">
        <v>12</v>
      </c>
      <c r="I35" t="s">
        <v>3</v>
      </c>
      <c r="J35" t="s">
        <v>4</v>
      </c>
      <c r="K35" t="s">
        <v>5</v>
      </c>
      <c r="L35" t="s">
        <v>6</v>
      </c>
      <c r="O35" t="s">
        <v>0</v>
      </c>
      <c r="P35" s="1">
        <f t="shared" ref="P35:Q38" si="53">((P27-P41)^2)/P41</f>
        <v>2.187829514658784E-3</v>
      </c>
      <c r="Q35" s="1">
        <f t="shared" si="53"/>
        <v>4.1484848484848475E-3</v>
      </c>
      <c r="R35" s="1">
        <f t="shared" ref="R35:S38" si="54">((R27-R41)^2)/R41</f>
        <v>4.3757575757575754E-3</v>
      </c>
      <c r="S35" s="1">
        <f t="shared" si="54"/>
        <v>6.3555555555555561E-3</v>
      </c>
      <c r="T35" s="1"/>
    </row>
    <row r="36" spans="1:20" x14ac:dyDescent="0.25">
      <c r="A36" t="s">
        <v>0</v>
      </c>
      <c r="B36">
        <f t="shared" ref="B36:E38" si="55">B$27*$F24</f>
        <v>0.10666666666666666</v>
      </c>
      <c r="C36">
        <f t="shared" si="55"/>
        <v>8.4444444444444447E-2</v>
      </c>
      <c r="D36">
        <f t="shared" si="55"/>
        <v>7.7777777777777779E-2</v>
      </c>
      <c r="E36">
        <f t="shared" si="55"/>
        <v>6.4444444444444443E-2</v>
      </c>
      <c r="H36" t="s">
        <v>0</v>
      </c>
      <c r="I36">
        <f t="shared" ref="I36:L38" si="56">I$27*$M24</f>
        <v>9.6089110000000005E-2</v>
      </c>
      <c r="J36">
        <f t="shared" si="56"/>
        <v>8.7723999999999996E-2</v>
      </c>
      <c r="K36">
        <f t="shared" si="56"/>
        <v>6.682689E-2</v>
      </c>
      <c r="L36">
        <f t="shared" si="56"/>
        <v>6.2660000000000007E-2</v>
      </c>
      <c r="O36" t="s">
        <v>1</v>
      </c>
      <c r="P36" s="1">
        <f t="shared" si="53"/>
        <v>4.8594226464003756E-2</v>
      </c>
      <c r="Q36" s="1">
        <f t="shared" si="53"/>
        <v>1.2626086956521747E-2</v>
      </c>
      <c r="R36" s="1">
        <f t="shared" si="54"/>
        <v>8.2963768115942166E-3</v>
      </c>
      <c r="S36" s="1">
        <f t="shared" si="54"/>
        <v>2.9728725380901257E-7</v>
      </c>
      <c r="T36" s="1"/>
    </row>
    <row r="37" spans="1:20" x14ac:dyDescent="0.25">
      <c r="A37" t="s">
        <v>1</v>
      </c>
      <c r="B37">
        <f t="shared" si="55"/>
        <v>0.10666666666666666</v>
      </c>
      <c r="C37">
        <f t="shared" si="55"/>
        <v>8.4444444444444447E-2</v>
      </c>
      <c r="D37">
        <f t="shared" si="55"/>
        <v>7.7777777777777779E-2</v>
      </c>
      <c r="E37">
        <f t="shared" si="55"/>
        <v>6.4444444444444443E-2</v>
      </c>
      <c r="H37" t="s">
        <v>1</v>
      </c>
      <c r="I37">
        <f t="shared" si="56"/>
        <v>8.5875999999999994E-2</v>
      </c>
      <c r="J37">
        <f t="shared" si="56"/>
        <v>7.8399999999999997E-2</v>
      </c>
      <c r="K37">
        <f t="shared" si="56"/>
        <v>5.9723999999999999E-2</v>
      </c>
      <c r="L37">
        <f t="shared" si="56"/>
        <v>5.6000000000000008E-2</v>
      </c>
      <c r="O37" t="s">
        <v>2</v>
      </c>
      <c r="P37" s="1">
        <f t="shared" si="53"/>
        <v>1.5121306672526189E-2</v>
      </c>
      <c r="Q37" s="1">
        <f t="shared" si="53"/>
        <v>2.6380180180180186E-2</v>
      </c>
      <c r="R37" s="1">
        <f t="shared" si="54"/>
        <v>3.103153153153146E-3</v>
      </c>
      <c r="S37" s="1">
        <f t="shared" si="54"/>
        <v>1.775929775929781E-4</v>
      </c>
      <c r="T37" s="1"/>
    </row>
    <row r="38" spans="1:20" x14ac:dyDescent="0.25">
      <c r="A38" t="s">
        <v>2</v>
      </c>
      <c r="B38">
        <f t="shared" si="55"/>
        <v>0.10666666666666666</v>
      </c>
      <c r="C38">
        <f t="shared" si="55"/>
        <v>8.4444444444444447E-2</v>
      </c>
      <c r="D38">
        <f t="shared" si="55"/>
        <v>7.7777777777777779E-2</v>
      </c>
      <c r="E38">
        <f t="shared" si="55"/>
        <v>6.4444444444444443E-2</v>
      </c>
      <c r="H38" t="s">
        <v>2</v>
      </c>
      <c r="I38">
        <f t="shared" si="56"/>
        <v>0.12473488999999999</v>
      </c>
      <c r="J38">
        <f t="shared" si="56"/>
        <v>0.11387599999999999</v>
      </c>
      <c r="K38">
        <f t="shared" si="56"/>
        <v>8.674910999999999E-2</v>
      </c>
      <c r="L38">
        <f t="shared" si="56"/>
        <v>8.134000000000001E-2</v>
      </c>
      <c r="O38" t="s">
        <v>15</v>
      </c>
      <c r="P38" s="1">
        <f t="shared" si="53"/>
        <v>4.1900442162316389E-3</v>
      </c>
      <c r="Q38" s="1">
        <f t="shared" si="53"/>
        <v>9.3491228070175358E-3</v>
      </c>
      <c r="R38" s="1">
        <f t="shared" si="54"/>
        <v>4.0533333333333338E-2</v>
      </c>
      <c r="S38" s="1">
        <f t="shared" si="54"/>
        <v>7.415024741340529E-3</v>
      </c>
    </row>
    <row r="40" spans="1:20" x14ac:dyDescent="0.25">
      <c r="H40" t="s">
        <v>21</v>
      </c>
      <c r="O40" t="s">
        <v>12</v>
      </c>
      <c r="P40" t="s">
        <v>3</v>
      </c>
      <c r="Q40" t="s">
        <v>4</v>
      </c>
      <c r="R40" t="s">
        <v>5</v>
      </c>
      <c r="S40" t="s">
        <v>6</v>
      </c>
    </row>
    <row r="41" spans="1:20" x14ac:dyDescent="0.25">
      <c r="I41" t="s">
        <v>3</v>
      </c>
      <c r="J41" t="s">
        <v>4</v>
      </c>
      <c r="K41" t="s">
        <v>5</v>
      </c>
      <c r="L41" t="s">
        <v>6</v>
      </c>
      <c r="M41" t="s">
        <v>7</v>
      </c>
      <c r="O41" t="s">
        <v>0</v>
      </c>
      <c r="P41">
        <f t="shared" ref="P41:S44" si="57">P$31*$T27</f>
        <v>2.0044444444444445E-2</v>
      </c>
      <c r="Q41">
        <f t="shared" si="57"/>
        <v>2.3466666666666667E-2</v>
      </c>
      <c r="R41">
        <f t="shared" si="57"/>
        <v>2.3466666666666667E-2</v>
      </c>
      <c r="S41">
        <f t="shared" si="57"/>
        <v>6.3555555555555561E-3</v>
      </c>
    </row>
    <row r="42" spans="1:20" x14ac:dyDescent="0.25">
      <c r="H42" t="s">
        <v>0</v>
      </c>
      <c r="I42" s="2">
        <f t="shared" ref="I42:L44" si="58">(I24-I36)/SQRT(I36)</f>
        <v>0.67942846506560051</v>
      </c>
      <c r="J42" s="2">
        <f t="shared" si="58"/>
        <v>-0.273561178846496</v>
      </c>
      <c r="K42" s="2">
        <f t="shared" si="58"/>
        <v>-0.25850897469913886</v>
      </c>
      <c r="L42" s="2">
        <f t="shared" si="58"/>
        <v>-0.25031979546172534</v>
      </c>
      <c r="M42" s="1"/>
      <c r="O42" t="s">
        <v>1</v>
      </c>
      <c r="P42">
        <f t="shared" si="57"/>
        <v>8.3822222222222215E-2</v>
      </c>
      <c r="Q42">
        <f t="shared" si="57"/>
        <v>9.8133333333333322E-2</v>
      </c>
      <c r="R42">
        <f t="shared" si="57"/>
        <v>9.8133333333333322E-2</v>
      </c>
      <c r="S42">
        <f t="shared" si="57"/>
        <v>2.6577777777777777E-2</v>
      </c>
    </row>
    <row r="43" spans="1:20" x14ac:dyDescent="0.25">
      <c r="H43" t="s">
        <v>1</v>
      </c>
      <c r="I43" s="2">
        <f t="shared" si="58"/>
        <v>-0.29304607146317452</v>
      </c>
      <c r="J43" s="2">
        <f t="shared" si="58"/>
        <v>0.64857142857142869</v>
      </c>
      <c r="K43" s="2">
        <f t="shared" si="58"/>
        <v>-0.16254683956295621</v>
      </c>
      <c r="L43" s="2">
        <f t="shared" si="58"/>
        <v>-0.23664319132398468</v>
      </c>
      <c r="M43" s="1"/>
      <c r="O43" t="s">
        <v>2</v>
      </c>
      <c r="P43">
        <f t="shared" si="57"/>
        <v>0.13484444444444443</v>
      </c>
      <c r="Q43">
        <f t="shared" si="57"/>
        <v>0.15786666666666668</v>
      </c>
      <c r="R43">
        <f t="shared" si="57"/>
        <v>0.15786666666666668</v>
      </c>
      <c r="S43">
        <f t="shared" si="57"/>
        <v>4.2755555555555561E-2</v>
      </c>
    </row>
    <row r="44" spans="1:20" x14ac:dyDescent="0.25">
      <c r="H44" t="s">
        <v>2</v>
      </c>
      <c r="I44" s="2">
        <f t="shared" si="58"/>
        <v>-0.35317826943344061</v>
      </c>
      <c r="J44" s="2">
        <f t="shared" si="58"/>
        <v>-0.29804254106129202</v>
      </c>
      <c r="K44" s="2">
        <f t="shared" si="58"/>
        <v>0.36176335087284855</v>
      </c>
      <c r="L44" s="2">
        <f t="shared" si="58"/>
        <v>0.41605645079524994</v>
      </c>
      <c r="M44" s="1"/>
      <c r="O44" t="s">
        <v>15</v>
      </c>
      <c r="P44">
        <f t="shared" si="57"/>
        <v>3.4622222222222221E-2</v>
      </c>
      <c r="Q44">
        <f t="shared" si="57"/>
        <v>4.0533333333333338E-2</v>
      </c>
      <c r="R44">
        <f t="shared" si="57"/>
        <v>4.0533333333333338E-2</v>
      </c>
      <c r="S44">
        <f t="shared" si="57"/>
        <v>1.0977777777777779E-2</v>
      </c>
    </row>
    <row r="45" spans="1:20" x14ac:dyDescent="0.25">
      <c r="I45" s="1">
        <f t="shared" ref="I45" si="59">SUM(I42:I44)</f>
        <v>3.3204124168985383E-2</v>
      </c>
      <c r="J45" s="1">
        <f t="shared" ref="J45" si="60">SUM(J42:J44)</f>
        <v>7.6967708663640666E-2</v>
      </c>
      <c r="K45" s="1">
        <f t="shared" ref="K45" si="61">SUM(K42:K44)</f>
        <v>-5.9292463389246486E-2</v>
      </c>
      <c r="L45" s="1">
        <f t="shared" ref="L45" si="62">SUM(L42:L44)</f>
        <v>-7.0906535990460096E-2</v>
      </c>
      <c r="M45" s="1">
        <f>SUM(I45:L45)</f>
        <v>-2.0027166547080533E-2</v>
      </c>
    </row>
    <row r="47" spans="1:20" x14ac:dyDescent="0.25">
      <c r="I47" t="s">
        <v>3</v>
      </c>
      <c r="J47" t="s">
        <v>4</v>
      </c>
      <c r="K47" t="s">
        <v>5</v>
      </c>
      <c r="L47" t="s">
        <v>6</v>
      </c>
      <c r="O47" t="s">
        <v>18</v>
      </c>
      <c r="P47" t="s">
        <v>3</v>
      </c>
      <c r="Q47" t="s">
        <v>4</v>
      </c>
      <c r="R47" t="s">
        <v>5</v>
      </c>
      <c r="S47" t="s">
        <v>6</v>
      </c>
    </row>
    <row r="48" spans="1:20" x14ac:dyDescent="0.25">
      <c r="H48" t="s">
        <v>0</v>
      </c>
      <c r="I48">
        <f t="shared" ref="I48:L50" si="63">SQRT((I31))</f>
        <v>0.67941151005852118</v>
      </c>
      <c r="J48">
        <f t="shared" si="63"/>
        <v>0.27349588662354685</v>
      </c>
      <c r="K48">
        <f t="shared" si="63"/>
        <v>0.2585089746991388</v>
      </c>
      <c r="L48">
        <f t="shared" si="63"/>
        <v>0.25031979546172534</v>
      </c>
      <c r="O48" t="s">
        <v>0</v>
      </c>
      <c r="P48">
        <f>(P27-P41)/SQRT(P41)</f>
        <v>4.6774239861902454E-2</v>
      </c>
      <c r="Q48">
        <f t="shared" ref="Q48:S48" si="64">(Q27-Q41)/SQRT(Q41)</f>
        <v>6.4408732703608196E-2</v>
      </c>
      <c r="R48">
        <f t="shared" si="64"/>
        <v>-6.6149509263165165E-2</v>
      </c>
      <c r="S48">
        <f t="shared" si="64"/>
        <v>-7.972173828734265E-2</v>
      </c>
    </row>
    <row r="49" spans="1:19" x14ac:dyDescent="0.25">
      <c r="H49" t="s">
        <v>1</v>
      </c>
      <c r="I49">
        <f t="shared" si="63"/>
        <v>0.29308701779505691</v>
      </c>
      <c r="J49">
        <f t="shared" si="63"/>
        <v>0.64853681468363844</v>
      </c>
      <c r="K49">
        <f t="shared" si="63"/>
        <v>0.16254683956295621</v>
      </c>
      <c r="L49">
        <f t="shared" si="63"/>
        <v>0.23664319132398465</v>
      </c>
      <c r="O49" t="s">
        <v>1</v>
      </c>
      <c r="P49">
        <f t="shared" ref="P49:S51" si="65">(P28-P42)/SQRT(P42)</f>
        <v>-0.22044098181600391</v>
      </c>
      <c r="Q49">
        <f t="shared" si="65"/>
        <v>0.11236586206015485</v>
      </c>
      <c r="R49">
        <f t="shared" si="65"/>
        <v>9.1084448791186184E-2</v>
      </c>
      <c r="S49">
        <f t="shared" si="65"/>
        <v>5.4524054673970505E-4</v>
      </c>
    </row>
    <row r="50" spans="1:19" x14ac:dyDescent="0.25">
      <c r="H50" t="s">
        <v>2</v>
      </c>
      <c r="I50">
        <f t="shared" si="63"/>
        <v>0.35312887166019152</v>
      </c>
      <c r="J50">
        <f t="shared" si="63"/>
        <v>0.29799328851502682</v>
      </c>
      <c r="K50">
        <f t="shared" si="63"/>
        <v>0.36176335087284855</v>
      </c>
      <c r="L50">
        <f t="shared" si="63"/>
        <v>0.41605645079525</v>
      </c>
      <c r="O50" t="s">
        <v>2</v>
      </c>
      <c r="P50">
        <f t="shared" si="65"/>
        <v>0.12296872233428381</v>
      </c>
      <c r="Q50">
        <f t="shared" si="65"/>
        <v>-0.16241976536179392</v>
      </c>
      <c r="R50">
        <f t="shared" si="65"/>
        <v>5.5705952582763958E-2</v>
      </c>
      <c r="S50">
        <f t="shared" si="65"/>
        <v>-1.3326401524529347E-2</v>
      </c>
    </row>
    <row r="51" spans="1:19" x14ac:dyDescent="0.25">
      <c r="I51">
        <f t="shared" ref="I51:L51" si="66">SUM(I48:I50)</f>
        <v>1.3256273995137695</v>
      </c>
      <c r="J51">
        <f t="shared" si="66"/>
        <v>1.2200259898222121</v>
      </c>
      <c r="K51">
        <f t="shared" si="66"/>
        <v>0.78281916513494365</v>
      </c>
      <c r="L51">
        <f t="shared" si="66"/>
        <v>0.90301943758095993</v>
      </c>
      <c r="M51">
        <f>SUM(I51:L51)</f>
        <v>4.2314919920518861</v>
      </c>
      <c r="O51" t="s">
        <v>15</v>
      </c>
      <c r="P51">
        <f t="shared" si="65"/>
        <v>6.4730550872301701E-2</v>
      </c>
      <c r="Q51">
        <f t="shared" si="65"/>
        <v>9.6690862065748159E-2</v>
      </c>
      <c r="R51">
        <f t="shared" si="65"/>
        <v>-0.20132891827388669</v>
      </c>
      <c r="S51">
        <f t="shared" si="65"/>
        <v>8.6110537922721914E-2</v>
      </c>
    </row>
    <row r="56" spans="1:19" x14ac:dyDescent="0.25">
      <c r="H56" t="s">
        <v>17</v>
      </c>
      <c r="I56" t="str">
        <f>CONCATENATE(ROUND(I17,3)," ",ROUND(J17,3)," ",ROUND(K17,3)," ",ROUND(L17,3))</f>
        <v>2.192 -0.924 -1 -1</v>
      </c>
    </row>
    <row r="57" spans="1:19" x14ac:dyDescent="0.25">
      <c r="I57" t="str">
        <f>CONCATENATE(ROUND(I18,3)," ",ROUND(J18,3)," ",ROUND(K18,3)," ",ROUND(L18,3))</f>
        <v>-1 2.316 -0.665 -1</v>
      </c>
    </row>
    <row r="58" spans="1:19" x14ac:dyDescent="0.25">
      <c r="I58" t="str">
        <f>CONCATENATE(ROUND(I19,3)," ",ROUND(J19,3)," ",ROUND(K19,3)," ",ROUND(L19,3))</f>
        <v>-1 -0.883 1.228 1.459</v>
      </c>
    </row>
    <row r="60" spans="1:19" x14ac:dyDescent="0.25">
      <c r="A60" t="s">
        <v>19</v>
      </c>
      <c r="H60" t="s">
        <v>11</v>
      </c>
    </row>
    <row r="61" spans="1:19" x14ac:dyDescent="0.25">
      <c r="B61">
        <v>2.7E-2</v>
      </c>
      <c r="C61">
        <v>3.3000000000000002E-2</v>
      </c>
      <c r="D61">
        <v>1.2999999999999999E-2</v>
      </c>
      <c r="E61">
        <v>0</v>
      </c>
      <c r="I61" t="str">
        <f>CONCATENATE(ROUND(I31,3)," ",ROUND(J31,3)," ",ROUND(K31,3)," ",ROUND(L31,3))</f>
        <v>0.462 0.075 0.067 0.063</v>
      </c>
    </row>
    <row r="62" spans="1:19" x14ac:dyDescent="0.25">
      <c r="B62">
        <v>0.02</v>
      </c>
      <c r="C62">
        <v>0.13300000000000001</v>
      </c>
      <c r="D62">
        <v>0.127</v>
      </c>
      <c r="E62">
        <v>2.7E-2</v>
      </c>
      <c r="I62" t="str">
        <f>CONCATENATE(ROUND(I32,3)," ",ROUND(J32,3)," ",ROUND(K32,3)," ",ROUND(L32,3))</f>
        <v>0.086 0.421 0.026 0.056</v>
      </c>
    </row>
    <row r="63" spans="1:19" x14ac:dyDescent="0.25">
      <c r="B63">
        <v>0.18</v>
      </c>
      <c r="C63">
        <v>9.2999999999999999E-2</v>
      </c>
      <c r="D63">
        <v>0.18</v>
      </c>
      <c r="E63">
        <v>0.04</v>
      </c>
      <c r="I63" t="str">
        <f>CONCATENATE(ROUND(I33,3)," ",ROUND(J33,3)," ",ROUND(K33,3)," ",ROUND(L33,3))</f>
        <v>0.125 0.089 0.131 0.173</v>
      </c>
    </row>
    <row r="64" spans="1:19" x14ac:dyDescent="0.25">
      <c r="B64">
        <v>4.7E-2</v>
      </c>
      <c r="C64">
        <v>0.06</v>
      </c>
      <c r="D64">
        <v>0</v>
      </c>
      <c r="E64">
        <v>0.02</v>
      </c>
    </row>
    <row r="66" spans="1:5" x14ac:dyDescent="0.25">
      <c r="A66" t="s">
        <v>20</v>
      </c>
    </row>
    <row r="67" spans="1:5" x14ac:dyDescent="0.25">
      <c r="B67">
        <v>0.33</v>
      </c>
      <c r="C67">
        <v>0.42</v>
      </c>
      <c r="D67">
        <v>-0.432</v>
      </c>
      <c r="E67">
        <v>-1</v>
      </c>
    </row>
    <row r="68" spans="1:5" x14ac:dyDescent="0.25">
      <c r="B68">
        <v>-0.76100000000000001</v>
      </c>
      <c r="C68">
        <v>0.35899999999999999</v>
      </c>
      <c r="D68">
        <v>0.29099999999999998</v>
      </c>
      <c r="E68">
        <v>3.0000000000000001E-3</v>
      </c>
    </row>
    <row r="69" spans="1:5" x14ac:dyDescent="0.25">
      <c r="B69">
        <v>0.33500000000000002</v>
      </c>
      <c r="C69">
        <v>-0.40899999999999997</v>
      </c>
      <c r="D69">
        <v>0.14000000000000001</v>
      </c>
      <c r="E69">
        <v>-6.4000000000000001E-2</v>
      </c>
    </row>
    <row r="70" spans="1:5" x14ac:dyDescent="0.25">
      <c r="B70">
        <v>0.34799999999999998</v>
      </c>
      <c r="C70">
        <v>0.48</v>
      </c>
      <c r="D70">
        <v>-4</v>
      </c>
      <c r="E70">
        <v>0.82199999999999995</v>
      </c>
    </row>
    <row r="73" spans="1:5" x14ac:dyDescent="0.25">
      <c r="B73">
        <f>B67-B61/SQRT(B61)</f>
        <v>0.16568323274845018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I19" sqref="I19"/>
    </sheetView>
  </sheetViews>
  <sheetFormatPr defaultRowHeight="15" x14ac:dyDescent="0.25"/>
  <sheetData>
    <row r="1" spans="1:17" x14ac:dyDescent="0.25">
      <c r="A1" t="s">
        <v>14</v>
      </c>
      <c r="H1" t="s">
        <v>14</v>
      </c>
    </row>
    <row r="2" spans="1:1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7" x14ac:dyDescent="0.25">
      <c r="A3" t="s">
        <v>0</v>
      </c>
      <c r="B3">
        <v>23</v>
      </c>
      <c r="C3">
        <v>11</v>
      </c>
      <c r="D3">
        <v>0</v>
      </c>
      <c r="E3">
        <v>30</v>
      </c>
      <c r="F3">
        <f>SUM(B3:E3)</f>
        <v>64</v>
      </c>
      <c r="H3" t="s">
        <v>0</v>
      </c>
      <c r="I3">
        <v>50</v>
      </c>
      <c r="J3">
        <v>0</v>
      </c>
      <c r="K3">
        <v>15</v>
      </c>
      <c r="M3">
        <f>SUM(I3:L3)</f>
        <v>65</v>
      </c>
    </row>
    <row r="4" spans="1:17" x14ac:dyDescent="0.25">
      <c r="A4" t="s">
        <v>1</v>
      </c>
      <c r="B4">
        <v>0</v>
      </c>
      <c r="C4">
        <v>0</v>
      </c>
      <c r="D4">
        <v>0</v>
      </c>
      <c r="E4">
        <v>26</v>
      </c>
      <c r="F4">
        <f>SUM(B4:E4)</f>
        <v>26</v>
      </c>
      <c r="H4" t="s">
        <v>1</v>
      </c>
      <c r="I4">
        <v>0</v>
      </c>
      <c r="J4">
        <v>20</v>
      </c>
      <c r="K4">
        <v>15</v>
      </c>
      <c r="M4">
        <f>SUM(I4:L4)</f>
        <v>35</v>
      </c>
      <c r="O4">
        <v>50</v>
      </c>
      <c r="P4">
        <v>0</v>
      </c>
      <c r="Q4">
        <v>15</v>
      </c>
    </row>
    <row r="5" spans="1:17" x14ac:dyDescent="0.25">
      <c r="A5" t="s">
        <v>2</v>
      </c>
      <c r="B5">
        <v>0</v>
      </c>
      <c r="C5">
        <v>0</v>
      </c>
      <c r="D5">
        <v>10</v>
      </c>
      <c r="E5">
        <v>0</v>
      </c>
      <c r="F5">
        <f>SUM(B5:E5)</f>
        <v>10</v>
      </c>
      <c r="H5" t="s">
        <v>2</v>
      </c>
      <c r="M5">
        <f>SUM(I5:L5)</f>
        <v>0</v>
      </c>
      <c r="O5">
        <v>0</v>
      </c>
      <c r="P5">
        <v>20</v>
      </c>
      <c r="Q5">
        <v>15</v>
      </c>
    </row>
    <row r="6" spans="1:17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f>SUM(B6:E6)</f>
        <v>0</v>
      </c>
      <c r="H6" t="s">
        <v>15</v>
      </c>
      <c r="M6">
        <f>SUM(I6:L6)</f>
        <v>0</v>
      </c>
    </row>
    <row r="7" spans="1:17" x14ac:dyDescent="0.25">
      <c r="A7" t="s">
        <v>7</v>
      </c>
      <c r="B7">
        <f>SUM(B3:B6)</f>
        <v>23</v>
      </c>
      <c r="C7">
        <f>SUM(C3:C6)</f>
        <v>11</v>
      </c>
      <c r="D7">
        <f>SUM(D3:D6)</f>
        <v>10</v>
      </c>
      <c r="E7">
        <f>SUM(E3:E6)</f>
        <v>56</v>
      </c>
      <c r="F7">
        <f>SUM(F3:F6)</f>
        <v>100</v>
      </c>
      <c r="H7" t="s">
        <v>7</v>
      </c>
      <c r="I7">
        <f>SUM(I3:I6)</f>
        <v>50</v>
      </c>
      <c r="J7">
        <f>SUM(J3:J6)</f>
        <v>20</v>
      </c>
      <c r="K7">
        <f>SUM(K3:K6)</f>
        <v>30</v>
      </c>
      <c r="L7">
        <f>SUM(L3:L6)</f>
        <v>0</v>
      </c>
      <c r="M7">
        <f>SUM(M3:M6)</f>
        <v>100</v>
      </c>
    </row>
    <row r="8" spans="1:17" x14ac:dyDescent="0.25">
      <c r="O8">
        <v>169</v>
      </c>
      <c r="P8">
        <v>21</v>
      </c>
      <c r="Q8">
        <v>140</v>
      </c>
    </row>
    <row r="9" spans="1:17" x14ac:dyDescent="0.25">
      <c r="A9" t="s">
        <v>8</v>
      </c>
      <c r="H9" t="s">
        <v>8</v>
      </c>
      <c r="O9">
        <v>83</v>
      </c>
      <c r="P9">
        <v>25</v>
      </c>
      <c r="Q9">
        <v>68</v>
      </c>
    </row>
    <row r="10" spans="1:17" x14ac:dyDescent="0.25">
      <c r="B10" t="s">
        <v>3</v>
      </c>
      <c r="C10" t="s">
        <v>4</v>
      </c>
      <c r="D10" t="s">
        <v>5</v>
      </c>
      <c r="E10" t="s">
        <v>6</v>
      </c>
      <c r="F10" t="s">
        <v>7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  <c r="O10">
        <v>286</v>
      </c>
      <c r="P10">
        <v>10</v>
      </c>
      <c r="Q10">
        <v>28</v>
      </c>
    </row>
    <row r="11" spans="1:17" x14ac:dyDescent="0.25">
      <c r="A11" t="s">
        <v>0</v>
      </c>
      <c r="B11">
        <f t="shared" ref="B11:F13" si="0">B3/B$7</f>
        <v>1</v>
      </c>
      <c r="C11">
        <f t="shared" si="0"/>
        <v>1</v>
      </c>
      <c r="D11">
        <f t="shared" si="0"/>
        <v>0</v>
      </c>
      <c r="E11">
        <f t="shared" si="0"/>
        <v>0.5357142857142857</v>
      </c>
      <c r="F11">
        <f t="shared" si="0"/>
        <v>0.64</v>
      </c>
      <c r="H11" t="s">
        <v>0</v>
      </c>
      <c r="I11">
        <f>I3/I$7</f>
        <v>1</v>
      </c>
      <c r="J11">
        <f>J3/J$7</f>
        <v>0</v>
      </c>
      <c r="K11">
        <f t="shared" ref="J11:K14" si="1">K3/K$7</f>
        <v>0.5</v>
      </c>
      <c r="L11" t="e">
        <f t="shared" ref="I11:M11" si="2">L3/L$7</f>
        <v>#DIV/0!</v>
      </c>
      <c r="M11">
        <f t="shared" si="2"/>
        <v>0.65</v>
      </c>
    </row>
    <row r="12" spans="1:17" x14ac:dyDescent="0.25">
      <c r="A12" t="s">
        <v>1</v>
      </c>
      <c r="B12">
        <f t="shared" si="0"/>
        <v>0</v>
      </c>
      <c r="C12">
        <f t="shared" si="0"/>
        <v>0</v>
      </c>
      <c r="D12">
        <f t="shared" si="0"/>
        <v>0</v>
      </c>
      <c r="E12">
        <f t="shared" si="0"/>
        <v>0.4642857142857143</v>
      </c>
      <c r="F12">
        <f>F4/F$7</f>
        <v>0.26</v>
      </c>
      <c r="H12" t="s">
        <v>1</v>
      </c>
      <c r="I12">
        <f>I4/I$7</f>
        <v>0</v>
      </c>
      <c r="J12">
        <f>J4/J$7</f>
        <v>1</v>
      </c>
      <c r="K12">
        <f t="shared" si="1"/>
        <v>0.5</v>
      </c>
      <c r="L12" t="e">
        <f t="shared" ref="I12:M12" si="3">L4/L$7</f>
        <v>#DIV/0!</v>
      </c>
      <c r="M12">
        <f>M4/M$7</f>
        <v>0.35</v>
      </c>
    </row>
    <row r="13" spans="1:17" x14ac:dyDescent="0.25">
      <c r="A13" t="s">
        <v>2</v>
      </c>
      <c r="B13">
        <f t="shared" si="0"/>
        <v>0</v>
      </c>
      <c r="C13">
        <f t="shared" si="0"/>
        <v>0</v>
      </c>
      <c r="D13">
        <f t="shared" si="0"/>
        <v>1</v>
      </c>
      <c r="E13">
        <f t="shared" si="0"/>
        <v>0</v>
      </c>
      <c r="F13">
        <f>F5/F$7</f>
        <v>0.1</v>
      </c>
      <c r="H13" t="s">
        <v>2</v>
      </c>
      <c r="I13">
        <f>I5/I$7</f>
        <v>0</v>
      </c>
      <c r="J13">
        <f>J5/J$7</f>
        <v>0</v>
      </c>
      <c r="K13">
        <f t="shared" si="1"/>
        <v>0</v>
      </c>
      <c r="L13" t="e">
        <f t="shared" ref="I13:M13" si="4">L5/L$7</f>
        <v>#DIV/0!</v>
      </c>
      <c r="M13">
        <f t="shared" si="4"/>
        <v>0</v>
      </c>
    </row>
    <row r="14" spans="1:17" x14ac:dyDescent="0.25">
      <c r="A14" t="s">
        <v>15</v>
      </c>
      <c r="B14">
        <f>B6/B$7</f>
        <v>0</v>
      </c>
      <c r="C14">
        <f t="shared" ref="C14:F14" si="5">C6/C$7</f>
        <v>0</v>
      </c>
      <c r="D14">
        <f t="shared" si="5"/>
        <v>0</v>
      </c>
      <c r="E14">
        <f t="shared" si="5"/>
        <v>0</v>
      </c>
      <c r="F14">
        <f t="shared" si="5"/>
        <v>0</v>
      </c>
      <c r="H14" t="s">
        <v>15</v>
      </c>
      <c r="I14">
        <f t="shared" ref="I12:I14" si="6">I6/I$7</f>
        <v>0</v>
      </c>
      <c r="J14">
        <f t="shared" si="1"/>
        <v>0</v>
      </c>
      <c r="K14">
        <f t="shared" si="1"/>
        <v>0</v>
      </c>
      <c r="L14" t="e">
        <f t="shared" ref="J14:M14" si="7">L6/L$7</f>
        <v>#DIV/0!</v>
      </c>
      <c r="M14">
        <f t="shared" si="7"/>
        <v>0</v>
      </c>
    </row>
    <row r="15" spans="1:17" x14ac:dyDescent="0.25">
      <c r="A15" t="s">
        <v>7</v>
      </c>
      <c r="B15">
        <f>SUM(B11:B14)</f>
        <v>1</v>
      </c>
      <c r="C15">
        <f>SUM(C11:C14)</f>
        <v>1</v>
      </c>
      <c r="D15">
        <f>SUM(D11:D14)</f>
        <v>1</v>
      </c>
      <c r="E15">
        <f>SUM(E11:E14)</f>
        <v>1</v>
      </c>
      <c r="F15">
        <f>SUM(F11:F14)</f>
        <v>1</v>
      </c>
      <c r="H15" t="s">
        <v>7</v>
      </c>
      <c r="I15">
        <f>SUM(I11:I14)</f>
        <v>1</v>
      </c>
      <c r="J15">
        <f>SUM(J11:J14)</f>
        <v>1</v>
      </c>
      <c r="K15">
        <f>SUM(K11:K14)</f>
        <v>1</v>
      </c>
      <c r="L15" t="e">
        <f>SUM(L11:L14)</f>
        <v>#DIV/0!</v>
      </c>
      <c r="M15">
        <f>SUM(M11:M14)</f>
        <v>1</v>
      </c>
    </row>
    <row r="17" spans="1:13" x14ac:dyDescent="0.25">
      <c r="A17" t="s">
        <v>10</v>
      </c>
      <c r="H17" t="s">
        <v>10</v>
      </c>
    </row>
    <row r="18" spans="1:13" x14ac:dyDescent="0.25">
      <c r="B18" t="s">
        <v>3</v>
      </c>
      <c r="C18" t="s">
        <v>4</v>
      </c>
      <c r="D18" t="s">
        <v>5</v>
      </c>
      <c r="E18" t="s">
        <v>6</v>
      </c>
      <c r="F18" t="s">
        <v>7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</row>
    <row r="19" spans="1:13" x14ac:dyDescent="0.25">
      <c r="A19" t="s">
        <v>0</v>
      </c>
      <c r="B19" s="1">
        <f>(B11-$F11)/$F11</f>
        <v>0.5625</v>
      </c>
      <c r="C19" s="1">
        <f t="shared" ref="C19:E19" si="8">(C11-$F11)/$F11</f>
        <v>0.5625</v>
      </c>
      <c r="D19" s="1">
        <f t="shared" si="8"/>
        <v>-1</v>
      </c>
      <c r="E19" s="1">
        <f t="shared" si="8"/>
        <v>-0.1629464285714286</v>
      </c>
      <c r="H19" t="s">
        <v>0</v>
      </c>
      <c r="I19" s="2">
        <f>(I11-$M11)/$M11</f>
        <v>0.53846153846153844</v>
      </c>
      <c r="J19" s="2">
        <f>(J11-$M11)/$M11</f>
        <v>-1</v>
      </c>
      <c r="K19" s="2">
        <f>(K11-$M11)/$M11</f>
        <v>-0.23076923076923078</v>
      </c>
      <c r="L19" s="1" t="e">
        <f t="shared" ref="L19:L22" si="9">(L11-$M11)/$M11</f>
        <v>#DIV/0!</v>
      </c>
    </row>
    <row r="20" spans="1:13" x14ac:dyDescent="0.25">
      <c r="A20" t="s">
        <v>1</v>
      </c>
      <c r="B20" s="1">
        <f t="shared" ref="B20:E22" si="10">(B12-$F12)/$F12</f>
        <v>-1</v>
      </c>
      <c r="C20" s="1">
        <f t="shared" si="10"/>
        <v>-1</v>
      </c>
      <c r="D20" s="1">
        <f t="shared" si="10"/>
        <v>-1</v>
      </c>
      <c r="E20" s="1">
        <f t="shared" si="10"/>
        <v>0.7857142857142857</v>
      </c>
      <c r="H20" t="s">
        <v>1</v>
      </c>
      <c r="I20" s="2">
        <f>(I12-$M12)/$M12</f>
        <v>-1</v>
      </c>
      <c r="J20" s="2">
        <f>(J12-$M12)/$M12</f>
        <v>1.8571428571428574</v>
      </c>
      <c r="K20" s="2">
        <f>(K12-$M12)/$M12</f>
        <v>0.42857142857142866</v>
      </c>
      <c r="L20" s="1" t="e">
        <f t="shared" si="9"/>
        <v>#DIV/0!</v>
      </c>
    </row>
    <row r="21" spans="1:13" x14ac:dyDescent="0.25">
      <c r="A21" t="s">
        <v>2</v>
      </c>
      <c r="B21" s="1">
        <f t="shared" si="10"/>
        <v>-1</v>
      </c>
      <c r="C21" s="1">
        <f t="shared" si="10"/>
        <v>-1</v>
      </c>
      <c r="D21" s="1">
        <f t="shared" si="10"/>
        <v>9</v>
      </c>
      <c r="E21" s="1">
        <f t="shared" si="10"/>
        <v>-1</v>
      </c>
      <c r="H21" t="s">
        <v>2</v>
      </c>
      <c r="I21" s="2" t="e">
        <f>(I13-$M13)/$M13</f>
        <v>#DIV/0!</v>
      </c>
      <c r="J21" s="2" t="e">
        <f>(J13-$M13)/$M13</f>
        <v>#DIV/0!</v>
      </c>
      <c r="K21" s="2" t="e">
        <f>(K13-$M13)/$M13</f>
        <v>#DIV/0!</v>
      </c>
      <c r="L21" s="1" t="e">
        <f t="shared" si="9"/>
        <v>#DIV/0!</v>
      </c>
    </row>
    <row r="22" spans="1:13" x14ac:dyDescent="0.25">
      <c r="A22" t="s">
        <v>15</v>
      </c>
      <c r="B22" s="1"/>
      <c r="C22" s="1"/>
      <c r="D22" s="1"/>
      <c r="E22" s="1"/>
      <c r="H22" t="s">
        <v>15</v>
      </c>
      <c r="I22" s="1" t="e">
        <f>(I14-$M14)/$M14</f>
        <v>#DIV/0!</v>
      </c>
      <c r="J22" s="1" t="e">
        <f>(J14-$M14)/$M14</f>
        <v>#DIV/0!</v>
      </c>
      <c r="K22" s="1" t="e">
        <f>(K14-$M14)/$M14</f>
        <v>#DIV/0!</v>
      </c>
      <c r="L22" s="1" t="e">
        <f t="shared" si="9"/>
        <v>#DIV/0!</v>
      </c>
    </row>
    <row r="23" spans="1:13" x14ac:dyDescent="0.25">
      <c r="A23" t="s">
        <v>7</v>
      </c>
      <c r="B23" s="1">
        <f>SUM(B19:B22)</f>
        <v>-1.4375</v>
      </c>
      <c r="C23" s="1">
        <f>SUM(C19:C22)</f>
        <v>-1.4375</v>
      </c>
      <c r="D23" s="1">
        <f t="shared" ref="D23:E23" si="11">SUM(D19:D22)</f>
        <v>7</v>
      </c>
      <c r="E23" s="1">
        <f t="shared" si="11"/>
        <v>-0.3772321428571429</v>
      </c>
      <c r="F23" s="1">
        <f>SUM(B23:E23)</f>
        <v>3.7477678571428572</v>
      </c>
      <c r="H23" t="s">
        <v>7</v>
      </c>
      <c r="I23" s="1" t="e">
        <f>SUM(I19:I22)</f>
        <v>#DIV/0!</v>
      </c>
      <c r="J23" s="1" t="e">
        <f>SUM(J19:J22)</f>
        <v>#DIV/0!</v>
      </c>
      <c r="K23" s="1" t="e">
        <f t="shared" ref="K23:L23" si="12">SUM(K19:K22)</f>
        <v>#DIV/0!</v>
      </c>
      <c r="L23" s="1" t="e">
        <f t="shared" si="12"/>
        <v>#DIV/0!</v>
      </c>
      <c r="M23" s="1" t="e">
        <f>SUM(I23:L23)</f>
        <v>#DIV/0!</v>
      </c>
    </row>
    <row r="25" spans="1:13" x14ac:dyDescent="0.25">
      <c r="A25" t="s">
        <v>16</v>
      </c>
      <c r="H25" t="s">
        <v>16</v>
      </c>
    </row>
    <row r="26" spans="1:13" x14ac:dyDescent="0.25">
      <c r="B26" t="s">
        <v>3</v>
      </c>
      <c r="C26" t="s">
        <v>4</v>
      </c>
      <c r="D26" t="s">
        <v>5</v>
      </c>
      <c r="E26" t="s">
        <v>6</v>
      </c>
      <c r="F26" t="s">
        <v>7</v>
      </c>
      <c r="I26" t="s">
        <v>3</v>
      </c>
      <c r="J26" t="s">
        <v>4</v>
      </c>
      <c r="K26" t="s">
        <v>5</v>
      </c>
      <c r="L26" t="s">
        <v>6</v>
      </c>
      <c r="M26" t="s">
        <v>7</v>
      </c>
    </row>
    <row r="27" spans="1:13" x14ac:dyDescent="0.25">
      <c r="A27" t="s">
        <v>0</v>
      </c>
      <c r="B27" s="1">
        <f>B3/$F$7</f>
        <v>0.23</v>
      </c>
      <c r="C27" s="1">
        <f t="shared" ref="C27:F30" si="13">C3/$F$7</f>
        <v>0.11</v>
      </c>
      <c r="D27" s="1">
        <f t="shared" si="13"/>
        <v>0</v>
      </c>
      <c r="E27" s="1">
        <f t="shared" si="13"/>
        <v>0.3</v>
      </c>
      <c r="F27" s="1">
        <f t="shared" si="13"/>
        <v>0.64</v>
      </c>
      <c r="H27" t="s">
        <v>0</v>
      </c>
      <c r="I27" s="1">
        <f>I3/$M$7</f>
        <v>0.5</v>
      </c>
      <c r="J27" s="1">
        <f>J3/$M$7</f>
        <v>0</v>
      </c>
      <c r="K27" s="1">
        <f t="shared" ref="J27:L27" si="14">K3/$M$7</f>
        <v>0.15</v>
      </c>
      <c r="L27" s="1">
        <f t="shared" si="14"/>
        <v>0</v>
      </c>
      <c r="M27" s="1">
        <f>M3/$M$7</f>
        <v>0.65</v>
      </c>
    </row>
    <row r="28" spans="1:13" x14ac:dyDescent="0.25">
      <c r="A28" t="s">
        <v>1</v>
      </c>
      <c r="B28" s="1">
        <f t="shared" ref="B28:B30" si="15">B4/$F$7</f>
        <v>0</v>
      </c>
      <c r="C28" s="1">
        <f t="shared" si="13"/>
        <v>0</v>
      </c>
      <c r="D28" s="1">
        <f t="shared" si="13"/>
        <v>0</v>
      </c>
      <c r="E28" s="1">
        <f t="shared" si="13"/>
        <v>0.26</v>
      </c>
      <c r="F28" s="1">
        <f t="shared" si="13"/>
        <v>0.26</v>
      </c>
      <c r="H28" t="s">
        <v>1</v>
      </c>
      <c r="I28" s="1">
        <f t="shared" ref="I28:L28" si="16">I4/$M$7</f>
        <v>0</v>
      </c>
      <c r="J28" s="1">
        <f t="shared" si="16"/>
        <v>0.2</v>
      </c>
      <c r="K28" s="1">
        <f t="shared" si="16"/>
        <v>0.15</v>
      </c>
      <c r="L28" s="1">
        <f t="shared" si="16"/>
        <v>0</v>
      </c>
      <c r="M28" s="1">
        <f>M4/$M$7</f>
        <v>0.35</v>
      </c>
    </row>
    <row r="29" spans="1:13" x14ac:dyDescent="0.25">
      <c r="A29" t="s">
        <v>2</v>
      </c>
      <c r="B29" s="1">
        <f t="shared" si="15"/>
        <v>0</v>
      </c>
      <c r="C29" s="1">
        <f t="shared" si="13"/>
        <v>0</v>
      </c>
      <c r="D29" s="1">
        <f t="shared" si="13"/>
        <v>0.1</v>
      </c>
      <c r="E29" s="1">
        <f t="shared" si="13"/>
        <v>0</v>
      </c>
      <c r="F29" s="1">
        <f t="shared" si="13"/>
        <v>0.1</v>
      </c>
      <c r="H29" t="s">
        <v>2</v>
      </c>
      <c r="I29" s="1">
        <f t="shared" ref="I29:L29" si="17">I5/$M$7</f>
        <v>0</v>
      </c>
      <c r="J29" s="1">
        <f t="shared" si="17"/>
        <v>0</v>
      </c>
      <c r="K29" s="1">
        <f>K5/$M$7</f>
        <v>0</v>
      </c>
      <c r="L29" s="1">
        <f t="shared" si="17"/>
        <v>0</v>
      </c>
      <c r="M29" s="1">
        <f>M5/$M$7</f>
        <v>0</v>
      </c>
    </row>
    <row r="30" spans="1:13" x14ac:dyDescent="0.25">
      <c r="A30" t="s">
        <v>15</v>
      </c>
      <c r="B30" s="1">
        <f t="shared" si="15"/>
        <v>0</v>
      </c>
      <c r="C30" s="1">
        <f t="shared" si="13"/>
        <v>0</v>
      </c>
      <c r="D30" s="1">
        <f t="shared" si="13"/>
        <v>0</v>
      </c>
      <c r="E30" s="1">
        <f t="shared" si="13"/>
        <v>0</v>
      </c>
      <c r="F30" s="1">
        <f t="shared" si="13"/>
        <v>0</v>
      </c>
      <c r="H30" t="s">
        <v>15</v>
      </c>
      <c r="I30" s="1">
        <f t="shared" ref="I30:L30" si="18">I6/$M$7</f>
        <v>0</v>
      </c>
      <c r="J30" s="1">
        <f t="shared" si="18"/>
        <v>0</v>
      </c>
      <c r="K30" s="1">
        <f t="shared" si="18"/>
        <v>0</v>
      </c>
      <c r="L30" s="1">
        <f t="shared" si="18"/>
        <v>0</v>
      </c>
      <c r="M30" s="1">
        <f>M6/$M$7</f>
        <v>0</v>
      </c>
    </row>
    <row r="31" spans="1:13" x14ac:dyDescent="0.25">
      <c r="A31" t="s">
        <v>7</v>
      </c>
      <c r="B31" s="1">
        <f>SUM(B27:B30)</f>
        <v>0.23</v>
      </c>
      <c r="C31" s="1">
        <f t="shared" ref="C31:F31" si="19">SUM(C27:C30)</f>
        <v>0.11</v>
      </c>
      <c r="D31" s="1">
        <f t="shared" si="19"/>
        <v>0.1</v>
      </c>
      <c r="E31" s="1">
        <f t="shared" si="19"/>
        <v>0.56000000000000005</v>
      </c>
      <c r="F31" s="1">
        <f t="shared" si="19"/>
        <v>1</v>
      </c>
      <c r="H31" t="s">
        <v>7</v>
      </c>
      <c r="I31" s="1">
        <f>SUM(I27:I30)</f>
        <v>0.5</v>
      </c>
      <c r="J31" s="1">
        <f t="shared" ref="J31:M31" si="20">SUM(J27:J30)</f>
        <v>0.2</v>
      </c>
      <c r="K31" s="1">
        <f t="shared" si="20"/>
        <v>0.3</v>
      </c>
      <c r="L31" s="1">
        <f t="shared" si="20"/>
        <v>0</v>
      </c>
      <c r="M31" s="1">
        <f t="shared" si="20"/>
        <v>1</v>
      </c>
    </row>
    <row r="33" spans="1:13" x14ac:dyDescent="0.25">
      <c r="A33" t="s">
        <v>11</v>
      </c>
      <c r="H33" t="s">
        <v>11</v>
      </c>
    </row>
    <row r="34" spans="1:13" x14ac:dyDescent="0.25">
      <c r="B34" t="s">
        <v>3</v>
      </c>
      <c r="C34" t="s">
        <v>4</v>
      </c>
      <c r="D34" t="s">
        <v>5</v>
      </c>
      <c r="E34" t="s">
        <v>6</v>
      </c>
      <c r="F34" t="s">
        <v>7</v>
      </c>
      <c r="I34" t="s">
        <v>3</v>
      </c>
      <c r="J34" t="s">
        <v>4</v>
      </c>
      <c r="K34" t="s">
        <v>5</v>
      </c>
      <c r="L34" t="s">
        <v>6</v>
      </c>
      <c r="M34" t="s">
        <v>7</v>
      </c>
    </row>
    <row r="35" spans="1:13" x14ac:dyDescent="0.25">
      <c r="A35" t="s">
        <v>0</v>
      </c>
      <c r="B35" s="1">
        <f t="shared" ref="B35:C38" si="21">((B27-B41)^2)/B41</f>
        <v>4.6575000000000012E-2</v>
      </c>
      <c r="C35" s="1">
        <f t="shared" si="21"/>
        <v>2.2274999999999993E-2</v>
      </c>
      <c r="D35" s="1">
        <f t="shared" ref="D35:E38" si="22">((D27-D41)^2)/D41</f>
        <v>6.4000000000000001E-2</v>
      </c>
      <c r="E35" s="1">
        <f t="shared" si="22"/>
        <v>9.5160714285714484E-3</v>
      </c>
      <c r="F35" s="1"/>
      <c r="H35" t="s">
        <v>0</v>
      </c>
      <c r="I35" s="1">
        <f>((I27-I41)^2)/I41</f>
        <v>9.4230769230769215E-2</v>
      </c>
      <c r="J35" s="1">
        <f t="shared" ref="J35:L35" si="23">((J27-J41)^2)/J41</f>
        <v>0.13</v>
      </c>
      <c r="K35" s="1">
        <f t="shared" si="23"/>
        <v>1.038461538461539E-2</v>
      </c>
      <c r="L35" s="1"/>
      <c r="M35" s="1"/>
    </row>
    <row r="36" spans="1:13" x14ac:dyDescent="0.25">
      <c r="A36" t="s">
        <v>1</v>
      </c>
      <c r="B36" s="1">
        <f t="shared" si="21"/>
        <v>5.9800000000000006E-2</v>
      </c>
      <c r="C36" s="1">
        <f t="shared" si="21"/>
        <v>2.86E-2</v>
      </c>
      <c r="D36" s="1">
        <f t="shared" si="22"/>
        <v>2.6000000000000006E-2</v>
      </c>
      <c r="E36" s="1">
        <f t="shared" si="22"/>
        <v>8.9885714285714291E-2</v>
      </c>
      <c r="F36" s="1"/>
      <c r="H36" t="s">
        <v>1</v>
      </c>
      <c r="I36" s="1">
        <f t="shared" ref="I36:L36" si="24">((I28-I42)^2)/I42</f>
        <v>0.17499999999999999</v>
      </c>
      <c r="J36" s="1">
        <f t="shared" si="24"/>
        <v>0.24142857142857149</v>
      </c>
      <c r="K36" s="1">
        <f t="shared" si="24"/>
        <v>1.9285714285714285E-2</v>
      </c>
      <c r="L36" s="1"/>
      <c r="M36" s="1"/>
    </row>
    <row r="37" spans="1:13" x14ac:dyDescent="0.25">
      <c r="A37" t="s">
        <v>2</v>
      </c>
      <c r="B37" s="1">
        <f t="shared" si="21"/>
        <v>2.3000000000000003E-2</v>
      </c>
      <c r="C37" s="1">
        <f t="shared" si="21"/>
        <v>1.1000000000000001E-2</v>
      </c>
      <c r="D37" s="1">
        <f t="shared" si="22"/>
        <v>0.80999999999999983</v>
      </c>
      <c r="E37" s="1">
        <f t="shared" si="22"/>
        <v>5.6000000000000008E-2</v>
      </c>
      <c r="F37" s="1"/>
      <c r="H37" t="s">
        <v>2</v>
      </c>
      <c r="I37" s="1" t="e">
        <f t="shared" ref="I37:L37" si="25">((I29-I43)^2)/I43</f>
        <v>#DIV/0!</v>
      </c>
      <c r="J37" s="1" t="e">
        <f t="shared" si="25"/>
        <v>#DIV/0!</v>
      </c>
      <c r="K37" s="1" t="e">
        <f t="shared" si="25"/>
        <v>#DIV/0!</v>
      </c>
      <c r="L37" s="1"/>
      <c r="M37" s="1"/>
    </row>
    <row r="38" spans="1:13" x14ac:dyDescent="0.25">
      <c r="A38" t="s">
        <v>15</v>
      </c>
      <c r="B38" s="1"/>
      <c r="C38" s="1"/>
      <c r="D38" s="1"/>
      <c r="E38" s="1"/>
      <c r="H38" t="s">
        <v>15</v>
      </c>
      <c r="I38" s="1"/>
      <c r="J38" s="1"/>
      <c r="K38" s="1"/>
      <c r="L38" s="1"/>
    </row>
    <row r="39" spans="1:13" x14ac:dyDescent="0.25">
      <c r="B39" s="1">
        <f>SUM(B35:B38)</f>
        <v>0.12937500000000002</v>
      </c>
      <c r="C39" s="1">
        <f t="shared" ref="B39:E39" si="26">SUM(C35:C38)</f>
        <v>6.1874999999999993E-2</v>
      </c>
      <c r="D39" s="1">
        <f t="shared" si="26"/>
        <v>0.8999999999999998</v>
      </c>
      <c r="E39" s="1">
        <f t="shared" si="26"/>
        <v>0.15540178571428576</v>
      </c>
      <c r="F39" s="1">
        <f>SUM(B39:E39)</f>
        <v>1.2466517857142856</v>
      </c>
      <c r="I39" s="1" t="e">
        <f t="shared" ref="I39:L39" si="27">SUM(I35:I38)</f>
        <v>#DIV/0!</v>
      </c>
      <c r="J39" s="1" t="e">
        <f t="shared" si="27"/>
        <v>#DIV/0!</v>
      </c>
      <c r="K39" s="1" t="e">
        <f t="shared" si="27"/>
        <v>#DIV/0!</v>
      </c>
      <c r="L39" s="1"/>
      <c r="M39" s="1" t="e">
        <f>SUM(I39:L39)</f>
        <v>#DIV/0!</v>
      </c>
    </row>
    <row r="40" spans="1:13" x14ac:dyDescent="0.25">
      <c r="A40" t="s">
        <v>12</v>
      </c>
      <c r="B40" t="s">
        <v>3</v>
      </c>
      <c r="C40" t="s">
        <v>4</v>
      </c>
      <c r="D40" t="s">
        <v>5</v>
      </c>
      <c r="E40" t="s">
        <v>6</v>
      </c>
      <c r="H40" t="s">
        <v>12</v>
      </c>
      <c r="I40" t="s">
        <v>3</v>
      </c>
      <c r="J40" t="s">
        <v>4</v>
      </c>
      <c r="K40" t="s">
        <v>5</v>
      </c>
      <c r="L40" t="s">
        <v>6</v>
      </c>
    </row>
    <row r="41" spans="1:13" x14ac:dyDescent="0.25">
      <c r="A41" t="s">
        <v>0</v>
      </c>
      <c r="B41">
        <f>B$31*$F27</f>
        <v>0.1472</v>
      </c>
      <c r="C41">
        <f t="shared" ref="C41:E44" si="28">C$31*$F27</f>
        <v>7.0400000000000004E-2</v>
      </c>
      <c r="D41">
        <f t="shared" si="28"/>
        <v>6.4000000000000001E-2</v>
      </c>
      <c r="E41">
        <f t="shared" si="28"/>
        <v>0.35840000000000005</v>
      </c>
      <c r="H41" t="s">
        <v>0</v>
      </c>
      <c r="I41">
        <f>I$31*$M27</f>
        <v>0.32500000000000001</v>
      </c>
      <c r="J41">
        <f t="shared" ref="J41:K41" si="29">J$31*$M27</f>
        <v>0.13</v>
      </c>
      <c r="K41">
        <f t="shared" si="29"/>
        <v>0.19500000000000001</v>
      </c>
      <c r="L41">
        <f>L$31*$M27</f>
        <v>0</v>
      </c>
    </row>
    <row r="42" spans="1:13" x14ac:dyDescent="0.25">
      <c r="A42" t="s">
        <v>1</v>
      </c>
      <c r="B42">
        <f t="shared" ref="B42:B44" si="30">B$31*$F28</f>
        <v>5.9800000000000006E-2</v>
      </c>
      <c r="C42">
        <f t="shared" si="28"/>
        <v>2.86E-2</v>
      </c>
      <c r="D42">
        <f t="shared" si="28"/>
        <v>2.6000000000000002E-2</v>
      </c>
      <c r="E42">
        <f t="shared" si="28"/>
        <v>0.14560000000000001</v>
      </c>
      <c r="H42" t="s">
        <v>1</v>
      </c>
      <c r="I42">
        <f t="shared" ref="I42:L42" si="31">I$31*$M28</f>
        <v>0.17499999999999999</v>
      </c>
      <c r="J42">
        <f t="shared" si="31"/>
        <v>6.9999999999999993E-2</v>
      </c>
      <c r="K42">
        <f t="shared" si="31"/>
        <v>0.105</v>
      </c>
      <c r="L42">
        <f t="shared" si="31"/>
        <v>0</v>
      </c>
    </row>
    <row r="43" spans="1:13" x14ac:dyDescent="0.25">
      <c r="A43" t="s">
        <v>2</v>
      </c>
      <c r="B43">
        <f t="shared" si="30"/>
        <v>2.3000000000000003E-2</v>
      </c>
      <c r="C43">
        <f t="shared" si="28"/>
        <v>1.1000000000000001E-2</v>
      </c>
      <c r="D43">
        <f t="shared" si="28"/>
        <v>1.0000000000000002E-2</v>
      </c>
      <c r="E43">
        <f t="shared" si="28"/>
        <v>5.6000000000000008E-2</v>
      </c>
      <c r="H43" t="s">
        <v>2</v>
      </c>
      <c r="I43">
        <f t="shared" ref="I43:L43" si="32">I$31*$M29</f>
        <v>0</v>
      </c>
      <c r="J43">
        <f t="shared" si="32"/>
        <v>0</v>
      </c>
      <c r="K43">
        <f t="shared" si="32"/>
        <v>0</v>
      </c>
      <c r="L43">
        <f t="shared" si="32"/>
        <v>0</v>
      </c>
    </row>
    <row r="44" spans="1:13" x14ac:dyDescent="0.25">
      <c r="A44" t="s">
        <v>15</v>
      </c>
      <c r="B44">
        <f t="shared" si="30"/>
        <v>0</v>
      </c>
      <c r="C44">
        <f t="shared" si="28"/>
        <v>0</v>
      </c>
      <c r="D44">
        <f t="shared" si="28"/>
        <v>0</v>
      </c>
      <c r="E44">
        <f t="shared" si="28"/>
        <v>0</v>
      </c>
      <c r="H44" t="s">
        <v>15</v>
      </c>
      <c r="I44">
        <f t="shared" ref="I44:L44" si="33">I$31*$M30</f>
        <v>0</v>
      </c>
      <c r="J44">
        <f t="shared" si="33"/>
        <v>0</v>
      </c>
      <c r="K44">
        <f t="shared" si="33"/>
        <v>0</v>
      </c>
      <c r="L44">
        <f t="shared" si="33"/>
        <v>0</v>
      </c>
    </row>
    <row r="47" spans="1:13" x14ac:dyDescent="0.25">
      <c r="A47" t="s">
        <v>18</v>
      </c>
      <c r="B47" t="s">
        <v>3</v>
      </c>
      <c r="C47" t="s">
        <v>4</v>
      </c>
      <c r="D47" t="s">
        <v>5</v>
      </c>
      <c r="E47" t="s">
        <v>6</v>
      </c>
      <c r="H47" t="s">
        <v>18</v>
      </c>
      <c r="I47" t="s">
        <v>3</v>
      </c>
      <c r="J47" t="s">
        <v>4</v>
      </c>
      <c r="K47" t="s">
        <v>5</v>
      </c>
      <c r="L47" t="s">
        <v>6</v>
      </c>
    </row>
    <row r="48" spans="1:13" x14ac:dyDescent="0.25">
      <c r="A48" t="s">
        <v>0</v>
      </c>
      <c r="B48">
        <f>(B27-B41)/SQRT(B41)</f>
        <v>0.21581241854907243</v>
      </c>
      <c r="C48">
        <f t="shared" ref="C48:E48" si="34">(C27-C41)/SQRT(C41)</f>
        <v>0.14924811556599299</v>
      </c>
      <c r="D48">
        <f t="shared" si="34"/>
        <v>-0.25298221281347039</v>
      </c>
      <c r="E48">
        <f t="shared" si="34"/>
        <v>-9.7550353298034992E-2</v>
      </c>
      <c r="H48" t="s">
        <v>0</v>
      </c>
      <c r="I48">
        <f>(I27-I41)/SQRT(I41)</f>
        <v>0.30697030675746018</v>
      </c>
      <c r="J48">
        <f t="shared" ref="J48:L48" si="35">(J27-J41)/SQRT(J41)</f>
        <v>-0.3605551275463989</v>
      </c>
      <c r="K48">
        <f t="shared" si="35"/>
        <v>-0.10190493307301364</v>
      </c>
      <c r="L48" t="e">
        <f t="shared" si="35"/>
        <v>#DIV/0!</v>
      </c>
    </row>
    <row r="49" spans="1:12" x14ac:dyDescent="0.25">
      <c r="A49" t="s">
        <v>1</v>
      </c>
      <c r="B49">
        <f t="shared" ref="B49:E51" si="36">(B28-B42)/SQRT(B42)</f>
        <v>-0.24454038521274971</v>
      </c>
      <c r="C49">
        <f t="shared" si="36"/>
        <v>-0.16911534525287764</v>
      </c>
      <c r="D49">
        <f t="shared" si="36"/>
        <v>-0.161245154965971</v>
      </c>
      <c r="E49">
        <f t="shared" si="36"/>
        <v>0.29980946330246866</v>
      </c>
      <c r="H49" t="s">
        <v>1</v>
      </c>
      <c r="I49">
        <f t="shared" ref="I49:I51" si="37">(I28-I42)/SQRT(I42)</f>
        <v>-0.41833001326703773</v>
      </c>
      <c r="J49">
        <f t="shared" ref="I49:L49" si="38">(J28-J42)/SQRT(J42)</f>
        <v>0.49135381491199548</v>
      </c>
      <c r="K49">
        <f t="shared" si="38"/>
        <v>0.13887301496588272</v>
      </c>
      <c r="L49" t="e">
        <f t="shared" si="38"/>
        <v>#DIV/0!</v>
      </c>
    </row>
    <row r="50" spans="1:12" x14ac:dyDescent="0.25">
      <c r="A50" t="s">
        <v>2</v>
      </c>
      <c r="B50">
        <f t="shared" si="36"/>
        <v>-0.15165750888103102</v>
      </c>
      <c r="C50">
        <f t="shared" si="36"/>
        <v>-0.10488088481701516</v>
      </c>
      <c r="D50">
        <f t="shared" si="36"/>
        <v>0.89999999999999991</v>
      </c>
      <c r="E50">
        <f t="shared" si="36"/>
        <v>-0.23664319132398468</v>
      </c>
      <c r="H50" t="s">
        <v>2</v>
      </c>
      <c r="I50" t="e">
        <f t="shared" si="37"/>
        <v>#DIV/0!</v>
      </c>
      <c r="J50" t="e">
        <f t="shared" ref="I50:L50" si="39">(J29-J43)/SQRT(J43)</f>
        <v>#DIV/0!</v>
      </c>
      <c r="K50" t="e">
        <f t="shared" si="39"/>
        <v>#DIV/0!</v>
      </c>
      <c r="L50" t="e">
        <f t="shared" si="39"/>
        <v>#DIV/0!</v>
      </c>
    </row>
    <row r="51" spans="1:12" x14ac:dyDescent="0.25">
      <c r="A51" t="s">
        <v>15</v>
      </c>
      <c r="B51" t="s">
        <v>22</v>
      </c>
      <c r="H51" t="s">
        <v>15</v>
      </c>
      <c r="I51" t="e">
        <f t="shared" si="37"/>
        <v>#DIV/0!</v>
      </c>
      <c r="J51" t="e">
        <f t="shared" ref="I51:L51" si="40">(J30-J44)/SQRT(J44)</f>
        <v>#DIV/0!</v>
      </c>
      <c r="K51" t="e">
        <f t="shared" si="40"/>
        <v>#DIV/0!</v>
      </c>
      <c r="L51" t="e">
        <f t="shared" si="40"/>
        <v>#DIV/0!</v>
      </c>
    </row>
    <row r="52" spans="1:12" x14ac:dyDescent="0.25">
      <c r="B52">
        <f t="shared" ref="B52:E52" si="41">SUM(B48:B51)</f>
        <v>-0.1803854755447083</v>
      </c>
      <c r="C52">
        <f t="shared" si="41"/>
        <v>-0.1247481145038998</v>
      </c>
      <c r="D52">
        <f t="shared" si="41"/>
        <v>0.48577263222055855</v>
      </c>
      <c r="E52">
        <f t="shared" si="41"/>
        <v>-3.4384081319551008E-2</v>
      </c>
      <c r="F52">
        <f>SUM(B52:E52)</f>
        <v>0.14625496085239947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JCLC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Tobin Cataldo</dc:creator>
  <cp:lastModifiedBy>Tobin Cataldo</cp:lastModifiedBy>
  <dcterms:created xsi:type="dcterms:W3CDTF">2014-05-13T18:07:38Z</dcterms:created>
  <dcterms:modified xsi:type="dcterms:W3CDTF">2014-05-14T18:38:37Z</dcterms:modified>
</cp:coreProperties>
</file>