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xr:revisionPtr revIDLastSave="0" documentId="8_{AB085ACD-415C-4407-B36D-1A4BAD88A9CC}" xr6:coauthVersionLast="47" xr6:coauthVersionMax="47" xr10:uidLastSave="{00000000-0000-0000-0000-000000000000}"/>
  <bookViews>
    <workbookView xWindow="0" yWindow="0" windowWidth="0" windowHeight="0" firstSheet="1" activeTab="3" xr2:uid="{00000000-000D-0000-FFFF-FFFF00000000}"/>
  </bookViews>
  <sheets>
    <sheet name="Instruction" sheetId="1" r:id="rId1"/>
    <sheet name="Lookup" sheetId="2" r:id="rId2"/>
    <sheet name="Lookup Assignment" sheetId="3" r:id="rId3"/>
    <sheet name="Sheet1" sheetId="11" r:id="rId4"/>
    <sheet name="Pivot Table" sheetId="4" r:id="rId5"/>
    <sheet name="Pivot Assignment" sheetId="5" r:id="rId6"/>
    <sheet name="Qn1" sheetId="6" state="hidden" r:id="rId7"/>
    <sheet name="Qn2" sheetId="7" state="hidden" r:id="rId8"/>
    <sheet name="Qn3" sheetId="8" state="hidden" r:id="rId9"/>
    <sheet name="Sheet4" sheetId="9" state="hidden" r:id="rId10"/>
    <sheet name="Sheet5" sheetId="10" state="hidden" r:id="rId11"/>
  </sheets>
  <calcPr calcId="191028"/>
  <pivotCaches>
    <pivotCache cacheId="296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POQJY6pc+0f9t5j52qJ3f3dwrCU4A/f4fHrmNchtwQg="/>
    </ext>
  </extLst>
</workbook>
</file>

<file path=xl/calcChain.xml><?xml version="1.0" encoding="utf-8"?>
<calcChain xmlns="http://schemas.openxmlformats.org/spreadsheetml/2006/main">
  <c r="K2" i="4" l="1"/>
  <c r="K3" i="4"/>
  <c r="K4" i="4"/>
  <c r="K5" i="4"/>
  <c r="K6" i="4"/>
  <c r="K7" i="4"/>
  <c r="K8" i="4"/>
  <c r="K9" i="4"/>
  <c r="K10" i="4"/>
  <c r="K11" i="4"/>
  <c r="K12" i="4"/>
  <c r="K13" i="4"/>
  <c r="K14" i="4"/>
  <c r="K15" i="4"/>
  <c r="K16" i="4"/>
  <c r="K17" i="4"/>
  <c r="K18" i="4"/>
  <c r="K19" i="4"/>
  <c r="K20" i="4"/>
  <c r="K21" i="4"/>
  <c r="B37" i="2"/>
  <c r="B34" i="2"/>
  <c r="B31" i="2"/>
  <c r="B28" i="2"/>
</calcChain>
</file>

<file path=xl/sharedStrings.xml><?xml version="1.0" encoding="utf-8"?>
<sst xmlns="http://schemas.openxmlformats.org/spreadsheetml/2006/main" count="335" uniqueCount="82">
  <si>
    <t>Mini Project: Lookup Functions and Data Analysis Task</t>
  </si>
  <si>
    <t>Objective:</t>
  </si>
  <si>
    <t>Your task is to utilize lookup functions to extract, match, and analyze data across multiple sheets in the given dataset. This exercise will help you strengthen your proficiency in Excel lookup functions and also the fomula are to be shown.</t>
  </si>
  <si>
    <t>Instructions:</t>
  </si>
  <si>
    <r>
      <rPr>
        <b/>
        <sz val="11"/>
        <color theme="1"/>
        <rFont val="Calibri"/>
      </rPr>
      <t>1. Understand the Dataset</t>
    </r>
    <r>
      <rPr>
        <sz val="11"/>
        <color theme="1"/>
        <rFont val="Calibri"/>
      </rPr>
      <t xml:space="preserve"> – The dataset consists of </t>
    </r>
    <r>
      <rPr>
        <b/>
        <sz val="11"/>
        <color theme="1"/>
        <rFont val="Calibri"/>
      </rPr>
      <t>four different sheets</t>
    </r>
    <r>
      <rPr>
        <sz val="11"/>
        <color theme="1"/>
        <rFont val="Calibri"/>
      </rPr>
      <t xml:space="preserve"> containing structured data. Carefully review the information in each sheet.</t>
    </r>
  </si>
  <si>
    <r>
      <rPr>
        <b/>
        <sz val="11"/>
        <color theme="1"/>
        <rFont val="Calibri"/>
      </rPr>
      <t>2. Apply Lookup Functions</t>
    </r>
    <r>
      <rPr>
        <sz val="11"/>
        <color theme="1"/>
        <rFont val="Calibri"/>
      </rPr>
      <t xml:space="preserve"> – Use </t>
    </r>
    <r>
      <rPr>
        <b/>
        <sz val="11"/>
        <color theme="1"/>
        <rFont val="Calibri"/>
      </rPr>
      <t>VLOOKUP or XLOOKUP</t>
    </r>
    <r>
      <rPr>
        <sz val="11"/>
        <color theme="1"/>
        <rFont val="Calibri"/>
      </rPr>
      <t xml:space="preserve"> where applicable to retrieve relevant data based on the assignment questions and also the pivot assessment sheet.</t>
    </r>
  </si>
  <si>
    <r>
      <rPr>
        <b/>
        <sz val="11"/>
        <color theme="1"/>
        <rFont val="Calibri"/>
      </rPr>
      <t>3. Answer the Assignment Questions</t>
    </r>
    <r>
      <rPr>
        <sz val="11"/>
        <color theme="1"/>
        <rFont val="Calibri"/>
      </rPr>
      <t xml:space="preserve"> – Follow the provided </t>
    </r>
    <r>
      <rPr>
        <b/>
        <sz val="11"/>
        <color theme="1"/>
        <rFont val="Calibri"/>
      </rPr>
      <t>assignment sheet</t>
    </r>
    <r>
      <rPr>
        <sz val="11"/>
        <color theme="1"/>
        <rFont val="Calibri"/>
      </rPr>
      <t xml:space="preserve"> and complete the required tasks by applying lookup techniques effectively.</t>
    </r>
  </si>
  <si>
    <t>Expected Deliverables:</t>
  </si>
  <si>
    <r>
      <rPr>
        <sz val="11"/>
        <color theme="1"/>
        <rFont val="Calibri"/>
      </rPr>
      <t xml:space="preserve">A </t>
    </r>
    <r>
      <rPr>
        <b/>
        <sz val="11"/>
        <color theme="1"/>
        <rFont val="Calibri"/>
      </rPr>
      <t>completed Excel file</t>
    </r>
    <r>
      <rPr>
        <sz val="11"/>
        <color theme="1"/>
        <rFont val="Calibri"/>
      </rPr>
      <t xml:space="preserve"> with correctly implemented lookup functions and calculated results.</t>
    </r>
  </si>
  <si>
    <r>
      <rPr>
        <sz val="11"/>
        <color theme="1"/>
        <rFont val="Calibri"/>
      </rPr>
      <t xml:space="preserve">A </t>
    </r>
    <r>
      <rPr>
        <b/>
        <sz val="11"/>
        <color theme="1"/>
        <rFont val="Calibri"/>
      </rPr>
      <t>brief summary</t>
    </r>
    <r>
      <rPr>
        <sz val="11"/>
        <color theme="1"/>
        <rFont val="Calibri"/>
      </rPr>
      <t xml:space="preserve"> explaining the steps taken and key insights from your analysis.</t>
    </r>
  </si>
  <si>
    <t>Ensure accuracy in your formulas and maintain a well-structured dataset. Good luck with your analysis! 🚀</t>
  </si>
  <si>
    <t>Customer Name</t>
  </si>
  <si>
    <t>Order Priority</t>
  </si>
  <si>
    <t>Date</t>
  </si>
  <si>
    <t>Order Quantity</t>
  </si>
  <si>
    <t>Sales</t>
  </si>
  <si>
    <t>Discount</t>
  </si>
  <si>
    <t>Ship Mode</t>
  </si>
  <si>
    <t>Profit</t>
  </si>
  <si>
    <t>Region</t>
  </si>
  <si>
    <t>Customer Segment</t>
  </si>
  <si>
    <t>Column1</t>
  </si>
  <si>
    <t>Ruben Dartt</t>
  </si>
  <si>
    <t>Not Specified</t>
  </si>
  <si>
    <t>Regular Air</t>
  </si>
  <si>
    <t>West</t>
  </si>
  <si>
    <t>Corporate</t>
  </si>
  <si>
    <t>Roy Collins</t>
  </si>
  <si>
    <t>High</t>
  </si>
  <si>
    <t>Express Air</t>
  </si>
  <si>
    <t>Prarie</t>
  </si>
  <si>
    <t>Pauline Chand</t>
  </si>
  <si>
    <t>Low</t>
  </si>
  <si>
    <t>Ontario</t>
  </si>
  <si>
    <t>Muhammed MacIntyre</t>
  </si>
  <si>
    <t>Nunavut</t>
  </si>
  <si>
    <t>Small Business</t>
  </si>
  <si>
    <t>Julie Creighton</t>
  </si>
  <si>
    <t>Liz Pelletier</t>
  </si>
  <si>
    <t>Delivery Truck</t>
  </si>
  <si>
    <t>Craig Yedwab</t>
  </si>
  <si>
    <t>Medium</t>
  </si>
  <si>
    <t>Yukon</t>
  </si>
  <si>
    <t>Consumer</t>
  </si>
  <si>
    <t>Jonathan Doherty</t>
  </si>
  <si>
    <t>Tamara Dahlen</t>
  </si>
  <si>
    <t>Critical</t>
  </si>
  <si>
    <t>Keith Dawkins</t>
  </si>
  <si>
    <t>Home Office</t>
  </si>
  <si>
    <t>Arthur Gainer</t>
  </si>
  <si>
    <t>Sample Company A</t>
  </si>
  <si>
    <t>Helen Wasserman</t>
  </si>
  <si>
    <t>Quebec</t>
  </si>
  <si>
    <t>Date of Sales</t>
  </si>
  <si>
    <t>Sales Amount</t>
  </si>
  <si>
    <t>Sales Figure</t>
  </si>
  <si>
    <t>Questions</t>
  </si>
  <si>
    <t>1. What Customer Segment does Muhammed MacIntyre fall under? (Vlookup)</t>
  </si>
  <si>
    <t>2. What was the sales amount on 5/7/2009? (Vlookup)</t>
  </si>
  <si>
    <t>3. Who was the customer with sales figure 4158.1235? (xlookup)</t>
  </si>
  <si>
    <t>4. Which customer comes from the region Yukon?</t>
  </si>
  <si>
    <t>(All)</t>
  </si>
  <si>
    <t>Sum of Order Quantity</t>
  </si>
  <si>
    <t>Sales Year</t>
  </si>
  <si>
    <t>Nunavut Total</t>
  </si>
  <si>
    <t>Ontario Total</t>
  </si>
  <si>
    <t>Prarie Total</t>
  </si>
  <si>
    <t>Quebec Total</t>
  </si>
  <si>
    <t>West Total</t>
  </si>
  <si>
    <t>Yukon Total</t>
  </si>
  <si>
    <t>Grand Total</t>
  </si>
  <si>
    <t>1. Total order quantity for Liz pelletier</t>
  </si>
  <si>
    <t>2. Which order priority category produced the highest sales?</t>
  </si>
  <si>
    <t>3. Show only sales that were made in 2009</t>
  </si>
  <si>
    <t>4. Which region brought in the least profit for the year 2012?</t>
  </si>
  <si>
    <t>5. which customer segment accounted for our highest sales figure?</t>
  </si>
  <si>
    <t>Row Labels</t>
  </si>
  <si>
    <t>Sum of Sales</t>
  </si>
  <si>
    <t>2009</t>
  </si>
  <si>
    <t>Sum of Profit</t>
  </si>
  <si>
    <t>Column Labels</t>
  </si>
  <si>
    <t>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</si>
</sst>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scheme val="minor"/>
    </font>
    <font>
      <b/>
      <sz val="13"/>
      <color theme="1"/>
      <name val="Calibri"/>
    </font>
    <font>
      <sz val="11"/>
      <color theme="1"/>
      <name val="Calibri"/>
    </font>
    <font>
      <b/>
      <sz val="11"/>
      <color theme="1"/>
      <name val="Calibri"/>
    </font>
    <font>
      <sz val="11"/>
      <color theme="0"/>
      <name val="Calibri"/>
      <scheme val="minor"/>
    </font>
    <font>
      <sz val="11"/>
      <color theme="1"/>
      <name val="Calibri"/>
      <scheme val="minor"/>
    </font>
    <font>
      <b/>
      <sz val="11"/>
      <color theme="0"/>
      <name val="Calibri"/>
    </font>
    <font>
      <sz val="11"/>
      <color theme="0"/>
      <name val="Calibri"/>
    </font>
    <font>
      <b/>
      <sz val="11"/>
      <color theme="1"/>
      <name val="Calibri"/>
      <scheme val="minor"/>
    </font>
  </fonts>
  <fills count="6">
    <fill>
      <patternFill patternType="none"/>
    </fill>
    <fill>
      <patternFill patternType="gray125"/>
    </fill>
    <fill>
      <patternFill patternType="solid">
        <fgColor rgb="FFFBE4D5"/>
        <bgColor rgb="FFFBE4D5"/>
      </patternFill>
    </fill>
    <fill>
      <patternFill patternType="solid">
        <fgColor rgb="FFFFFF00"/>
        <bgColor rgb="FFFFFF00"/>
      </patternFill>
    </fill>
    <fill>
      <patternFill patternType="solid">
        <fgColor theme="1"/>
        <bgColor theme="1"/>
      </patternFill>
    </fill>
    <fill>
      <patternFill patternType="solid">
        <fgColor rgb="FFFFFF00"/>
        <bgColor indexed="64"/>
      </patternFill>
    </fill>
  </fills>
  <borders count="14">
    <border>
      <left/>
      <right/>
      <top/>
      <bottom/>
      <diagonal/>
    </border>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
      <left style="thin">
        <color indexed="8"/>
      </left>
      <right style="thin">
        <color indexed="8"/>
      </right>
      <top style="thin">
        <color indexed="65"/>
      </top>
      <bottom/>
      <diagonal/>
    </border>
  </borders>
  <cellStyleXfs count="1">
    <xf numFmtId="0" fontId="0" fillId="0" borderId="0"/>
  </cellStyleXfs>
  <cellXfs count="49">
    <xf numFmtId="0" fontId="0" fillId="0" borderId="0" xfId="0" applyFont="1" applyAlignment="1"/>
    <xf numFmtId="0" fontId="1" fillId="2" borderId="1" xfId="0" applyFont="1" applyFill="1" applyBorder="1" applyAlignment="1">
      <alignment vertical="center"/>
    </xf>
    <xf numFmtId="0" fontId="2" fillId="2" borderId="1" xfId="0" applyFont="1" applyFill="1" applyBorder="1"/>
    <xf numFmtId="0" fontId="3" fillId="2" borderId="1" xfId="0" applyFont="1" applyFill="1" applyBorder="1"/>
    <xf numFmtId="0" fontId="2" fillId="2" borderId="1" xfId="0" applyFont="1" applyFill="1" applyBorder="1" applyAlignment="1">
      <alignment wrapText="1"/>
    </xf>
    <xf numFmtId="0" fontId="1"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4" fillId="0" borderId="0" xfId="0" applyFont="1"/>
    <xf numFmtId="14" fontId="2" fillId="0" borderId="0" xfId="0" applyNumberFormat="1" applyFont="1"/>
    <xf numFmtId="0" fontId="5" fillId="0" borderId="0" xfId="0" applyFont="1"/>
    <xf numFmtId="0" fontId="2" fillId="3" borderId="1" xfId="0" applyFont="1" applyFill="1" applyBorder="1"/>
    <xf numFmtId="0" fontId="6" fillId="4" borderId="1" xfId="0" applyFont="1" applyFill="1" applyBorder="1"/>
    <xf numFmtId="0" fontId="7" fillId="4" borderId="1" xfId="0" applyFont="1" applyFill="1" applyBorder="1"/>
    <xf numFmtId="0" fontId="2" fillId="0" borderId="0" xfId="0" applyFont="1"/>
    <xf numFmtId="0" fontId="2" fillId="0" borderId="0" xfId="0" applyFont="1" applyAlignment="1">
      <alignment horizontal="left"/>
    </xf>
    <xf numFmtId="0" fontId="8" fillId="0" borderId="0" xfId="0" applyFont="1" applyAlignment="1">
      <alignment horizontal="center"/>
    </xf>
    <xf numFmtId="0" fontId="0" fillId="0" borderId="0" xfId="0" applyFont="1" applyAlignment="1">
      <alignment horizontal="center"/>
    </xf>
    <xf numFmtId="0" fontId="0" fillId="0" borderId="0" xfId="0" applyFont="1" applyAlignment="1">
      <alignment horizontal="right"/>
    </xf>
    <xf numFmtId="14" fontId="0" fillId="0" borderId="0" xfId="0" applyNumberFormat="1" applyFont="1" applyAlignment="1"/>
    <xf numFmtId="0" fontId="0" fillId="0" borderId="0" xfId="0" applyFont="1" applyAlignment="1">
      <alignment wrapText="1"/>
    </xf>
    <xf numFmtId="0" fontId="8" fillId="0" borderId="0" xfId="0" applyFont="1" applyAlignment="1">
      <alignment horizontal="right" wrapText="1"/>
    </xf>
    <xf numFmtId="0" fontId="8" fillId="0" borderId="0" xfId="0" applyFont="1" applyAlignment="1">
      <alignment horizontal="right"/>
    </xf>
    <xf numFmtId="0" fontId="0" fillId="0" borderId="1" xfId="0" applyFill="1" applyBorder="1"/>
    <xf numFmtId="0" fontId="0" fillId="5" borderId="0" xfId="0" applyFont="1" applyFill="1" applyAlignment="1"/>
    <xf numFmtId="0" fontId="0" fillId="5" borderId="0" xfId="0" applyFont="1" applyFill="1" applyAlignment="1">
      <alignment wrapText="1"/>
    </xf>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NumberFormat="1" applyFont="1" applyBorder="1" applyAlignment="1"/>
    <xf numFmtId="0" fontId="0" fillId="0" borderId="2" xfId="0" pivotButton="1" applyFont="1" applyBorder="1" applyAlignment="1"/>
    <xf numFmtId="0" fontId="0" fillId="0" borderId="6" xfId="0" applyNumberFormat="1" applyFont="1" applyBorder="1" applyAlignment="1"/>
    <xf numFmtId="0" fontId="0" fillId="0" borderId="8" xfId="0" applyFont="1" applyBorder="1" applyAlignment="1"/>
    <xf numFmtId="0" fontId="0" fillId="0" borderId="9" xfId="0" applyNumberFormat="1" applyFont="1" applyBorder="1" applyAlignment="1"/>
    <xf numFmtId="0" fontId="0" fillId="0" borderId="10" xfId="0" applyFont="1" applyBorder="1" applyAlignment="1"/>
    <xf numFmtId="0" fontId="0" fillId="0" borderId="2" xfId="0" applyNumberFormat="1" applyFont="1" applyBorder="1" applyAlignment="1"/>
    <xf numFmtId="0" fontId="0" fillId="0" borderId="11" xfId="0" applyNumberFormat="1" applyFont="1" applyBorder="1" applyAlignment="1"/>
    <xf numFmtId="0" fontId="0" fillId="0" borderId="8" xfId="0" applyNumberFormat="1" applyFont="1" applyBorder="1" applyAlignment="1"/>
    <xf numFmtId="0" fontId="0" fillId="0" borderId="1" xfId="0" applyNumberFormat="1" applyFont="1" applyBorder="1" applyAlignment="1"/>
    <xf numFmtId="0" fontId="0" fillId="0" borderId="10" xfId="0" applyNumberFormat="1" applyFont="1" applyBorder="1" applyAlignment="1"/>
    <xf numFmtId="0" fontId="0" fillId="0" borderId="12" xfId="0" applyNumberFormat="1" applyFont="1" applyBorder="1" applyAlignment="1"/>
    <xf numFmtId="0" fontId="0" fillId="0" borderId="11" xfId="0" applyFont="1" applyBorder="1" applyAlignment="1"/>
    <xf numFmtId="0" fontId="0" fillId="0" borderId="3" xfId="0" pivotButton="1" applyFont="1" applyBorder="1" applyAlignment="1"/>
    <xf numFmtId="0" fontId="0" fillId="0" borderId="13" xfId="0" applyFont="1" applyBorder="1" applyAlignment="1"/>
    <xf numFmtId="0" fontId="0" fillId="0" borderId="7" xfId="0" pivotButton="1" applyFont="1" applyBorder="1" applyAlignment="1"/>
    <xf numFmtId="0" fontId="0" fillId="0" borderId="7" xfId="0" applyFont="1" applyBorder="1" applyAlignment="1"/>
  </cellXfs>
  <cellStyles count="1">
    <cellStyle name="Normal" xfId="0" builtinId="0"/>
  </cellStyles>
  <dxfs count="8">
    <dxf>
      <numFmt numFmtId="0" formatCode="General"/>
    </dxf>
    <dxf>
      <font>
        <b val="0"/>
        <i val="0"/>
        <strike val="0"/>
        <condense val="0"/>
        <extend val="0"/>
        <outline val="0"/>
        <shadow val="0"/>
        <u val="none"/>
        <vertAlign val="baseline"/>
        <sz val="11"/>
        <color theme="1"/>
        <name val="Calibri"/>
        <scheme val="none"/>
      </font>
      <numFmt numFmtId="19" formatCode="m/d/yyyy"/>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s>
  <tableStyles count="2">
    <tableStyle name="Lookup-style" pivot="0" count="3" xr9:uid="{00000000-0011-0000-FFFF-FFFF00000000}">
      <tableStyleElement type="headerRow" dxfId="7"/>
      <tableStyleElement type="firstRowStripe" dxfId="6"/>
      <tableStyleElement type="secondRowStripe" dxfId="5"/>
    </tableStyle>
    <tableStyle name="Pivot Table-style" pivot="0" count="3" xr9:uid="{00000000-0011-0000-FFFF-FFFF01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27.639134490739" createdVersion="8" refreshedVersion="8" minRefreshableVersion="3" recordCount="20" xr:uid="{4CBF4C8D-FA25-499C-86DB-2FE6B16418AB}">
  <cacheSource type="worksheet">
    <worksheetSource name="Table_2"/>
  </cacheSource>
  <cacheFields count="11">
    <cacheField name="Customer Name" numFmtId="0">
      <sharedItems count="13">
        <s v="Ruben Dartt"/>
        <s v="Roy Collins"/>
        <s v="Pauline Chand"/>
        <s v="Muhammed MacIntyre"/>
        <s v="Julie Creighton"/>
        <s v="Liz Pelletier"/>
        <s v="Craig Yedwab"/>
        <s v="Jonathan Doherty"/>
        <s v="Tamara Dahlen"/>
        <s v="Keith Dawkins"/>
        <s v="Arthur Gainer"/>
        <s v="Sample Company A"/>
        <s v="Helen Wasserman"/>
      </sharedItems>
    </cacheField>
    <cacheField name="Order Priority" numFmtId="0">
      <sharedItems count="5">
        <s v="Not Specified"/>
        <s v="High"/>
        <s v="Low"/>
        <s v="Medium"/>
        <s v="Critical"/>
      </sharedItems>
    </cacheField>
    <cacheField name="Order Quantity" numFmtId="0">
      <sharedItems containsSemiMixedTypes="0" containsString="0" containsNumber="1" containsInteger="1" minValue="2" maxValue="48"/>
    </cacheField>
    <cacheField name="Sales" numFmtId="0">
      <sharedItems containsSemiMixedTypes="0" containsString="0" containsNumber="1" minValue="6.93" maxValue="7804.53"/>
    </cacheField>
    <cacheField name="Discount" numFmtId="0">
      <sharedItems containsSemiMixedTypes="0" containsString="0" containsNumber="1" minValue="0.01" maxValue="0.1"/>
    </cacheField>
    <cacheField name="Ship Mode" numFmtId="0">
      <sharedItems/>
    </cacheField>
    <cacheField name="Profit" numFmtId="0">
      <sharedItems containsSemiMixedTypes="0" containsString="0" containsNumber="1" minValue="-1748.56" maxValue="2057.17"/>
    </cacheField>
    <cacheField name="Region" numFmtId="0">
      <sharedItems count="6">
        <s v="West"/>
        <s v="Prarie"/>
        <s v="Ontario"/>
        <s v="Nunavut"/>
        <s v="Yukon"/>
        <s v="Quebec"/>
      </sharedItems>
    </cacheField>
    <cacheField name="Customer Segment" numFmtId="0">
      <sharedItems count="4">
        <s v="Corporate"/>
        <s v="Small Business"/>
        <s v="Consumer"/>
        <s v="Home Office"/>
      </sharedItems>
    </cacheField>
    <cacheField name="Date" numFmtId="14">
      <sharedItems containsSemiMixedTypes="0" containsNonDate="0" containsDate="1" containsString="0" minDate="2008-04-24T00:00:00" maxDate="2012-06-09T00:00:00"/>
    </cacheField>
    <cacheField name="Sales Year" numFmtId="0">
      <sharedItems containsSemiMixedTypes="0" containsString="0" containsNumber="1" containsInteger="1" minValue="2008" maxValue="2012" count="5">
        <n v="2009"/>
        <n v="2012"/>
        <n v="2010"/>
        <n v="2008"/>
        <n v="20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2"/>
    <n v="6.93"/>
    <n v="0.01"/>
    <s v="Regular Air"/>
    <n v="-4.6399999999999997"/>
    <x v="0"/>
    <x v="0"/>
    <d v="2009-05-02T00:00:00"/>
    <x v="0"/>
  </r>
  <r>
    <x v="1"/>
    <x v="1"/>
    <n v="3"/>
    <n v="461.89"/>
    <n v="0.05"/>
    <s v="Express Air"/>
    <n v="-309.82"/>
    <x v="1"/>
    <x v="0"/>
    <d v="2009-05-06T00:00:00"/>
    <x v="0"/>
  </r>
  <r>
    <x v="2"/>
    <x v="2"/>
    <n v="4"/>
    <n v="32.72"/>
    <n v="0.09"/>
    <s v="Regular Air"/>
    <n v="-22.59"/>
    <x v="2"/>
    <x v="0"/>
    <d v="2012-06-08T00:00:00"/>
    <x v="1"/>
  </r>
  <r>
    <x v="3"/>
    <x v="2"/>
    <n v="6"/>
    <n v="261.54000000000002"/>
    <n v="0.04"/>
    <s v="Regular Air"/>
    <n v="-213.25"/>
    <x v="3"/>
    <x v="1"/>
    <d v="2009-04-25T00:00:00"/>
    <x v="0"/>
  </r>
  <r>
    <x v="4"/>
    <x v="0"/>
    <n v="14"/>
    <n v="1892.848"/>
    <n v="0.01"/>
    <s v="Regular Air"/>
    <n v="48.99"/>
    <x v="0"/>
    <x v="0"/>
    <d v="2009-04-23T00:00:00"/>
    <x v="0"/>
  </r>
  <r>
    <x v="5"/>
    <x v="1"/>
    <n v="15"/>
    <n v="140.56"/>
    <n v="0.04"/>
    <s v="Regular Air"/>
    <n v="-128.38"/>
    <x v="1"/>
    <x v="0"/>
    <d v="2009-04-29T00:00:00"/>
    <x v="0"/>
  </r>
  <r>
    <x v="5"/>
    <x v="1"/>
    <n v="23"/>
    <n v="160.23349999999999"/>
    <n v="0.04"/>
    <s v="Regular Air"/>
    <n v="-85.13"/>
    <x v="0"/>
    <x v="0"/>
    <d v="2009-04-28T00:00:00"/>
    <x v="0"/>
  </r>
  <r>
    <x v="5"/>
    <x v="1"/>
    <n v="24"/>
    <n v="1761.4"/>
    <n v="0.09"/>
    <s v="Delivery Truck"/>
    <n v="-1748.56"/>
    <x v="0"/>
    <x v="0"/>
    <d v="2009-04-27T00:00:00"/>
    <x v="0"/>
  </r>
  <r>
    <x v="5"/>
    <x v="1"/>
    <n v="26"/>
    <n v="2808.08"/>
    <n v="7.0000000000000007E-2"/>
    <s v="Regular Air"/>
    <n v="1054.82"/>
    <x v="0"/>
    <x v="0"/>
    <d v="2012-04-26T00:00:00"/>
    <x v="1"/>
  </r>
  <r>
    <x v="6"/>
    <x v="3"/>
    <n v="26"/>
    <n v="75.569999999999993"/>
    <n v="0.03"/>
    <s v="Regular Air"/>
    <n v="28.24"/>
    <x v="4"/>
    <x v="2"/>
    <d v="2009-05-03T00:00:00"/>
    <x v="0"/>
  </r>
  <r>
    <x v="7"/>
    <x v="0"/>
    <n v="28"/>
    <n v="51.53"/>
    <n v="0.03"/>
    <s v="Express Air"/>
    <n v="0.35"/>
    <x v="1"/>
    <x v="0"/>
    <d v="2010-05-09T00:00:00"/>
    <x v="2"/>
  </r>
  <r>
    <x v="1"/>
    <x v="1"/>
    <n v="29"/>
    <n v="575.11"/>
    <n v="0.02"/>
    <s v="Regular Air"/>
    <n v="71.75"/>
    <x v="1"/>
    <x v="0"/>
    <d v="2009-05-05T00:00:00"/>
    <x v="0"/>
  </r>
  <r>
    <x v="4"/>
    <x v="0"/>
    <n v="30"/>
    <n v="288.56"/>
    <n v="0.03"/>
    <s v="Regular Air"/>
    <n v="60.72"/>
    <x v="0"/>
    <x v="0"/>
    <d v="2008-04-24T00:00:00"/>
    <x v="3"/>
  </r>
  <r>
    <x v="8"/>
    <x v="4"/>
    <n v="32"/>
    <n v="3812.73"/>
    <n v="0.02"/>
    <s v="Regular Air"/>
    <n v="1470.3"/>
    <x v="2"/>
    <x v="0"/>
    <d v="2009-05-01T00:00:00"/>
    <x v="0"/>
  </r>
  <r>
    <x v="9"/>
    <x v="1"/>
    <n v="37"/>
    <n v="4158.1234999999997"/>
    <n v="0.01"/>
    <s v="Regular Air"/>
    <n v="1228.8900000000001"/>
    <x v="1"/>
    <x v="3"/>
    <d v="2011-04-30T00:00:00"/>
    <x v="4"/>
  </r>
  <r>
    <x v="10"/>
    <x v="2"/>
    <n v="41"/>
    <n v="108.15"/>
    <n v="0.09"/>
    <s v="Regular Air"/>
    <n v="7.57"/>
    <x v="0"/>
    <x v="2"/>
    <d v="2009-05-04T00:00:00"/>
    <x v="0"/>
  </r>
  <r>
    <x v="7"/>
    <x v="0"/>
    <n v="42"/>
    <n v="1186.06"/>
    <n v="0.09"/>
    <s v="Regular Air"/>
    <n v="511.69"/>
    <x v="1"/>
    <x v="0"/>
    <d v="2011-05-08T00:00:00"/>
    <x v="4"/>
  </r>
  <r>
    <x v="11"/>
    <x v="4"/>
    <n v="46"/>
    <n v="2484.7455"/>
    <n v="0.1"/>
    <s v="Regular Air"/>
    <n v="657.48"/>
    <x v="0"/>
    <x v="3"/>
    <d v="2009-05-07T00:00:00"/>
    <x v="0"/>
  </r>
  <r>
    <x v="12"/>
    <x v="2"/>
    <n v="46"/>
    <n v="7804.53"/>
    <n v="0.05"/>
    <s v="Regular Air"/>
    <n v="2057.17"/>
    <x v="5"/>
    <x v="3"/>
    <d v="2011-12-10T00:00:00"/>
    <x v="4"/>
  </r>
  <r>
    <x v="12"/>
    <x v="2"/>
    <n v="48"/>
    <n v="90.05"/>
    <n v="0.03"/>
    <s v="Regular Air"/>
    <n v="-107"/>
    <x v="5"/>
    <x v="3"/>
    <d v="2011-10-12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13E582-7AE6-42F3-B969-65D8216277B7}" name="PivotTable1" cacheId="296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5:S21" firstHeaderRow="1" firstDataRow="3" firstDataCol="1" rowPageCount="1" colPageCount="1"/>
  <pivotFields count="11">
    <pivotField axis="axisRow" compact="0" outline="0" showAll="0">
      <items count="14">
        <item x="10"/>
        <item x="6"/>
        <item x="12"/>
        <item x="7"/>
        <item x="4"/>
        <item x="9"/>
        <item x="5"/>
        <item x="3"/>
        <item x="2"/>
        <item x="1"/>
        <item x="0"/>
        <item x="11"/>
        <item x="8"/>
        <item t="default"/>
      </items>
    </pivotField>
    <pivotField compact="0" outline="0" showAll="0">
      <items count="6">
        <item x="4"/>
        <item x="1"/>
        <item x="2"/>
        <item x="3"/>
        <item x="0"/>
        <item t="default"/>
      </items>
    </pivotField>
    <pivotField dataField="1" compact="0" outline="0" showAll="0"/>
    <pivotField compact="0" outline="0" showAll="0"/>
    <pivotField compact="0" outline="0" showAll="0"/>
    <pivotField compact="0" outline="0" showAll="0"/>
    <pivotField compact="0" outline="0" showAll="0"/>
    <pivotField axis="axisCol" compact="0" outline="0" showAll="0">
      <items count="7">
        <item x="3"/>
        <item x="2"/>
        <item x="1"/>
        <item x="5"/>
        <item x="0"/>
        <item x="4"/>
        <item t="default"/>
      </items>
    </pivotField>
    <pivotField axis="axisPage" compact="0" outline="0" showAll="0">
      <items count="5">
        <item x="2"/>
        <item x="0"/>
        <item x="3"/>
        <item x="1"/>
        <item t="default"/>
      </items>
    </pivotField>
    <pivotField compact="0" numFmtId="14" outline="0" showAll="0"/>
    <pivotField axis="axisCol" compact="0" outline="0" showAll="0">
      <items count="6">
        <item x="3"/>
        <item x="0"/>
        <item x="2"/>
        <item x="4"/>
        <item x="1"/>
        <item t="default"/>
      </items>
    </pivotField>
  </pivotFields>
  <rowFields count="1">
    <field x="0"/>
  </rowFields>
  <rowItems count="14">
    <i>
      <x/>
    </i>
    <i>
      <x v="1"/>
    </i>
    <i>
      <x v="2"/>
    </i>
    <i>
      <x v="3"/>
    </i>
    <i>
      <x v="4"/>
    </i>
    <i>
      <x v="5"/>
    </i>
    <i>
      <x v="6"/>
    </i>
    <i>
      <x v="7"/>
    </i>
    <i>
      <x v="8"/>
    </i>
    <i>
      <x v="9"/>
    </i>
    <i>
      <x v="10"/>
    </i>
    <i>
      <x v="11"/>
    </i>
    <i>
      <x v="12"/>
    </i>
    <i t="grand">
      <x/>
    </i>
  </rowItems>
  <colFields count="2">
    <field x="7"/>
    <field x="10"/>
  </colFields>
  <colItems count="18">
    <i>
      <x/>
      <x v="1"/>
    </i>
    <i t="default">
      <x/>
    </i>
    <i>
      <x v="1"/>
      <x v="1"/>
    </i>
    <i r="1">
      <x v="4"/>
    </i>
    <i t="default">
      <x v="1"/>
    </i>
    <i>
      <x v="2"/>
      <x v="1"/>
    </i>
    <i r="1">
      <x v="2"/>
    </i>
    <i r="1">
      <x v="3"/>
    </i>
    <i t="default">
      <x v="2"/>
    </i>
    <i>
      <x v="3"/>
      <x v="3"/>
    </i>
    <i t="default">
      <x v="3"/>
    </i>
    <i>
      <x v="4"/>
      <x/>
    </i>
    <i r="1">
      <x v="1"/>
    </i>
    <i r="1">
      <x v="4"/>
    </i>
    <i t="default">
      <x v="4"/>
    </i>
    <i>
      <x v="5"/>
      <x v="1"/>
    </i>
    <i t="default">
      <x v="5"/>
    </i>
    <i t="grand">
      <x/>
    </i>
  </colItems>
  <pageFields count="1">
    <pageField fld="8" hier="-1"/>
  </pageFields>
  <dataFields count="1">
    <dataField name="Sum of Order Quantity"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21">
  <tableColumns count="11">
    <tableColumn id="1" xr3:uid="{00000000-0010-0000-0000-000001000000}" name="Customer Name"/>
    <tableColumn id="2" xr3:uid="{00000000-0010-0000-0000-000002000000}" name="Order Priority"/>
    <tableColumn id="11" xr3:uid="{7EF0065E-5334-4430-9945-4C6FAC7CC53D}" name="Date" dataDxfId="1"/>
    <tableColumn id="3" xr3:uid="{00000000-0010-0000-0000-000003000000}" name="Order Quantity"/>
    <tableColumn id="4" xr3:uid="{00000000-0010-0000-0000-000004000000}" name="Sales"/>
    <tableColumn id="5" xr3:uid="{00000000-0010-0000-0000-000005000000}" name="Discount"/>
    <tableColumn id="6" xr3:uid="{00000000-0010-0000-0000-000006000000}" name="Ship Mode"/>
    <tableColumn id="7" xr3:uid="{00000000-0010-0000-0000-000007000000}" name="Profit"/>
    <tableColumn id="8" xr3:uid="{00000000-0010-0000-0000-000008000000}" name="Region"/>
    <tableColumn id="9" xr3:uid="{00000000-0010-0000-0000-000009000000}" name="Customer Segment"/>
    <tableColumn id="10" xr3:uid="{00000000-0010-0000-0000-00000A000000}" name="Column1"/>
  </tableColumns>
  <tableStyleInfo name="Lookup-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K21">
  <tableColumns count="11">
    <tableColumn id="1" xr3:uid="{00000000-0010-0000-0100-000001000000}" name="Customer Name"/>
    <tableColumn id="2" xr3:uid="{00000000-0010-0000-0100-000002000000}" name="Order Priority"/>
    <tableColumn id="3" xr3:uid="{00000000-0010-0000-0100-000003000000}" name="Order Quantity"/>
    <tableColumn id="4" xr3:uid="{00000000-0010-0000-0100-000004000000}" name="Sales"/>
    <tableColumn id="5" xr3:uid="{00000000-0010-0000-0100-000005000000}" name="Discount"/>
    <tableColumn id="6" xr3:uid="{00000000-0010-0000-0100-000006000000}" name="Ship Mode"/>
    <tableColumn id="7" xr3:uid="{00000000-0010-0000-0100-000007000000}" name="Profit"/>
    <tableColumn id="8" xr3:uid="{00000000-0010-0000-0100-000008000000}" name="Region"/>
    <tableColumn id="9" xr3:uid="{00000000-0010-0000-0100-000009000000}" name="Customer Segment"/>
    <tableColumn id="10" xr3:uid="{00000000-0010-0000-0100-00000A000000}" name="Date"/>
    <tableColumn id="11" xr3:uid="{08CCAE69-BD90-46A0-91C7-AE398CB95D7F}" name="Sales Year" dataDxfId="0">
      <calculatedColumnFormula>YEAR(Table_2[[#This Row],[Date]])</calculatedColumnFormula>
    </tableColumn>
  </tableColumns>
  <tableStyleInfo name="Pivot 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4:E1000"/>
  <sheetViews>
    <sheetView topLeftCell="I1" workbookViewId="0"/>
  </sheetViews>
  <sheetFormatPr defaultColWidth="14.42578125" defaultRowHeight="15" customHeight="1"/>
  <cols>
    <col min="1" max="4" width="8.7109375" customWidth="1"/>
    <col min="5" max="5" width="74.42578125" customWidth="1"/>
    <col min="6" max="26" width="8.7109375" customWidth="1"/>
  </cols>
  <sheetData>
    <row r="4" spans="5:5">
      <c r="E4" s="1" t="s">
        <v>0</v>
      </c>
    </row>
    <row r="5" spans="5:5">
      <c r="E5" s="2"/>
    </row>
    <row r="6" spans="5:5">
      <c r="E6" s="3" t="s">
        <v>1</v>
      </c>
    </row>
    <row r="7" spans="5:5">
      <c r="E7" s="4" t="s">
        <v>2</v>
      </c>
    </row>
    <row r="8" spans="5:5">
      <c r="E8" s="2"/>
    </row>
    <row r="9" spans="5:5">
      <c r="E9" s="5" t="s">
        <v>3</v>
      </c>
    </row>
    <row r="10" spans="5:5">
      <c r="E10" s="6"/>
    </row>
    <row r="11" spans="5:5">
      <c r="E11" s="7" t="s">
        <v>4</v>
      </c>
    </row>
    <row r="12" spans="5:5">
      <c r="E12" s="7" t="s">
        <v>5</v>
      </c>
    </row>
    <row r="13" spans="5:5">
      <c r="E13" s="7" t="s">
        <v>6</v>
      </c>
    </row>
    <row r="14" spans="5:5">
      <c r="E14" s="2"/>
    </row>
    <row r="15" spans="5:5">
      <c r="E15" s="1" t="s">
        <v>7</v>
      </c>
    </row>
    <row r="16" spans="5:5">
      <c r="E16" s="8"/>
    </row>
    <row r="17" spans="5:5">
      <c r="E17" s="6" t="s">
        <v>8</v>
      </c>
    </row>
    <row r="18" spans="5:5">
      <c r="E18" s="6" t="s">
        <v>9</v>
      </c>
    </row>
    <row r="19" spans="5:5">
      <c r="E19" s="4"/>
    </row>
    <row r="20" spans="5:5">
      <c r="E20" s="4" t="s">
        <v>10</v>
      </c>
    </row>
    <row r="21" spans="5:5" ht="15.75" customHeight="1"/>
    <row r="22" spans="5:5" ht="15.75" customHeight="1"/>
    <row r="23" spans="5:5" ht="15.75" customHeight="1"/>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C1000"/>
  <sheetViews>
    <sheetView workbookViewId="0"/>
  </sheetViews>
  <sheetFormatPr defaultColWidth="14.42578125" defaultRowHeight="15" customHeight="1"/>
  <cols>
    <col min="1" max="1" width="13.140625" customWidth="1"/>
    <col min="2" max="2" width="16.28515625" customWidth="1"/>
    <col min="3" max="3" width="11.28515625" customWidth="1"/>
    <col min="4" max="4" width="8" customWidth="1"/>
    <col min="5" max="5" width="11.28515625" customWidth="1"/>
    <col min="6" max="6" width="5" customWidth="1"/>
    <col min="7" max="26" width="8.7109375" customWidth="1"/>
  </cols>
  <sheetData>
    <row r="3" spans="1:3">
      <c r="A3" s="15" t="s">
        <v>79</v>
      </c>
      <c r="B3" s="15" t="s">
        <v>80</v>
      </c>
    </row>
    <row r="4" spans="1:3">
      <c r="A4" s="15" t="s">
        <v>76</v>
      </c>
      <c r="B4" s="11" t="s">
        <v>81</v>
      </c>
      <c r="C4" s="11" t="s">
        <v>70</v>
      </c>
    </row>
    <row r="5" spans="1:3">
      <c r="A5" s="16" t="s">
        <v>25</v>
      </c>
      <c r="B5" s="11">
        <v>1054.82</v>
      </c>
      <c r="C5" s="11">
        <v>1054.82</v>
      </c>
    </row>
    <row r="6" spans="1:3">
      <c r="A6" s="16" t="s">
        <v>33</v>
      </c>
      <c r="B6" s="11">
        <v>-22.59</v>
      </c>
      <c r="C6" s="11">
        <v>-22.59</v>
      </c>
    </row>
    <row r="7" spans="1:3">
      <c r="A7" s="16" t="s">
        <v>70</v>
      </c>
      <c r="B7" s="11">
        <v>1032.23</v>
      </c>
      <c r="C7" s="11">
        <v>1032.23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000"/>
  <sheetViews>
    <sheetView workbookViewId="0"/>
  </sheetViews>
  <sheetFormatPr defaultColWidth="14.42578125" defaultRowHeight="15" customHeight="1"/>
  <cols>
    <col min="1" max="1" width="13" customWidth="1"/>
    <col min="2" max="2" width="11.28515625" customWidth="1"/>
    <col min="3" max="26" width="8.7109375" customWidth="1"/>
  </cols>
  <sheetData>
    <row r="3" spans="1:2">
      <c r="A3" s="15" t="s">
        <v>76</v>
      </c>
      <c r="B3" s="11" t="s">
        <v>77</v>
      </c>
    </row>
    <row r="4" spans="1:2">
      <c r="A4" s="16" t="s">
        <v>43</v>
      </c>
      <c r="B4" s="11">
        <v>183.72</v>
      </c>
    </row>
    <row r="5" spans="1:2">
      <c r="A5" s="16" t="s">
        <v>36</v>
      </c>
      <c r="B5" s="11">
        <v>261.54000000000002</v>
      </c>
    </row>
    <row r="6" spans="1:2">
      <c r="A6" s="16" t="s">
        <v>26</v>
      </c>
      <c r="B6" s="11">
        <v>13178.6515</v>
      </c>
    </row>
    <row r="7" spans="1:2">
      <c r="A7" s="16" t="s">
        <v>48</v>
      </c>
      <c r="B7" s="11">
        <v>14537.448999999999</v>
      </c>
    </row>
    <row r="8" spans="1:2">
      <c r="A8" s="16" t="s">
        <v>70</v>
      </c>
      <c r="B8" s="11">
        <v>28161.360500000003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topLeftCell="A16" workbookViewId="0">
      <selection activeCell="D36" sqref="D36"/>
    </sheetView>
  </sheetViews>
  <sheetFormatPr defaultColWidth="14.42578125" defaultRowHeight="15" customHeight="1"/>
  <cols>
    <col min="1" max="1" width="22" customWidth="1"/>
    <col min="2" max="3" width="19.28515625" customWidth="1"/>
    <col min="4" max="4" width="13.140625" customWidth="1"/>
    <col min="5" max="5" width="9.5703125" customWidth="1"/>
    <col min="6" max="6" width="7.85546875" customWidth="1"/>
    <col min="7" max="7" width="11.85546875" customWidth="1"/>
    <col min="8" max="8" width="8.28515625" customWidth="1"/>
    <col min="9" max="9" width="7.42578125" customWidth="1"/>
    <col min="10" max="10" width="17.5703125" bestFit="1" customWidth="1"/>
    <col min="11" max="11" width="13.85546875" customWidth="1"/>
    <col min="12" max="12" width="8.7109375" customWidth="1"/>
    <col min="13" max="13" width="17.85546875" customWidth="1"/>
    <col min="14" max="27" width="8.7109375" customWidth="1"/>
  </cols>
  <sheetData>
    <row r="1" spans="1:11">
      <c r="A1" s="9" t="s">
        <v>11</v>
      </c>
      <c r="B1" s="9" t="s">
        <v>12</v>
      </c>
      <c r="C1" s="9" t="s">
        <v>13</v>
      </c>
      <c r="D1" s="9" t="s">
        <v>14</v>
      </c>
      <c r="E1" s="9" t="s">
        <v>15</v>
      </c>
      <c r="F1" s="9" t="s">
        <v>16</v>
      </c>
      <c r="G1" s="9" t="s">
        <v>17</v>
      </c>
      <c r="H1" s="9" t="s">
        <v>18</v>
      </c>
      <c r="I1" s="9" t="s">
        <v>19</v>
      </c>
      <c r="J1" s="9" t="s">
        <v>20</v>
      </c>
      <c r="K1" t="s">
        <v>21</v>
      </c>
    </row>
    <row r="2" spans="1:11">
      <c r="A2" s="11" t="s">
        <v>22</v>
      </c>
      <c r="B2" s="11" t="s">
        <v>23</v>
      </c>
      <c r="C2" s="10">
        <v>39935</v>
      </c>
      <c r="D2" s="11">
        <v>2</v>
      </c>
      <c r="E2" s="11">
        <v>6.93</v>
      </c>
      <c r="F2" s="11">
        <v>0.01</v>
      </c>
      <c r="G2" s="11" t="s">
        <v>24</v>
      </c>
      <c r="H2" s="11">
        <v>-4.6399999999999997</v>
      </c>
      <c r="I2" s="11" t="s">
        <v>25</v>
      </c>
      <c r="J2" s="11" t="s">
        <v>26</v>
      </c>
    </row>
    <row r="3" spans="1:11">
      <c r="A3" s="11" t="s">
        <v>27</v>
      </c>
      <c r="B3" s="11" t="s">
        <v>28</v>
      </c>
      <c r="C3" s="10">
        <v>39939</v>
      </c>
      <c r="D3" s="11">
        <v>3</v>
      </c>
      <c r="E3" s="11">
        <v>461.89</v>
      </c>
      <c r="F3" s="11">
        <v>0.05</v>
      </c>
      <c r="G3" s="11" t="s">
        <v>29</v>
      </c>
      <c r="H3" s="11">
        <v>-309.82</v>
      </c>
      <c r="I3" s="11" t="s">
        <v>30</v>
      </c>
      <c r="J3" s="11" t="s">
        <v>26</v>
      </c>
    </row>
    <row r="4" spans="1:11">
      <c r="A4" s="11" t="s">
        <v>31</v>
      </c>
      <c r="B4" s="11" t="s">
        <v>32</v>
      </c>
      <c r="C4" s="10">
        <v>41068</v>
      </c>
      <c r="D4" s="11">
        <v>4</v>
      </c>
      <c r="E4" s="11">
        <v>32.72</v>
      </c>
      <c r="F4" s="11">
        <v>0.09</v>
      </c>
      <c r="G4" s="11" t="s">
        <v>24</v>
      </c>
      <c r="H4" s="11">
        <v>-22.59</v>
      </c>
      <c r="I4" s="11" t="s">
        <v>33</v>
      </c>
      <c r="J4" s="11" t="s">
        <v>26</v>
      </c>
    </row>
    <row r="5" spans="1:11">
      <c r="A5" s="11" t="s">
        <v>34</v>
      </c>
      <c r="B5" s="11" t="s">
        <v>32</v>
      </c>
      <c r="C5" s="10">
        <v>39928</v>
      </c>
      <c r="D5" s="11">
        <v>6</v>
      </c>
      <c r="E5" s="11">
        <v>261.54000000000002</v>
      </c>
      <c r="F5" s="11">
        <v>0.04</v>
      </c>
      <c r="G5" s="11" t="s">
        <v>24</v>
      </c>
      <c r="H5" s="11">
        <v>-213.25</v>
      </c>
      <c r="I5" s="11" t="s">
        <v>35</v>
      </c>
      <c r="J5" s="11" t="s">
        <v>36</v>
      </c>
    </row>
    <row r="6" spans="1:11">
      <c r="A6" s="11" t="s">
        <v>37</v>
      </c>
      <c r="B6" s="11" t="s">
        <v>23</v>
      </c>
      <c r="C6" s="10">
        <v>39926</v>
      </c>
      <c r="D6" s="11">
        <v>14</v>
      </c>
      <c r="E6" s="11">
        <v>1892.848</v>
      </c>
      <c r="F6" s="11">
        <v>0.01</v>
      </c>
      <c r="G6" s="11" t="s">
        <v>24</v>
      </c>
      <c r="H6" s="11">
        <v>48.99</v>
      </c>
      <c r="I6" s="11" t="s">
        <v>25</v>
      </c>
      <c r="J6" s="11" t="s">
        <v>26</v>
      </c>
    </row>
    <row r="7" spans="1:11">
      <c r="A7" s="11" t="s">
        <v>38</v>
      </c>
      <c r="B7" s="11" t="s">
        <v>28</v>
      </c>
      <c r="C7" s="10">
        <v>39932</v>
      </c>
      <c r="D7" s="11">
        <v>15</v>
      </c>
      <c r="E7" s="11">
        <v>140.56</v>
      </c>
      <c r="F7" s="11">
        <v>0.04</v>
      </c>
      <c r="G7" s="11" t="s">
        <v>24</v>
      </c>
      <c r="H7" s="11">
        <v>-128.38</v>
      </c>
      <c r="I7" s="11" t="s">
        <v>30</v>
      </c>
      <c r="J7" s="11" t="s">
        <v>26</v>
      </c>
    </row>
    <row r="8" spans="1:11">
      <c r="A8" s="11" t="s">
        <v>38</v>
      </c>
      <c r="B8" s="11" t="s">
        <v>28</v>
      </c>
      <c r="C8" s="10">
        <v>39931</v>
      </c>
      <c r="D8" s="11">
        <v>23</v>
      </c>
      <c r="E8" s="11">
        <v>160.23349999999999</v>
      </c>
      <c r="F8" s="11">
        <v>0.04</v>
      </c>
      <c r="G8" s="11" t="s">
        <v>24</v>
      </c>
      <c r="H8" s="11">
        <v>-85.13</v>
      </c>
      <c r="I8" s="11" t="s">
        <v>25</v>
      </c>
      <c r="J8" s="11" t="s">
        <v>26</v>
      </c>
    </row>
    <row r="9" spans="1:11">
      <c r="A9" s="11" t="s">
        <v>38</v>
      </c>
      <c r="B9" s="11" t="s">
        <v>28</v>
      </c>
      <c r="C9" s="10">
        <v>39930</v>
      </c>
      <c r="D9" s="11">
        <v>24</v>
      </c>
      <c r="E9" s="11">
        <v>1761.4</v>
      </c>
      <c r="F9" s="11">
        <v>0.09</v>
      </c>
      <c r="G9" s="11" t="s">
        <v>39</v>
      </c>
      <c r="H9" s="11">
        <v>-1748.56</v>
      </c>
      <c r="I9" s="11" t="s">
        <v>25</v>
      </c>
      <c r="J9" s="11" t="s">
        <v>26</v>
      </c>
    </row>
    <row r="10" spans="1:11">
      <c r="A10" s="11" t="s">
        <v>38</v>
      </c>
      <c r="B10" s="11" t="s">
        <v>28</v>
      </c>
      <c r="C10" s="10">
        <v>41025</v>
      </c>
      <c r="D10" s="11">
        <v>26</v>
      </c>
      <c r="E10" s="11">
        <v>2808.08</v>
      </c>
      <c r="F10" s="11">
        <v>7.0000000000000007E-2</v>
      </c>
      <c r="G10" s="11" t="s">
        <v>24</v>
      </c>
      <c r="H10" s="11">
        <v>1054.82</v>
      </c>
      <c r="I10" s="11" t="s">
        <v>25</v>
      </c>
      <c r="J10" s="11" t="s">
        <v>26</v>
      </c>
    </row>
    <row r="11" spans="1:11">
      <c r="A11" s="11" t="s">
        <v>40</v>
      </c>
      <c r="B11" s="11" t="s">
        <v>41</v>
      </c>
      <c r="C11" s="10">
        <v>39936</v>
      </c>
      <c r="D11" s="11">
        <v>26</v>
      </c>
      <c r="E11" s="11">
        <v>75.569999999999993</v>
      </c>
      <c r="F11" s="11">
        <v>0.03</v>
      </c>
      <c r="G11" s="11" t="s">
        <v>24</v>
      </c>
      <c r="H11" s="11">
        <v>28.24</v>
      </c>
      <c r="I11" s="11" t="s">
        <v>42</v>
      </c>
      <c r="J11" s="11" t="s">
        <v>43</v>
      </c>
    </row>
    <row r="12" spans="1:11">
      <c r="A12" s="11" t="s">
        <v>44</v>
      </c>
      <c r="B12" s="11" t="s">
        <v>23</v>
      </c>
      <c r="C12" s="10">
        <v>40307</v>
      </c>
      <c r="D12" s="11">
        <v>28</v>
      </c>
      <c r="E12" s="11">
        <v>51.53</v>
      </c>
      <c r="F12" s="11">
        <v>0.03</v>
      </c>
      <c r="G12" s="11" t="s">
        <v>29</v>
      </c>
      <c r="H12" s="11">
        <v>0.35</v>
      </c>
      <c r="I12" s="11" t="s">
        <v>30</v>
      </c>
      <c r="J12" s="11" t="s">
        <v>26</v>
      </c>
    </row>
    <row r="13" spans="1:11">
      <c r="A13" s="11" t="s">
        <v>27</v>
      </c>
      <c r="B13" s="11" t="s">
        <v>28</v>
      </c>
      <c r="C13" s="10">
        <v>39938</v>
      </c>
      <c r="D13" s="11">
        <v>29</v>
      </c>
      <c r="E13" s="11">
        <v>575.11</v>
      </c>
      <c r="F13" s="11">
        <v>0.02</v>
      </c>
      <c r="G13" s="11" t="s">
        <v>24</v>
      </c>
      <c r="H13" s="11">
        <v>71.75</v>
      </c>
      <c r="I13" s="11" t="s">
        <v>30</v>
      </c>
      <c r="J13" s="11" t="s">
        <v>26</v>
      </c>
    </row>
    <row r="14" spans="1:11">
      <c r="A14" s="11" t="s">
        <v>37</v>
      </c>
      <c r="B14" s="11" t="s">
        <v>23</v>
      </c>
      <c r="C14" s="10">
        <v>39562</v>
      </c>
      <c r="D14" s="11">
        <v>30</v>
      </c>
      <c r="E14" s="11">
        <v>288.56</v>
      </c>
      <c r="F14" s="11">
        <v>0.03</v>
      </c>
      <c r="G14" s="11" t="s">
        <v>24</v>
      </c>
      <c r="H14" s="11">
        <v>60.72</v>
      </c>
      <c r="I14" s="11" t="s">
        <v>25</v>
      </c>
      <c r="J14" s="11" t="s">
        <v>26</v>
      </c>
    </row>
    <row r="15" spans="1:11">
      <c r="A15" s="11" t="s">
        <v>45</v>
      </c>
      <c r="B15" s="11" t="s">
        <v>46</v>
      </c>
      <c r="C15" s="10">
        <v>39934</v>
      </c>
      <c r="D15" s="11">
        <v>32</v>
      </c>
      <c r="E15" s="11">
        <v>3812.73</v>
      </c>
      <c r="F15" s="11">
        <v>0.02</v>
      </c>
      <c r="G15" s="11" t="s">
        <v>24</v>
      </c>
      <c r="H15" s="11">
        <v>1470.3</v>
      </c>
      <c r="I15" s="11" t="s">
        <v>33</v>
      </c>
      <c r="J15" s="11" t="s">
        <v>26</v>
      </c>
    </row>
    <row r="16" spans="1:11">
      <c r="A16" s="11" t="s">
        <v>47</v>
      </c>
      <c r="B16" s="11" t="s">
        <v>28</v>
      </c>
      <c r="C16" s="10">
        <v>40663</v>
      </c>
      <c r="D16" s="11">
        <v>37</v>
      </c>
      <c r="E16" s="11">
        <v>4158.1234999999997</v>
      </c>
      <c r="F16" s="11">
        <v>0.01</v>
      </c>
      <c r="G16" s="11" t="s">
        <v>24</v>
      </c>
      <c r="H16" s="11">
        <v>1228.8900000000001</v>
      </c>
      <c r="I16" s="11" t="s">
        <v>30</v>
      </c>
      <c r="J16" s="11" t="s">
        <v>48</v>
      </c>
    </row>
    <row r="17" spans="1:13">
      <c r="A17" s="11" t="s">
        <v>49</v>
      </c>
      <c r="B17" s="11" t="s">
        <v>32</v>
      </c>
      <c r="C17" s="10">
        <v>39937</v>
      </c>
      <c r="D17" s="11">
        <v>41</v>
      </c>
      <c r="E17" s="11">
        <v>108.15</v>
      </c>
      <c r="F17" s="11">
        <v>0.09</v>
      </c>
      <c r="G17" s="11" t="s">
        <v>24</v>
      </c>
      <c r="H17" s="11">
        <v>7.57</v>
      </c>
      <c r="I17" s="11" t="s">
        <v>25</v>
      </c>
      <c r="J17" s="11" t="s">
        <v>43</v>
      </c>
    </row>
    <row r="18" spans="1:13">
      <c r="A18" s="11" t="s">
        <v>44</v>
      </c>
      <c r="B18" s="11" t="s">
        <v>23</v>
      </c>
      <c r="C18" s="10">
        <v>40671</v>
      </c>
      <c r="D18" s="11">
        <v>42</v>
      </c>
      <c r="E18" s="11">
        <v>1186.06</v>
      </c>
      <c r="F18" s="11">
        <v>0.09</v>
      </c>
      <c r="G18" s="11" t="s">
        <v>24</v>
      </c>
      <c r="H18" s="11">
        <v>511.69</v>
      </c>
      <c r="I18" s="11" t="s">
        <v>30</v>
      </c>
      <c r="J18" s="11" t="s">
        <v>26</v>
      </c>
    </row>
    <row r="19" spans="1:13">
      <c r="A19" s="11" t="s">
        <v>50</v>
      </c>
      <c r="B19" s="11" t="s">
        <v>46</v>
      </c>
      <c r="C19" s="10">
        <v>39940</v>
      </c>
      <c r="D19" s="11">
        <v>46</v>
      </c>
      <c r="E19" s="11">
        <v>2484.7455</v>
      </c>
      <c r="F19" s="11">
        <v>0.1</v>
      </c>
      <c r="G19" s="11" t="s">
        <v>24</v>
      </c>
      <c r="H19" s="11">
        <v>657.48</v>
      </c>
      <c r="I19" s="11" t="s">
        <v>25</v>
      </c>
      <c r="J19" s="11" t="s">
        <v>48</v>
      </c>
    </row>
    <row r="20" spans="1:13">
      <c r="A20" s="11" t="s">
        <v>51</v>
      </c>
      <c r="B20" s="11" t="s">
        <v>32</v>
      </c>
      <c r="C20" s="10">
        <v>40887</v>
      </c>
      <c r="D20" s="11">
        <v>46</v>
      </c>
      <c r="E20" s="11">
        <v>7804.53</v>
      </c>
      <c r="F20" s="11">
        <v>0.05</v>
      </c>
      <c r="G20" s="11" t="s">
        <v>24</v>
      </c>
      <c r="H20" s="11">
        <v>2057.17</v>
      </c>
      <c r="I20" s="11" t="s">
        <v>52</v>
      </c>
      <c r="J20" s="11" t="s">
        <v>48</v>
      </c>
    </row>
    <row r="21" spans="1:13" ht="15.75" customHeight="1">
      <c r="A21" s="11" t="s">
        <v>51</v>
      </c>
      <c r="B21" s="11" t="s">
        <v>32</v>
      </c>
      <c r="C21" s="10">
        <v>40828</v>
      </c>
      <c r="D21" s="11">
        <v>48</v>
      </c>
      <c r="E21" s="11">
        <v>90.05</v>
      </c>
      <c r="F21" s="11">
        <v>0.03</v>
      </c>
      <c r="G21" s="11" t="s">
        <v>24</v>
      </c>
      <c r="H21" s="11">
        <v>-107</v>
      </c>
      <c r="I21" s="11" t="s">
        <v>52</v>
      </c>
      <c r="J21" s="11" t="s">
        <v>48</v>
      </c>
    </row>
    <row r="22" spans="1:13" ht="15.75" customHeight="1"/>
    <row r="23" spans="1:13" ht="15.75" customHeight="1">
      <c r="G23" s="24"/>
    </row>
    <row r="24" spans="1:13" ht="15.75" customHeight="1">
      <c r="G24" s="11"/>
      <c r="M24" s="21"/>
    </row>
    <row r="25" spans="1:13" ht="15.75" customHeight="1">
      <c r="G25" s="11"/>
    </row>
    <row r="26" spans="1:13" ht="15.75" customHeight="1">
      <c r="G26" s="11"/>
    </row>
    <row r="27" spans="1:13" s="17" customFormat="1" ht="15.75" customHeight="1">
      <c r="A27" s="17" t="s">
        <v>11</v>
      </c>
      <c r="B27" s="17" t="s">
        <v>20</v>
      </c>
      <c r="G27" s="18"/>
      <c r="H27" s="18"/>
      <c r="I27" s="18"/>
      <c r="J27" s="18"/>
      <c r="K27" s="18"/>
      <c r="L27" s="18"/>
      <c r="M27" s="18"/>
    </row>
    <row r="28" spans="1:13" ht="15.75" customHeight="1">
      <c r="A28" s="11" t="s">
        <v>34</v>
      </c>
      <c r="B28" s="12" t="str">
        <f>VLOOKUP(A28,A5:J21,10,FALSE)</f>
        <v>Small Business</v>
      </c>
      <c r="C28" s="24"/>
    </row>
    <row r="29" spans="1:13" ht="15.75" customHeight="1"/>
    <row r="30" spans="1:13" s="17" customFormat="1" ht="15.75" customHeight="1">
      <c r="A30" s="17" t="s">
        <v>53</v>
      </c>
      <c r="B30" s="17" t="s">
        <v>54</v>
      </c>
    </row>
    <row r="31" spans="1:13" ht="15.75" customHeight="1">
      <c r="A31" s="20">
        <v>39940</v>
      </c>
      <c r="B31" s="25">
        <f>VLOOKUP(A31,Table_1[[Date]:[Sales]],3,FALSE)</f>
        <v>2484.7455</v>
      </c>
    </row>
    <row r="32" spans="1:13" ht="15.75" customHeight="1"/>
    <row r="33" spans="1:2" s="17" customFormat="1" ht="15.75" customHeight="1">
      <c r="A33" s="17" t="s">
        <v>55</v>
      </c>
      <c r="B33" s="17" t="s">
        <v>11</v>
      </c>
    </row>
    <row r="34" spans="1:2" ht="15.75" customHeight="1">
      <c r="A34">
        <v>4158.1234999999997</v>
      </c>
      <c r="B34" s="26" t="str">
        <f>_xlfn.XLOOKUP(A34,E5:E21,A5:A21,"Record Not Found",0,1)</f>
        <v>Keith Dawkins</v>
      </c>
    </row>
    <row r="35" spans="1:2" ht="15.75" customHeight="1"/>
    <row r="36" spans="1:2" s="17" customFormat="1" ht="15.75" customHeight="1">
      <c r="A36" s="17" t="s">
        <v>19</v>
      </c>
      <c r="B36" s="17" t="s">
        <v>11</v>
      </c>
    </row>
    <row r="37" spans="1:2" ht="15.75" customHeight="1">
      <c r="A37" t="s">
        <v>42</v>
      </c>
      <c r="B37" s="25" t="str">
        <f>_xlfn.XLOOKUP(A37,Table_1[Region],Table_1[Customer Name],"Not Found",0,1)</f>
        <v>Craig Yedwab</v>
      </c>
    </row>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workbookViewId="0">
      <selection activeCell="J9" sqref="J9"/>
    </sheetView>
  </sheetViews>
  <sheetFormatPr defaultColWidth="14.42578125" defaultRowHeight="15" customHeight="1"/>
  <cols>
    <col min="1" max="8" width="8.7109375" customWidth="1"/>
    <col min="9" max="9" width="15.28515625" customWidth="1"/>
    <col min="10" max="26" width="8.7109375" customWidth="1"/>
  </cols>
  <sheetData>
    <row r="1" spans="1:9">
      <c r="A1" s="13" t="s">
        <v>56</v>
      </c>
    </row>
    <row r="2" spans="1:9">
      <c r="A2" s="11" t="s">
        <v>57</v>
      </c>
      <c r="I2" s="22" t="s">
        <v>36</v>
      </c>
    </row>
    <row r="3" spans="1:9">
      <c r="A3" s="11" t="s">
        <v>58</v>
      </c>
      <c r="I3" s="23">
        <v>2484.7455</v>
      </c>
    </row>
    <row r="4" spans="1:9">
      <c r="A4" s="11" t="s">
        <v>59</v>
      </c>
      <c r="I4" s="23" t="s">
        <v>47</v>
      </c>
    </row>
    <row r="5" spans="1:9">
      <c r="A5" s="11" t="s">
        <v>60</v>
      </c>
      <c r="I5" s="23" t="s">
        <v>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566C-E4F3-47D1-85F8-7FC9B7C37E8E}">
  <dimension ref="A3:S29"/>
  <sheetViews>
    <sheetView tabSelected="1" workbookViewId="0">
      <selection activeCell="G31" sqref="G31"/>
    </sheetView>
  </sheetViews>
  <sheetFormatPr defaultRowHeight="15"/>
  <cols>
    <col min="1" max="1" width="21" bestFit="1" customWidth="1"/>
    <col min="2" max="2" width="10.140625" bestFit="1" customWidth="1"/>
    <col min="3" max="3" width="13.28515625" bestFit="1" customWidth="1"/>
    <col min="4" max="4" width="9.42578125" bestFit="1" customWidth="1"/>
    <col min="5" max="5" width="5.140625" bestFit="1" customWidth="1"/>
    <col min="6" max="6" width="12.42578125" bestFit="1" customWidth="1"/>
    <col min="7" max="7" width="7.85546875" bestFit="1" customWidth="1"/>
    <col min="8" max="9" width="5.140625" bestFit="1" customWidth="1"/>
    <col min="10" max="10" width="11" bestFit="1" customWidth="1"/>
    <col min="11" max="11" width="9.42578125" bestFit="1" customWidth="1"/>
    <col min="12" max="12" width="12.42578125" bestFit="1" customWidth="1"/>
    <col min="13" max="13" width="7.28515625" bestFit="1" customWidth="1"/>
    <col min="14" max="15" width="5.140625" bestFit="1" customWidth="1"/>
    <col min="16" max="16" width="10.28515625" bestFit="1" customWidth="1"/>
    <col min="17" max="17" width="8.140625" bestFit="1" customWidth="1"/>
    <col min="18" max="19" width="11.140625" bestFit="1" customWidth="1"/>
    <col min="20" max="20" width="7.28515625" bestFit="1" customWidth="1"/>
    <col min="21" max="21" width="10.28515625" bestFit="1" customWidth="1"/>
    <col min="22" max="22" width="9.28515625" bestFit="1" customWidth="1"/>
    <col min="23" max="23" width="10" bestFit="1" customWidth="1"/>
    <col min="24" max="24" width="11.140625" bestFit="1" customWidth="1"/>
    <col min="25" max="25" width="13.140625" bestFit="1" customWidth="1"/>
    <col min="26" max="26" width="14.28515625" bestFit="1" customWidth="1"/>
    <col min="27" max="27" width="5.140625" bestFit="1" customWidth="1"/>
    <col min="28" max="28" width="11" bestFit="1" customWidth="1"/>
    <col min="29" max="29" width="7.28515625" bestFit="1" customWidth="1"/>
    <col min="30" max="30" width="5.140625" bestFit="1" customWidth="1"/>
    <col min="31" max="31" width="10.28515625" bestFit="1" customWidth="1"/>
    <col min="32" max="32" width="17.42578125" bestFit="1" customWidth="1"/>
    <col min="33" max="33" width="11.140625" bestFit="1" customWidth="1"/>
  </cols>
  <sheetData>
    <row r="3" spans="1:19">
      <c r="A3" s="47" t="s">
        <v>20</v>
      </c>
      <c r="B3" s="48" t="s">
        <v>61</v>
      </c>
    </row>
    <row r="5" spans="1:19">
      <c r="A5" s="33" t="s">
        <v>62</v>
      </c>
      <c r="B5" s="33" t="s">
        <v>19</v>
      </c>
      <c r="C5" s="45" t="s">
        <v>63</v>
      </c>
      <c r="D5" s="28"/>
      <c r="E5" s="28"/>
      <c r="F5" s="28"/>
      <c r="G5" s="28"/>
      <c r="H5" s="28"/>
      <c r="I5" s="28"/>
      <c r="J5" s="28"/>
      <c r="K5" s="28"/>
      <c r="L5" s="28"/>
      <c r="M5" s="28"/>
      <c r="N5" s="28"/>
      <c r="O5" s="28"/>
      <c r="P5" s="28"/>
      <c r="Q5" s="28"/>
      <c r="R5" s="28"/>
      <c r="S5" s="29"/>
    </row>
    <row r="6" spans="1:19">
      <c r="A6" s="30"/>
      <c r="B6" s="27" t="s">
        <v>35</v>
      </c>
      <c r="C6" s="27" t="s">
        <v>64</v>
      </c>
      <c r="D6" s="27" t="s">
        <v>33</v>
      </c>
      <c r="E6" s="28"/>
      <c r="F6" s="27" t="s">
        <v>65</v>
      </c>
      <c r="G6" s="27" t="s">
        <v>30</v>
      </c>
      <c r="H6" s="28"/>
      <c r="I6" s="28"/>
      <c r="J6" s="27" t="s">
        <v>66</v>
      </c>
      <c r="K6" s="27" t="s">
        <v>52</v>
      </c>
      <c r="L6" s="27" t="s">
        <v>67</v>
      </c>
      <c r="M6" s="27" t="s">
        <v>25</v>
      </c>
      <c r="N6" s="28"/>
      <c r="O6" s="28"/>
      <c r="P6" s="27" t="s">
        <v>68</v>
      </c>
      <c r="Q6" s="27" t="s">
        <v>42</v>
      </c>
      <c r="R6" s="27" t="s">
        <v>69</v>
      </c>
      <c r="S6" s="31" t="s">
        <v>70</v>
      </c>
    </row>
    <row r="7" spans="1:19">
      <c r="A7" s="33" t="s">
        <v>11</v>
      </c>
      <c r="B7" s="27">
        <v>2009</v>
      </c>
      <c r="C7" s="30"/>
      <c r="D7" s="27">
        <v>2009</v>
      </c>
      <c r="E7" s="44">
        <v>2012</v>
      </c>
      <c r="F7" s="30"/>
      <c r="G7" s="27">
        <v>2009</v>
      </c>
      <c r="H7" s="44">
        <v>2010</v>
      </c>
      <c r="I7" s="44">
        <v>2011</v>
      </c>
      <c r="J7" s="30"/>
      <c r="K7" s="27">
        <v>2011</v>
      </c>
      <c r="L7" s="30"/>
      <c r="M7" s="27">
        <v>2008</v>
      </c>
      <c r="N7" s="44">
        <v>2009</v>
      </c>
      <c r="O7" s="44">
        <v>2012</v>
      </c>
      <c r="P7" s="30"/>
      <c r="Q7" s="27">
        <v>2009</v>
      </c>
      <c r="R7" s="30"/>
      <c r="S7" s="46"/>
    </row>
    <row r="8" spans="1:19">
      <c r="A8" s="27" t="s">
        <v>49</v>
      </c>
      <c r="B8" s="38"/>
      <c r="C8" s="38"/>
      <c r="D8" s="38"/>
      <c r="E8" s="39"/>
      <c r="F8" s="38"/>
      <c r="G8" s="38"/>
      <c r="H8" s="39"/>
      <c r="I8" s="39"/>
      <c r="J8" s="38"/>
      <c r="K8" s="38"/>
      <c r="L8" s="38"/>
      <c r="M8" s="38"/>
      <c r="N8" s="39">
        <v>41</v>
      </c>
      <c r="O8" s="39"/>
      <c r="P8" s="38">
        <v>41</v>
      </c>
      <c r="Q8" s="38"/>
      <c r="R8" s="38"/>
      <c r="S8" s="34">
        <v>41</v>
      </c>
    </row>
    <row r="9" spans="1:19">
      <c r="A9" s="35" t="s">
        <v>40</v>
      </c>
      <c r="B9" s="40"/>
      <c r="C9" s="40"/>
      <c r="D9" s="40"/>
      <c r="E9" s="41"/>
      <c r="F9" s="40"/>
      <c r="G9" s="40"/>
      <c r="H9" s="41"/>
      <c r="I9" s="41"/>
      <c r="J9" s="40"/>
      <c r="K9" s="40"/>
      <c r="L9" s="40"/>
      <c r="M9" s="40"/>
      <c r="N9" s="41"/>
      <c r="O9" s="41"/>
      <c r="P9" s="40"/>
      <c r="Q9" s="40">
        <v>26</v>
      </c>
      <c r="R9" s="40">
        <v>26</v>
      </c>
      <c r="S9" s="36">
        <v>26</v>
      </c>
    </row>
    <row r="10" spans="1:19">
      <c r="A10" s="35" t="s">
        <v>51</v>
      </c>
      <c r="B10" s="40"/>
      <c r="C10" s="40"/>
      <c r="D10" s="40"/>
      <c r="E10" s="41"/>
      <c r="F10" s="40"/>
      <c r="G10" s="40"/>
      <c r="H10" s="41"/>
      <c r="I10" s="41"/>
      <c r="J10" s="40"/>
      <c r="K10" s="40">
        <v>94</v>
      </c>
      <c r="L10" s="40">
        <v>94</v>
      </c>
      <c r="M10" s="40"/>
      <c r="N10" s="41"/>
      <c r="O10" s="41"/>
      <c r="P10" s="40"/>
      <c r="Q10" s="40"/>
      <c r="R10" s="40"/>
      <c r="S10" s="36">
        <v>94</v>
      </c>
    </row>
    <row r="11" spans="1:19">
      <c r="A11" s="35" t="s">
        <v>44</v>
      </c>
      <c r="B11" s="40"/>
      <c r="C11" s="40"/>
      <c r="D11" s="40"/>
      <c r="E11" s="41"/>
      <c r="F11" s="40"/>
      <c r="G11" s="40"/>
      <c r="H11" s="41">
        <v>28</v>
      </c>
      <c r="I11" s="41">
        <v>42</v>
      </c>
      <c r="J11" s="40">
        <v>70</v>
      </c>
      <c r="K11" s="40"/>
      <c r="L11" s="40"/>
      <c r="M11" s="40"/>
      <c r="N11" s="41"/>
      <c r="O11" s="41"/>
      <c r="P11" s="40"/>
      <c r="Q11" s="40"/>
      <c r="R11" s="40"/>
      <c r="S11" s="36">
        <v>70</v>
      </c>
    </row>
    <row r="12" spans="1:19">
      <c r="A12" s="35" t="s">
        <v>37</v>
      </c>
      <c r="B12" s="40"/>
      <c r="C12" s="40"/>
      <c r="D12" s="40"/>
      <c r="E12" s="41"/>
      <c r="F12" s="40"/>
      <c r="G12" s="40"/>
      <c r="H12" s="41"/>
      <c r="I12" s="41"/>
      <c r="J12" s="40"/>
      <c r="K12" s="40"/>
      <c r="L12" s="40"/>
      <c r="M12" s="40">
        <v>30</v>
      </c>
      <c r="N12" s="41">
        <v>14</v>
      </c>
      <c r="O12" s="41"/>
      <c r="P12" s="40">
        <v>44</v>
      </c>
      <c r="Q12" s="40"/>
      <c r="R12" s="40"/>
      <c r="S12" s="36">
        <v>44</v>
      </c>
    </row>
    <row r="13" spans="1:19">
      <c r="A13" s="35" t="s">
        <v>47</v>
      </c>
      <c r="B13" s="40"/>
      <c r="C13" s="40"/>
      <c r="D13" s="40"/>
      <c r="E13" s="41"/>
      <c r="F13" s="40"/>
      <c r="G13" s="40"/>
      <c r="H13" s="41"/>
      <c r="I13" s="41">
        <v>37</v>
      </c>
      <c r="J13" s="40">
        <v>37</v>
      </c>
      <c r="K13" s="40"/>
      <c r="L13" s="40"/>
      <c r="M13" s="40"/>
      <c r="N13" s="41"/>
      <c r="O13" s="41"/>
      <c r="P13" s="40"/>
      <c r="Q13" s="40"/>
      <c r="R13" s="40"/>
      <c r="S13" s="36">
        <v>37</v>
      </c>
    </row>
    <row r="14" spans="1:19">
      <c r="A14" s="35" t="s">
        <v>38</v>
      </c>
      <c r="B14" s="40"/>
      <c r="C14" s="40"/>
      <c r="D14" s="40"/>
      <c r="E14" s="41"/>
      <c r="F14" s="40"/>
      <c r="G14" s="40">
        <v>15</v>
      </c>
      <c r="H14" s="41"/>
      <c r="I14" s="41"/>
      <c r="J14" s="40">
        <v>15</v>
      </c>
      <c r="K14" s="40"/>
      <c r="L14" s="40"/>
      <c r="M14" s="40"/>
      <c r="N14" s="41">
        <v>47</v>
      </c>
      <c r="O14" s="41">
        <v>26</v>
      </c>
      <c r="P14" s="40">
        <v>73</v>
      </c>
      <c r="Q14" s="40"/>
      <c r="R14" s="40"/>
      <c r="S14" s="36">
        <v>88</v>
      </c>
    </row>
    <row r="15" spans="1:19">
      <c r="A15" s="35" t="s">
        <v>34</v>
      </c>
      <c r="B15" s="40">
        <v>6</v>
      </c>
      <c r="C15" s="40">
        <v>6</v>
      </c>
      <c r="D15" s="40"/>
      <c r="E15" s="41"/>
      <c r="F15" s="40"/>
      <c r="G15" s="40"/>
      <c r="H15" s="41"/>
      <c r="I15" s="41"/>
      <c r="J15" s="40"/>
      <c r="K15" s="40"/>
      <c r="L15" s="40"/>
      <c r="M15" s="40"/>
      <c r="N15" s="41"/>
      <c r="O15" s="41"/>
      <c r="P15" s="40"/>
      <c r="Q15" s="40"/>
      <c r="R15" s="40"/>
      <c r="S15" s="36">
        <v>6</v>
      </c>
    </row>
    <row r="16" spans="1:19">
      <c r="A16" s="35" t="s">
        <v>31</v>
      </c>
      <c r="B16" s="40"/>
      <c r="C16" s="40"/>
      <c r="D16" s="40"/>
      <c r="E16" s="41">
        <v>4</v>
      </c>
      <c r="F16" s="40">
        <v>4</v>
      </c>
      <c r="G16" s="40"/>
      <c r="H16" s="41"/>
      <c r="I16" s="41"/>
      <c r="J16" s="40"/>
      <c r="K16" s="40"/>
      <c r="L16" s="40"/>
      <c r="M16" s="40"/>
      <c r="N16" s="41"/>
      <c r="O16" s="41"/>
      <c r="P16" s="40"/>
      <c r="Q16" s="40"/>
      <c r="R16" s="40"/>
      <c r="S16" s="36">
        <v>4</v>
      </c>
    </row>
    <row r="17" spans="1:19">
      <c r="A17" s="35" t="s">
        <v>27</v>
      </c>
      <c r="B17" s="40"/>
      <c r="C17" s="40"/>
      <c r="D17" s="40"/>
      <c r="E17" s="41"/>
      <c r="F17" s="40"/>
      <c r="G17" s="40">
        <v>32</v>
      </c>
      <c r="H17" s="41"/>
      <c r="I17" s="41"/>
      <c r="J17" s="40">
        <v>32</v>
      </c>
      <c r="K17" s="40"/>
      <c r="L17" s="40"/>
      <c r="M17" s="40"/>
      <c r="N17" s="41"/>
      <c r="O17" s="41"/>
      <c r="P17" s="40"/>
      <c r="Q17" s="40"/>
      <c r="R17" s="40"/>
      <c r="S17" s="36">
        <v>32</v>
      </c>
    </row>
    <row r="18" spans="1:19">
      <c r="A18" s="35" t="s">
        <v>22</v>
      </c>
      <c r="B18" s="40"/>
      <c r="C18" s="40"/>
      <c r="D18" s="40"/>
      <c r="E18" s="41"/>
      <c r="F18" s="40"/>
      <c r="G18" s="40"/>
      <c r="H18" s="41"/>
      <c r="I18" s="41"/>
      <c r="J18" s="40"/>
      <c r="K18" s="40"/>
      <c r="L18" s="40"/>
      <c r="M18" s="40"/>
      <c r="N18" s="41">
        <v>2</v>
      </c>
      <c r="O18" s="41"/>
      <c r="P18" s="40">
        <v>2</v>
      </c>
      <c r="Q18" s="40"/>
      <c r="R18" s="40"/>
      <c r="S18" s="36">
        <v>2</v>
      </c>
    </row>
    <row r="19" spans="1:19">
      <c r="A19" s="35" t="s">
        <v>50</v>
      </c>
      <c r="B19" s="40"/>
      <c r="C19" s="40"/>
      <c r="D19" s="40"/>
      <c r="E19" s="41"/>
      <c r="F19" s="40"/>
      <c r="G19" s="40"/>
      <c r="H19" s="41"/>
      <c r="I19" s="41"/>
      <c r="J19" s="40"/>
      <c r="K19" s="40"/>
      <c r="L19" s="40"/>
      <c r="M19" s="40"/>
      <c r="N19" s="41">
        <v>46</v>
      </c>
      <c r="O19" s="41"/>
      <c r="P19" s="40">
        <v>46</v>
      </c>
      <c r="Q19" s="40"/>
      <c r="R19" s="40"/>
      <c r="S19" s="36">
        <v>46</v>
      </c>
    </row>
    <row r="20" spans="1:19">
      <c r="A20" s="35" t="s">
        <v>45</v>
      </c>
      <c r="B20" s="40"/>
      <c r="C20" s="40"/>
      <c r="D20" s="40">
        <v>32</v>
      </c>
      <c r="E20" s="41"/>
      <c r="F20" s="40">
        <v>32</v>
      </c>
      <c r="G20" s="40"/>
      <c r="H20" s="41"/>
      <c r="I20" s="41"/>
      <c r="J20" s="40"/>
      <c r="K20" s="40"/>
      <c r="L20" s="40"/>
      <c r="M20" s="40"/>
      <c r="N20" s="41"/>
      <c r="O20" s="41"/>
      <c r="P20" s="40"/>
      <c r="Q20" s="40"/>
      <c r="R20" s="40"/>
      <c r="S20" s="36">
        <v>32</v>
      </c>
    </row>
    <row r="21" spans="1:19">
      <c r="A21" s="37" t="s">
        <v>70</v>
      </c>
      <c r="B21" s="42">
        <v>6</v>
      </c>
      <c r="C21" s="42">
        <v>6</v>
      </c>
      <c r="D21" s="42">
        <v>32</v>
      </c>
      <c r="E21" s="43">
        <v>4</v>
      </c>
      <c r="F21" s="42">
        <v>36</v>
      </c>
      <c r="G21" s="42">
        <v>47</v>
      </c>
      <c r="H21" s="43">
        <v>28</v>
      </c>
      <c r="I21" s="43">
        <v>79</v>
      </c>
      <c r="J21" s="42">
        <v>154</v>
      </c>
      <c r="K21" s="42">
        <v>94</v>
      </c>
      <c r="L21" s="42">
        <v>94</v>
      </c>
      <c r="M21" s="42">
        <v>30</v>
      </c>
      <c r="N21" s="43">
        <v>150</v>
      </c>
      <c r="O21" s="43">
        <v>26</v>
      </c>
      <c r="P21" s="42">
        <v>206</v>
      </c>
      <c r="Q21" s="42">
        <v>26</v>
      </c>
      <c r="R21" s="42">
        <v>26</v>
      </c>
      <c r="S21" s="32">
        <v>522</v>
      </c>
    </row>
    <row r="24" spans="1:19">
      <c r="A24" s="14" t="s">
        <v>56</v>
      </c>
    </row>
    <row r="25" spans="1:19">
      <c r="A25" s="11" t="s">
        <v>71</v>
      </c>
      <c r="G25" s="19">
        <v>88</v>
      </c>
    </row>
    <row r="26" spans="1:19">
      <c r="A26" s="11" t="s">
        <v>72</v>
      </c>
      <c r="G26" s="19" t="s">
        <v>28</v>
      </c>
    </row>
    <row r="27" spans="1:19">
      <c r="A27" s="11" t="s">
        <v>73</v>
      </c>
      <c r="G27" s="19">
        <v>261</v>
      </c>
    </row>
    <row r="28" spans="1:19">
      <c r="A28" s="11" t="s">
        <v>74</v>
      </c>
      <c r="G28" s="19" t="s">
        <v>33</v>
      </c>
    </row>
    <row r="29" spans="1:19">
      <c r="A29" s="11" t="s">
        <v>75</v>
      </c>
      <c r="G29" s="19"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election activeCell="K2" sqref="K2"/>
    </sheetView>
  </sheetViews>
  <sheetFormatPr defaultColWidth="14.42578125" defaultRowHeight="15" customHeight="1"/>
  <cols>
    <col min="1" max="1" width="19.140625" customWidth="1"/>
    <col min="2" max="2" width="11.85546875" customWidth="1"/>
    <col min="3" max="3" width="13.140625" customWidth="1"/>
    <col min="4" max="4" width="9.5703125" customWidth="1"/>
    <col min="5" max="5" width="7.85546875" customWidth="1"/>
    <col min="6" max="6" width="11.85546875" customWidth="1"/>
    <col min="7" max="7" width="8.28515625" customWidth="1"/>
    <col min="8" max="8" width="7.42578125" customWidth="1"/>
    <col min="9" max="9" width="16.140625" customWidth="1"/>
    <col min="10" max="10" width="12.28515625" customWidth="1"/>
    <col min="11" max="11" width="11" customWidth="1"/>
    <col min="12" max="26" width="8.7109375" customWidth="1"/>
  </cols>
  <sheetData>
    <row r="1" spans="1:11" ht="30.75">
      <c r="A1" s="9" t="s">
        <v>11</v>
      </c>
      <c r="B1" s="9" t="s">
        <v>12</v>
      </c>
      <c r="C1" s="9" t="s">
        <v>14</v>
      </c>
      <c r="D1" s="9" t="s">
        <v>15</v>
      </c>
      <c r="E1" s="9" t="s">
        <v>16</v>
      </c>
      <c r="F1" s="9" t="s">
        <v>17</v>
      </c>
      <c r="G1" s="9" t="s">
        <v>18</v>
      </c>
      <c r="H1" s="9" t="s">
        <v>19</v>
      </c>
      <c r="I1" s="9" t="s">
        <v>20</v>
      </c>
      <c r="J1" s="9" t="s">
        <v>13</v>
      </c>
      <c r="K1" s="21" t="s">
        <v>63</v>
      </c>
    </row>
    <row r="2" spans="1:11">
      <c r="A2" s="11" t="s">
        <v>22</v>
      </c>
      <c r="B2" s="11" t="s">
        <v>23</v>
      </c>
      <c r="C2" s="11">
        <v>2</v>
      </c>
      <c r="D2" s="11">
        <v>6.93</v>
      </c>
      <c r="E2" s="11">
        <v>0.01</v>
      </c>
      <c r="F2" s="11" t="s">
        <v>24</v>
      </c>
      <c r="G2" s="11">
        <v>-4.6399999999999997</v>
      </c>
      <c r="H2" s="11" t="s">
        <v>25</v>
      </c>
      <c r="I2" s="11" t="s">
        <v>26</v>
      </c>
      <c r="J2" s="10">
        <v>39935</v>
      </c>
      <c r="K2">
        <f>YEAR(Table_2[[#This Row],[Date]])</f>
        <v>2009</v>
      </c>
    </row>
    <row r="3" spans="1:11">
      <c r="A3" s="11" t="s">
        <v>27</v>
      </c>
      <c r="B3" s="11" t="s">
        <v>28</v>
      </c>
      <c r="C3" s="11">
        <v>3</v>
      </c>
      <c r="D3" s="11">
        <v>461.89</v>
      </c>
      <c r="E3" s="11">
        <v>0.05</v>
      </c>
      <c r="F3" s="11" t="s">
        <v>29</v>
      </c>
      <c r="G3" s="11">
        <v>-309.82</v>
      </c>
      <c r="H3" s="11" t="s">
        <v>30</v>
      </c>
      <c r="I3" s="11" t="s">
        <v>26</v>
      </c>
      <c r="J3" s="10">
        <v>39939</v>
      </c>
      <c r="K3">
        <f>YEAR(Table_2[[#This Row],[Date]])</f>
        <v>2009</v>
      </c>
    </row>
    <row r="4" spans="1:11">
      <c r="A4" s="11" t="s">
        <v>31</v>
      </c>
      <c r="B4" s="11" t="s">
        <v>32</v>
      </c>
      <c r="C4" s="11">
        <v>4</v>
      </c>
      <c r="D4" s="11">
        <v>32.72</v>
      </c>
      <c r="E4" s="11">
        <v>0.09</v>
      </c>
      <c r="F4" s="11" t="s">
        <v>24</v>
      </c>
      <c r="G4" s="11">
        <v>-22.59</v>
      </c>
      <c r="H4" s="11" t="s">
        <v>33</v>
      </c>
      <c r="I4" s="11" t="s">
        <v>26</v>
      </c>
      <c r="J4" s="10">
        <v>41068</v>
      </c>
      <c r="K4">
        <f>YEAR(Table_2[[#This Row],[Date]])</f>
        <v>2012</v>
      </c>
    </row>
    <row r="5" spans="1:11">
      <c r="A5" s="11" t="s">
        <v>34</v>
      </c>
      <c r="B5" s="11" t="s">
        <v>32</v>
      </c>
      <c r="C5" s="11">
        <v>6</v>
      </c>
      <c r="D5" s="11">
        <v>261.54000000000002</v>
      </c>
      <c r="E5" s="11">
        <v>0.04</v>
      </c>
      <c r="F5" s="11" t="s">
        <v>24</v>
      </c>
      <c r="G5" s="11">
        <v>-213.25</v>
      </c>
      <c r="H5" s="11" t="s">
        <v>35</v>
      </c>
      <c r="I5" s="11" t="s">
        <v>36</v>
      </c>
      <c r="J5" s="10">
        <v>39928</v>
      </c>
      <c r="K5">
        <f>YEAR(Table_2[[#This Row],[Date]])</f>
        <v>2009</v>
      </c>
    </row>
    <row r="6" spans="1:11">
      <c r="A6" s="11" t="s">
        <v>37</v>
      </c>
      <c r="B6" s="11" t="s">
        <v>23</v>
      </c>
      <c r="C6" s="11">
        <v>14</v>
      </c>
      <c r="D6" s="11">
        <v>1892.848</v>
      </c>
      <c r="E6" s="11">
        <v>0.01</v>
      </c>
      <c r="F6" s="11" t="s">
        <v>24</v>
      </c>
      <c r="G6" s="11">
        <v>48.99</v>
      </c>
      <c r="H6" s="11" t="s">
        <v>25</v>
      </c>
      <c r="I6" s="11" t="s">
        <v>26</v>
      </c>
      <c r="J6" s="10">
        <v>39926</v>
      </c>
      <c r="K6">
        <f>YEAR(Table_2[[#This Row],[Date]])</f>
        <v>2009</v>
      </c>
    </row>
    <row r="7" spans="1:11">
      <c r="A7" s="11" t="s">
        <v>38</v>
      </c>
      <c r="B7" s="11" t="s">
        <v>28</v>
      </c>
      <c r="C7" s="11">
        <v>15</v>
      </c>
      <c r="D7" s="11">
        <v>140.56</v>
      </c>
      <c r="E7" s="11">
        <v>0.04</v>
      </c>
      <c r="F7" s="11" t="s">
        <v>24</v>
      </c>
      <c r="G7" s="11">
        <v>-128.38</v>
      </c>
      <c r="H7" s="11" t="s">
        <v>30</v>
      </c>
      <c r="I7" s="11" t="s">
        <v>26</v>
      </c>
      <c r="J7" s="10">
        <v>39932</v>
      </c>
      <c r="K7">
        <f>YEAR(Table_2[[#This Row],[Date]])</f>
        <v>2009</v>
      </c>
    </row>
    <row r="8" spans="1:11">
      <c r="A8" s="11" t="s">
        <v>38</v>
      </c>
      <c r="B8" s="11" t="s">
        <v>28</v>
      </c>
      <c r="C8" s="11">
        <v>23</v>
      </c>
      <c r="D8" s="11">
        <v>160.23349999999999</v>
      </c>
      <c r="E8" s="11">
        <v>0.04</v>
      </c>
      <c r="F8" s="11" t="s">
        <v>24</v>
      </c>
      <c r="G8" s="11">
        <v>-85.13</v>
      </c>
      <c r="H8" s="11" t="s">
        <v>25</v>
      </c>
      <c r="I8" s="11" t="s">
        <v>26</v>
      </c>
      <c r="J8" s="10">
        <v>39931</v>
      </c>
      <c r="K8">
        <f>YEAR(Table_2[[#This Row],[Date]])</f>
        <v>2009</v>
      </c>
    </row>
    <row r="9" spans="1:11">
      <c r="A9" s="11" t="s">
        <v>38</v>
      </c>
      <c r="B9" s="11" t="s">
        <v>28</v>
      </c>
      <c r="C9" s="11">
        <v>24</v>
      </c>
      <c r="D9" s="11">
        <v>1761.4</v>
      </c>
      <c r="E9" s="11">
        <v>0.09</v>
      </c>
      <c r="F9" s="11" t="s">
        <v>39</v>
      </c>
      <c r="G9" s="11">
        <v>-1748.56</v>
      </c>
      <c r="H9" s="11" t="s">
        <v>25</v>
      </c>
      <c r="I9" s="11" t="s">
        <v>26</v>
      </c>
      <c r="J9" s="10">
        <v>39930</v>
      </c>
      <c r="K9">
        <f>YEAR(Table_2[[#This Row],[Date]])</f>
        <v>2009</v>
      </c>
    </row>
    <row r="10" spans="1:11">
      <c r="A10" s="11" t="s">
        <v>38</v>
      </c>
      <c r="B10" s="11" t="s">
        <v>28</v>
      </c>
      <c r="C10" s="11">
        <v>26</v>
      </c>
      <c r="D10" s="11">
        <v>2808.08</v>
      </c>
      <c r="E10" s="11">
        <v>7.0000000000000007E-2</v>
      </c>
      <c r="F10" s="11" t="s">
        <v>24</v>
      </c>
      <c r="G10" s="11">
        <v>1054.82</v>
      </c>
      <c r="H10" s="11" t="s">
        <v>25</v>
      </c>
      <c r="I10" s="11" t="s">
        <v>26</v>
      </c>
      <c r="J10" s="10">
        <v>41025</v>
      </c>
      <c r="K10">
        <f>YEAR(Table_2[[#This Row],[Date]])</f>
        <v>2012</v>
      </c>
    </row>
    <row r="11" spans="1:11">
      <c r="A11" s="11" t="s">
        <v>40</v>
      </c>
      <c r="B11" s="11" t="s">
        <v>41</v>
      </c>
      <c r="C11" s="11">
        <v>26</v>
      </c>
      <c r="D11" s="11">
        <v>75.569999999999993</v>
      </c>
      <c r="E11" s="11">
        <v>0.03</v>
      </c>
      <c r="F11" s="11" t="s">
        <v>24</v>
      </c>
      <c r="G11" s="11">
        <v>28.24</v>
      </c>
      <c r="H11" s="11" t="s">
        <v>42</v>
      </c>
      <c r="I11" s="11" t="s">
        <v>43</v>
      </c>
      <c r="J11" s="10">
        <v>39936</v>
      </c>
      <c r="K11">
        <f>YEAR(Table_2[[#This Row],[Date]])</f>
        <v>2009</v>
      </c>
    </row>
    <row r="12" spans="1:11">
      <c r="A12" s="11" t="s">
        <v>44</v>
      </c>
      <c r="B12" s="11" t="s">
        <v>23</v>
      </c>
      <c r="C12" s="11">
        <v>28</v>
      </c>
      <c r="D12" s="11">
        <v>51.53</v>
      </c>
      <c r="E12" s="11">
        <v>0.03</v>
      </c>
      <c r="F12" s="11" t="s">
        <v>29</v>
      </c>
      <c r="G12" s="11">
        <v>0.35</v>
      </c>
      <c r="H12" s="11" t="s">
        <v>30</v>
      </c>
      <c r="I12" s="11" t="s">
        <v>26</v>
      </c>
      <c r="J12" s="10">
        <v>40307</v>
      </c>
      <c r="K12">
        <f>YEAR(Table_2[[#This Row],[Date]])</f>
        <v>2010</v>
      </c>
    </row>
    <row r="13" spans="1:11">
      <c r="A13" s="11" t="s">
        <v>27</v>
      </c>
      <c r="B13" s="11" t="s">
        <v>28</v>
      </c>
      <c r="C13" s="11">
        <v>29</v>
      </c>
      <c r="D13" s="11">
        <v>575.11</v>
      </c>
      <c r="E13" s="11">
        <v>0.02</v>
      </c>
      <c r="F13" s="11" t="s">
        <v>24</v>
      </c>
      <c r="G13" s="11">
        <v>71.75</v>
      </c>
      <c r="H13" s="11" t="s">
        <v>30</v>
      </c>
      <c r="I13" s="11" t="s">
        <v>26</v>
      </c>
      <c r="J13" s="10">
        <v>39938</v>
      </c>
      <c r="K13">
        <f>YEAR(Table_2[[#This Row],[Date]])</f>
        <v>2009</v>
      </c>
    </row>
    <row r="14" spans="1:11">
      <c r="A14" s="11" t="s">
        <v>37</v>
      </c>
      <c r="B14" s="11" t="s">
        <v>23</v>
      </c>
      <c r="C14" s="11">
        <v>30</v>
      </c>
      <c r="D14" s="11">
        <v>288.56</v>
      </c>
      <c r="E14" s="11">
        <v>0.03</v>
      </c>
      <c r="F14" s="11" t="s">
        <v>24</v>
      </c>
      <c r="G14" s="11">
        <v>60.72</v>
      </c>
      <c r="H14" s="11" t="s">
        <v>25</v>
      </c>
      <c r="I14" s="11" t="s">
        <v>26</v>
      </c>
      <c r="J14" s="10">
        <v>39562</v>
      </c>
      <c r="K14">
        <f>YEAR(Table_2[[#This Row],[Date]])</f>
        <v>2008</v>
      </c>
    </row>
    <row r="15" spans="1:11">
      <c r="A15" s="11" t="s">
        <v>45</v>
      </c>
      <c r="B15" s="11" t="s">
        <v>46</v>
      </c>
      <c r="C15" s="11">
        <v>32</v>
      </c>
      <c r="D15" s="11">
        <v>3812.73</v>
      </c>
      <c r="E15" s="11">
        <v>0.02</v>
      </c>
      <c r="F15" s="11" t="s">
        <v>24</v>
      </c>
      <c r="G15" s="11">
        <v>1470.3</v>
      </c>
      <c r="H15" s="11" t="s">
        <v>33</v>
      </c>
      <c r="I15" s="11" t="s">
        <v>26</v>
      </c>
      <c r="J15" s="10">
        <v>39934</v>
      </c>
      <c r="K15">
        <f>YEAR(Table_2[[#This Row],[Date]])</f>
        <v>2009</v>
      </c>
    </row>
    <row r="16" spans="1:11">
      <c r="A16" s="11" t="s">
        <v>47</v>
      </c>
      <c r="B16" s="11" t="s">
        <v>28</v>
      </c>
      <c r="C16" s="11">
        <v>37</v>
      </c>
      <c r="D16" s="11">
        <v>4158.1234999999997</v>
      </c>
      <c r="E16" s="11">
        <v>0.01</v>
      </c>
      <c r="F16" s="11" t="s">
        <v>24</v>
      </c>
      <c r="G16" s="11">
        <v>1228.8900000000001</v>
      </c>
      <c r="H16" s="11" t="s">
        <v>30</v>
      </c>
      <c r="I16" s="11" t="s">
        <v>48</v>
      </c>
      <c r="J16" s="10">
        <v>40663</v>
      </c>
      <c r="K16">
        <f>YEAR(Table_2[[#This Row],[Date]])</f>
        <v>2011</v>
      </c>
    </row>
    <row r="17" spans="1:11">
      <c r="A17" s="11" t="s">
        <v>49</v>
      </c>
      <c r="B17" s="11" t="s">
        <v>32</v>
      </c>
      <c r="C17" s="11">
        <v>41</v>
      </c>
      <c r="D17" s="11">
        <v>108.15</v>
      </c>
      <c r="E17" s="11">
        <v>0.09</v>
      </c>
      <c r="F17" s="11" t="s">
        <v>24</v>
      </c>
      <c r="G17" s="11">
        <v>7.57</v>
      </c>
      <c r="H17" s="11" t="s">
        <v>25</v>
      </c>
      <c r="I17" s="11" t="s">
        <v>43</v>
      </c>
      <c r="J17" s="10">
        <v>39937</v>
      </c>
      <c r="K17">
        <f>YEAR(Table_2[[#This Row],[Date]])</f>
        <v>2009</v>
      </c>
    </row>
    <row r="18" spans="1:11">
      <c r="A18" s="11" t="s">
        <v>44</v>
      </c>
      <c r="B18" s="11" t="s">
        <v>23</v>
      </c>
      <c r="C18" s="11">
        <v>42</v>
      </c>
      <c r="D18" s="11">
        <v>1186.06</v>
      </c>
      <c r="E18" s="11">
        <v>0.09</v>
      </c>
      <c r="F18" s="11" t="s">
        <v>24</v>
      </c>
      <c r="G18" s="11">
        <v>511.69</v>
      </c>
      <c r="H18" s="11" t="s">
        <v>30</v>
      </c>
      <c r="I18" s="11" t="s">
        <v>26</v>
      </c>
      <c r="J18" s="10">
        <v>40671</v>
      </c>
      <c r="K18">
        <f>YEAR(Table_2[[#This Row],[Date]])</f>
        <v>2011</v>
      </c>
    </row>
    <row r="19" spans="1:11">
      <c r="A19" s="11" t="s">
        <v>50</v>
      </c>
      <c r="B19" s="11" t="s">
        <v>46</v>
      </c>
      <c r="C19" s="11">
        <v>46</v>
      </c>
      <c r="D19" s="11">
        <v>2484.7455</v>
      </c>
      <c r="E19" s="11">
        <v>0.1</v>
      </c>
      <c r="F19" s="11" t="s">
        <v>24</v>
      </c>
      <c r="G19" s="11">
        <v>657.48</v>
      </c>
      <c r="H19" s="11" t="s">
        <v>25</v>
      </c>
      <c r="I19" s="11" t="s">
        <v>48</v>
      </c>
      <c r="J19" s="10">
        <v>39940</v>
      </c>
      <c r="K19">
        <f>YEAR(Table_2[[#This Row],[Date]])</f>
        <v>2009</v>
      </c>
    </row>
    <row r="20" spans="1:11">
      <c r="A20" s="11" t="s">
        <v>51</v>
      </c>
      <c r="B20" s="11" t="s">
        <v>32</v>
      </c>
      <c r="C20" s="11">
        <v>46</v>
      </c>
      <c r="D20" s="11">
        <v>7804.53</v>
      </c>
      <c r="E20" s="11">
        <v>0.05</v>
      </c>
      <c r="F20" s="11" t="s">
        <v>24</v>
      </c>
      <c r="G20" s="11">
        <v>2057.17</v>
      </c>
      <c r="H20" s="11" t="s">
        <v>52</v>
      </c>
      <c r="I20" s="11" t="s">
        <v>48</v>
      </c>
      <c r="J20" s="10">
        <v>40887</v>
      </c>
      <c r="K20">
        <f>YEAR(Table_2[[#This Row],[Date]])</f>
        <v>2011</v>
      </c>
    </row>
    <row r="21" spans="1:11" ht="15.75" customHeight="1">
      <c r="A21" s="11" t="s">
        <v>51</v>
      </c>
      <c r="B21" s="11" t="s">
        <v>32</v>
      </c>
      <c r="C21" s="11">
        <v>48</v>
      </c>
      <c r="D21" s="11">
        <v>90.05</v>
      </c>
      <c r="E21" s="11">
        <v>0.03</v>
      </c>
      <c r="F21" s="11" t="s">
        <v>24</v>
      </c>
      <c r="G21" s="11">
        <v>-107</v>
      </c>
      <c r="H21" s="11" t="s">
        <v>52</v>
      </c>
      <c r="I21" s="11" t="s">
        <v>48</v>
      </c>
      <c r="J21" s="10">
        <v>40828</v>
      </c>
      <c r="K21">
        <f>YEAR(Table_2[[#This Row],[Date]])</f>
        <v>2011</v>
      </c>
    </row>
    <row r="22" spans="1:11" ht="15.75" customHeight="1"/>
    <row r="23" spans="1:11" ht="15.75" customHeight="1"/>
    <row r="24" spans="1:11" ht="15.75" customHeight="1"/>
    <row r="25" spans="1:11" ht="15.75" customHeight="1"/>
    <row r="26" spans="1:11" ht="15.75" customHeight="1">
      <c r="A26" s="14" t="s">
        <v>56</v>
      </c>
    </row>
    <row r="27" spans="1:11" ht="15.75" customHeight="1">
      <c r="A27" s="11" t="s">
        <v>71</v>
      </c>
    </row>
    <row r="28" spans="1:11" ht="15.75" customHeight="1">
      <c r="A28" s="11" t="s">
        <v>72</v>
      </c>
    </row>
    <row r="29" spans="1:11" ht="15.75" customHeight="1">
      <c r="A29" s="11" t="s">
        <v>73</v>
      </c>
    </row>
    <row r="30" spans="1:11" ht="15.75" customHeight="1">
      <c r="A30" s="11" t="s">
        <v>74</v>
      </c>
    </row>
    <row r="31" spans="1:11" ht="15.75" customHeight="1">
      <c r="A31" s="11" t="s">
        <v>75</v>
      </c>
    </row>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election sqref="A1:A6"/>
    </sheetView>
  </sheetViews>
  <sheetFormatPr defaultColWidth="14.42578125" defaultRowHeight="15" customHeight="1"/>
  <cols>
    <col min="1" max="1" width="59.28515625" customWidth="1"/>
    <col min="2" max="26" width="8.7109375" customWidth="1"/>
  </cols>
  <sheetData>
    <row r="1" spans="1:1">
      <c r="A1" s="14" t="s">
        <v>56</v>
      </c>
    </row>
    <row r="2" spans="1:1">
      <c r="A2" s="11" t="s">
        <v>71</v>
      </c>
    </row>
    <row r="3" spans="1:1">
      <c r="A3" s="11" t="s">
        <v>72</v>
      </c>
    </row>
    <row r="4" spans="1:1">
      <c r="A4" s="11" t="s">
        <v>73</v>
      </c>
    </row>
    <row r="5" spans="1:1">
      <c r="A5" s="11" t="s">
        <v>74</v>
      </c>
    </row>
    <row r="6" spans="1:1">
      <c r="A6" s="11" t="s">
        <v>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42578125" defaultRowHeight="15" customHeight="1"/>
  <cols>
    <col min="1" max="1" width="20" customWidth="1"/>
    <col min="2" max="2" width="12.42578125" customWidth="1"/>
    <col min="3" max="3" width="20" customWidth="1"/>
    <col min="4" max="26" width="8.7109375" customWidth="1"/>
  </cols>
  <sheetData>
    <row r="1" spans="1:2">
      <c r="A1" s="15" t="s">
        <v>11</v>
      </c>
      <c r="B1" s="11" t="s">
        <v>38</v>
      </c>
    </row>
    <row r="3" spans="1:2">
      <c r="A3" s="11" t="s">
        <v>62</v>
      </c>
    </row>
    <row r="4" spans="1:2">
      <c r="A4" s="11">
        <v>88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00"/>
  <sheetViews>
    <sheetView workbookViewId="0"/>
  </sheetViews>
  <sheetFormatPr defaultColWidth="14.42578125" defaultRowHeight="15" customHeight="1"/>
  <cols>
    <col min="1" max="1" width="12.42578125" customWidth="1"/>
    <col min="2" max="2" width="11.28515625" customWidth="1"/>
    <col min="3" max="26" width="8.7109375" customWidth="1"/>
  </cols>
  <sheetData>
    <row r="3" spans="1:2">
      <c r="A3" s="15" t="s">
        <v>76</v>
      </c>
      <c r="B3" s="11" t="s">
        <v>77</v>
      </c>
    </row>
    <row r="4" spans="1:2">
      <c r="A4" s="16" t="s">
        <v>41</v>
      </c>
      <c r="B4" s="11">
        <v>75.569999999999993</v>
      </c>
    </row>
    <row r="5" spans="1:2">
      <c r="A5" s="16" t="s">
        <v>23</v>
      </c>
      <c r="B5" s="11">
        <v>3425.9279999999999</v>
      </c>
    </row>
    <row r="6" spans="1:2">
      <c r="A6" s="16" t="s">
        <v>46</v>
      </c>
      <c r="B6" s="11">
        <v>6297.4755000000005</v>
      </c>
    </row>
    <row r="7" spans="1:2">
      <c r="A7" s="16" t="s">
        <v>32</v>
      </c>
      <c r="B7" s="11">
        <v>8296.99</v>
      </c>
    </row>
    <row r="8" spans="1:2">
      <c r="A8" s="16" t="s">
        <v>28</v>
      </c>
      <c r="B8" s="11">
        <v>10065.397000000001</v>
      </c>
    </row>
    <row r="9" spans="1:2">
      <c r="A9" s="16" t="s">
        <v>70</v>
      </c>
      <c r="B9" s="11">
        <v>28161.360500000003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00"/>
  <sheetViews>
    <sheetView workbookViewId="0"/>
  </sheetViews>
  <sheetFormatPr defaultColWidth="14.42578125" defaultRowHeight="15" customHeight="1"/>
  <cols>
    <col min="1" max="1" width="12.42578125" customWidth="1"/>
    <col min="2" max="2" width="11.28515625" customWidth="1"/>
    <col min="3" max="26" width="8.7109375" customWidth="1"/>
  </cols>
  <sheetData>
    <row r="3" spans="1:2">
      <c r="A3" s="15" t="s">
        <v>76</v>
      </c>
      <c r="B3" s="11" t="s">
        <v>77</v>
      </c>
    </row>
    <row r="4" spans="1:2">
      <c r="A4" s="16" t="s">
        <v>78</v>
      </c>
      <c r="B4" s="11">
        <v>11741.707</v>
      </c>
    </row>
    <row r="5" spans="1:2">
      <c r="A5" s="16" t="s">
        <v>70</v>
      </c>
      <c r="B5" s="11">
        <v>11741.707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
  <cp:revision/>
  <dcterms:created xsi:type="dcterms:W3CDTF">2023-01-12T16:09:45Z</dcterms:created>
  <dcterms:modified xsi:type="dcterms:W3CDTF">2025-03-11T14:48:48Z</dcterms:modified>
  <cp:category/>
  <cp:contentStatus/>
</cp:coreProperties>
</file>