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ff7e871eabf9cc2/Desktop/dataclass/UCI-VIRT-DATA-PT-11-2021-U-C/Homework/01-Excel/Instructions/"/>
    </mc:Choice>
  </mc:AlternateContent>
  <xr:revisionPtr revIDLastSave="725" documentId="11_989E3A0A3E8CA54282BABEA3E2C09D2E15D6CC1A" xr6:coauthVersionLast="47" xr6:coauthVersionMax="47" xr10:uidLastSave="{EF488862-D3E2-4D58-B007-BC51829D8C4A}"/>
  <bookViews>
    <workbookView xWindow="-120" yWindow="-120" windowWidth="20730" windowHeight="11040" tabRatio="818" activeTab="5" xr2:uid="{00000000-000D-0000-FFFF-FFFF00000000}"/>
  </bookViews>
  <sheets>
    <sheet name="Sheet1" sheetId="1" r:id="rId1"/>
    <sheet name="Category" sheetId="3" r:id="rId2"/>
    <sheet name="Sub-Category" sheetId="4" r:id="rId3"/>
    <sheet name="Outcomes Based on Launch Date" sheetId="7" r:id="rId4"/>
    <sheet name="Goal Outcomes" sheetId="8" r:id="rId5"/>
    <sheet name="Summary Statistics Table" sheetId="10" r:id="rId6"/>
  </sheets>
  <definedNames>
    <definedName name="_xlnm._FilterDatabase" localSheetId="0" hidden="1">Sheet1!$A$1:$T$4115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5" i="10" l="1"/>
  <c r="K24" i="10"/>
  <c r="K23" i="10"/>
  <c r="K22" i="10"/>
  <c r="K21" i="10"/>
  <c r="K20" i="10"/>
  <c r="K12" i="10"/>
  <c r="K11" i="10"/>
  <c r="K10" i="10"/>
  <c r="E25" i="10"/>
  <c r="E23" i="10"/>
  <c r="E22" i="10"/>
  <c r="E21" i="10"/>
  <c r="E20" i="10"/>
  <c r="E16" i="10"/>
  <c r="E15" i="10"/>
  <c r="E12" i="10"/>
  <c r="E13" i="10" s="1"/>
  <c r="E11" i="10"/>
  <c r="E10" i="10"/>
  <c r="K7" i="10"/>
  <c r="E7" i="10"/>
  <c r="K6" i="10"/>
  <c r="E6" i="10"/>
  <c r="K5" i="10"/>
  <c r="E5" i="10"/>
  <c r="K4" i="10"/>
  <c r="E4" i="10"/>
  <c r="K3" i="10"/>
  <c r="E3" i="10"/>
  <c r="K2" i="10"/>
  <c r="E2" i="10"/>
  <c r="K13" i="10" l="1"/>
  <c r="K15" i="10" s="1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E2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16" i="10" l="1"/>
  <c r="F2" i="8"/>
  <c r="E12" i="8"/>
  <c r="H12" i="8" s="1"/>
  <c r="G2" i="8"/>
  <c r="E7" i="8"/>
  <c r="H7" i="8" s="1"/>
  <c r="H2" i="8"/>
  <c r="E4" i="8"/>
  <c r="F4" i="8" s="1"/>
  <c r="E10" i="8"/>
  <c r="G10" i="8"/>
  <c r="H10" i="8"/>
  <c r="H11" i="8"/>
  <c r="G12" i="8"/>
  <c r="G7" i="8"/>
  <c r="F3" i="8"/>
  <c r="G13" i="8"/>
  <c r="E6" i="8"/>
  <c r="G6" i="8" s="1"/>
  <c r="E8" i="8"/>
  <c r="G8" i="8" s="1"/>
  <c r="F7" i="8"/>
  <c r="E11" i="8"/>
  <c r="F11" i="8" s="1"/>
  <c r="E13" i="8"/>
  <c r="F13" i="8" s="1"/>
  <c r="F10" i="8"/>
  <c r="E3" i="8"/>
  <c r="H3" i="8" s="1"/>
  <c r="E9" i="8"/>
  <c r="F9" i="8" s="1"/>
  <c r="E5" i="8"/>
  <c r="F5" i="8" s="1"/>
  <c r="F12" i="8" l="1"/>
  <c r="G3" i="8"/>
  <c r="G11" i="8"/>
  <c r="H4" i="8"/>
  <c r="G4" i="8"/>
  <c r="F8" i="8"/>
  <c r="H8" i="8"/>
  <c r="G5" i="8"/>
  <c r="H9" i="8"/>
  <c r="F6" i="8"/>
  <c r="H13" i="8"/>
  <c r="G9" i="8"/>
  <c r="H6" i="8"/>
  <c r="H5" i="8"/>
</calcChain>
</file>

<file path=xl/sharedStrings.xml><?xml version="1.0" encoding="utf-8"?>
<sst xmlns="http://schemas.openxmlformats.org/spreadsheetml/2006/main" count="28934" uniqueCount="8421">
  <si>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</si>
  <si>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</si>
  <si>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</si>
  <si>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</si>
  <si>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</si>
  <si>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</si>
  <si>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</si>
  <si>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</si>
  <si>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</si>
  <si>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</si>
  <si>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</si>
  <si>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</si>
  <si>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</si>
  <si>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</si>
  <si>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</si>
  <si>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</si>
  <si>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</si>
  <si>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</si>
  <si>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</si>
  <si>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</si>
  <si>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</si>
  <si>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</si>
  <si>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</si>
  <si>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</si>
  <si>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</si>
  <si>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</si>
  <si>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</si>
  <si>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</si>
  <si>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</si>
  <si>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</si>
  <si>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</si>
  <si>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</si>
  <si>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</si>
  <si>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</si>
  <si>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</si>
  <si>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</si>
  <si>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</si>
  <si>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</si>
  <si>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</si>
  <si>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</si>
  <si>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</si>
  <si>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</si>
  <si>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</si>
  <si>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</si>
  <si>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</si>
  <si>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</si>
  <si>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</si>
  <si>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</si>
  <si>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</si>
  <si>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</si>
  <si>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</si>
  <si>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</si>
  <si>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</si>
  <si>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</si>
  <si>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</si>
  <si>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</si>
  <si>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</si>
  <si>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</si>
  <si>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</si>
  <si>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</si>
  <si>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</si>
  <si>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</si>
  <si>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</si>
  <si>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</si>
  <si>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</si>
  <si>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</si>
  <si>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</si>
  <si>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</si>
  <si>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</si>
  <si>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</si>
  <si>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</si>
  <si>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</si>
  <si>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</si>
  <si>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</si>
  <si>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</si>
  <si>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</si>
  <si>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</si>
  <si>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</si>
  <si>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</si>
  <si>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</si>
  <si>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</si>
  <si>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</si>
  <si>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</si>
  <si>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</si>
  <si>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</si>
  <si>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</si>
  <si>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</si>
  <si>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</si>
  <si>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</si>
  <si>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</si>
  <si>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</si>
  <si>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</si>
  <si>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</si>
  <si>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</si>
  <si>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</si>
  <si>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</si>
  <si>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</si>
  <si>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</si>
  <si>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</si>
  <si>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</si>
  <si>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</si>
  <si>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</si>
  <si>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</si>
  <si>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</si>
  <si>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</si>
  <si>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</si>
  <si>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</si>
  <si>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</si>
  <si>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</si>
  <si>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</si>
  <si>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</si>
  <si>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</si>
  <si>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</si>
  <si>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</si>
  <si>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</si>
  <si>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</si>
  <si>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</si>
  <si>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</si>
  <si>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</si>
  <si>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</si>
  <si>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</si>
  <si>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</si>
  <si>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</si>
  <si>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</si>
  <si>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</si>
  <si>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</si>
  <si>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</si>
  <si>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</si>
  <si>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</si>
  <si>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</si>
  <si>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</si>
  <si>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</si>
  <si>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</si>
  <si>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</si>
  <si>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</si>
  <si>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</si>
  <si>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</si>
  <si>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</si>
  <si>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</si>
  <si>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</si>
  <si>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</si>
  <si>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</si>
  <si>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</si>
  <si>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</si>
  <si>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</si>
  <si>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</si>
  <si>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</si>
  <si>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</si>
  <si>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</si>
  <si>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</si>
  <si>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</si>
  <si>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</si>
  <si>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</si>
  <si>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</si>
  <si>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</si>
  <si>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</si>
  <si>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</si>
  <si>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</si>
  <si>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</si>
  <si>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</si>
  <si>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</si>
  <si>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</si>
  <si>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</si>
  <si>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</si>
  <si>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</si>
  <si>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</si>
  <si>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</si>
  <si>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</si>
  <si>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</si>
  <si>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</si>
  <si>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</si>
  <si>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</si>
  <si>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</si>
  <si>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</si>
  <si>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</si>
  <si>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</si>
  <si>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</si>
  <si>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</si>
  <si>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</si>
  <si>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</si>
  <si>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</si>
  <si>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</si>
  <si>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</si>
  <si>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</si>
  <si>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</si>
  <si>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</si>
  <si>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</si>
  <si>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</si>
  <si>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</si>
  <si>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</si>
  <si>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</si>
  <si>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</si>
  <si>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</si>
  <si>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</si>
  <si>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</si>
  <si>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</si>
  <si>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</si>
  <si>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</si>
  <si>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</si>
  <si>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</si>
  <si>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</si>
  <si>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</si>
  <si>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</si>
  <si>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</si>
  <si>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</si>
  <si>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</si>
  <si>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</si>
  <si>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</si>
  <si>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</si>
  <si>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</si>
  <si>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</si>
  <si>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</si>
  <si>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</si>
  <si>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</si>
  <si>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</si>
  <si>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</si>
  <si>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</si>
  <si>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</si>
  <si>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</si>
  <si>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</si>
  <si>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</si>
  <si>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</si>
  <si>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</si>
  <si>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</si>
  <si>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</si>
  <si>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</si>
  <si>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</si>
  <si>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</si>
  <si>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</si>
  <si>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</si>
  <si>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</si>
  <si>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</si>
  <si>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</si>
  <si>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</si>
  <si>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</si>
  <si>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</si>
  <si>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</si>
  <si>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</si>
  <si>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</si>
  <si>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</si>
  <si>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</si>
  <si>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</si>
  <si>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</si>
  <si>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</si>
  <si>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</si>
  <si>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</si>
  <si>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</si>
  <si>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</si>
  <si>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</si>
  <si>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</si>
  <si>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</si>
  <si>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</si>
  <si>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</si>
  <si>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</si>
  <si>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</si>
  <si>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</si>
  <si>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</si>
  <si>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</si>
  <si>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</si>
  <si>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</si>
  <si>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</si>
  <si>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</si>
  <si>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</si>
  <si>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</si>
  <si>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</si>
  <si>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</si>
  <si>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</si>
  <si>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</si>
  <si>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</si>
  <si>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</si>
  <si>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</si>
  <si>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</si>
  <si>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</si>
  <si>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</si>
  <si>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</si>
  <si>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</si>
  <si>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</si>
  <si>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</si>
  <si>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</si>
  <si>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</si>
  <si>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</si>
  <si>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</si>
  <si>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</si>
  <si>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</si>
  <si>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</si>
  <si>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</si>
  <si>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</si>
  <si>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</si>
  <si>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</si>
  <si>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</si>
  <si>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</si>
  <si>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</si>
  <si>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</si>
  <si>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</si>
  <si>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</si>
  <si>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</si>
  <si>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</si>
  <si>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</si>
  <si>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</si>
  <si>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</si>
  <si>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</si>
  <si>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</si>
  <si>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</si>
  <si>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</si>
  <si>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</si>
  <si>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</si>
  <si>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</si>
  <si>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</si>
  <si>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</si>
  <si>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</si>
  <si>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</si>
  <si>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</si>
  <si>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</si>
  <si>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</si>
  <si>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</si>
  <si>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</si>
  <si>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</si>
  <si>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</si>
  <si>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</si>
  <si>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</si>
  <si>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</si>
  <si>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</si>
  <si>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</si>
  <si>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</si>
  <si>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</si>
  <si>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</si>
  <si>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</si>
  <si>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</si>
  <si>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</si>
  <si>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</si>
  <si>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</si>
  <si>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</si>
  <si>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</si>
  <si>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</si>
  <si>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</si>
  <si>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</si>
  <si>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</si>
  <si>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</si>
  <si>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</si>
  <si>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</si>
  <si>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</si>
  <si>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</si>
  <si>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</si>
  <si>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</si>
  <si>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</si>
  <si>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</si>
  <si>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</si>
  <si>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</si>
  <si>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</si>
  <si>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</si>
  <si>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</si>
  <si>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</si>
  <si>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</si>
  <si>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</si>
  <si>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</si>
  <si>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</si>
  <si>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</si>
  <si>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</si>
  <si>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</si>
  <si>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</si>
  <si>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</si>
  <si>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</si>
  <si>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</si>
  <si>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</si>
  <si>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</si>
  <si>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</si>
  <si>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</si>
  <si>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</si>
  <si>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</si>
  <si>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</si>
  <si>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</si>
  <si>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</si>
  <si>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</si>
  <si>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</si>
  <si>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</si>
  <si>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</si>
  <si>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</si>
  <si>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</si>
  <si>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</si>
  <si>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</si>
  <si>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</si>
  <si>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</si>
  <si>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</si>
  <si>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</si>
  <si>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</si>
  <si>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</si>
  <si>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</si>
  <si>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</si>
  <si>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</si>
  <si>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</si>
  <si>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</si>
  <si>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</si>
  <si>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</si>
  <si>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</si>
  <si>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</si>
  <si>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</si>
  <si>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</si>
  <si>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</si>
  <si>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</si>
  <si>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</si>
  <si>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</si>
  <si>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</si>
  <si>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</si>
  <si>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</si>
  <si>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</si>
  <si>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</si>
  <si>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</si>
  <si>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</si>
  <si>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</si>
  <si>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</si>
  <si>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</si>
  <si>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</si>
  <si>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</si>
  <si>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</si>
  <si>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</si>
  <si>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</si>
  <si>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</si>
  <si>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</si>
  <si>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</si>
  <si>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</si>
  <si>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</si>
  <si>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</si>
  <si>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</si>
  <si>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</si>
  <si>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</si>
  <si>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</si>
  <si>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</si>
  <si>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</si>
  <si>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</si>
  <si>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</si>
  <si>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</si>
  <si>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</si>
  <si>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</si>
  <si>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</si>
  <si>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</si>
  <si>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</si>
  <si>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</si>
  <si>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</si>
  <si>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</si>
  <si>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</si>
  <si>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</si>
  <si>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</si>
  <si>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</si>
  <si>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</si>
  <si>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</si>
  <si>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</si>
  <si>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</si>
  <si>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</si>
  <si>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</si>
  <si>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</si>
  <si>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</si>
  <si>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</si>
  <si>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</si>
  <si>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</si>
  <si>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</si>
  <si>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</si>
  <si>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</si>
  <si>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</si>
  <si>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</si>
  <si>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</si>
  <si>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</si>
  <si>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</si>
  <si>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</si>
  <si>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</si>
  <si>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</si>
  <si>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</si>
  <si>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</si>
  <si>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</si>
  <si>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</si>
  <si>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</si>
  <si>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</si>
  <si>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</si>
  <si>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</si>
  <si>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</si>
  <si>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</si>
  <si>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</si>
  <si>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</si>
  <si>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</si>
  <si>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</si>
  <si>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</si>
  <si>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</si>
  <si>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</si>
  <si>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</si>
  <si>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</si>
  <si>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</si>
  <si>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</si>
  <si>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</si>
  <si>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</si>
  <si>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</si>
  <si>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</si>
  <si>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</si>
  <si>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</si>
  <si>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</si>
  <si>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</si>
  <si>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</si>
  <si>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</si>
  <si>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</si>
  <si>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</si>
  <si>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</si>
  <si>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</si>
  <si>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</si>
  <si>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</si>
  <si>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</si>
  <si>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</si>
  <si>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</si>
  <si>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</si>
  <si>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</si>
  <si>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</si>
  <si>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</si>
  <si>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</si>
  <si>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</si>
  <si>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</si>
  <si>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</si>
  <si>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</si>
  <si>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</si>
  <si>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</si>
  <si>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</si>
  <si>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</si>
  <si>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</si>
  <si>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</si>
  <si>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</si>
  <si>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</si>
  <si>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</si>
  <si>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</si>
  <si>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</si>
  <si>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</si>
  <si>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</si>
  <si>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</si>
  <si>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</si>
  <si>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</si>
  <si>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</si>
  <si>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</si>
  <si>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</si>
  <si>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</si>
  <si>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</si>
  <si>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</si>
  <si>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</si>
  <si>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</si>
  <si>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</si>
  <si>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</si>
  <si>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</si>
  <si>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</si>
  <si>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</si>
  <si>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</si>
  <si>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</si>
  <si>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</si>
  <si>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</si>
  <si>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</si>
  <si>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</si>
  <si>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</si>
  <si>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</si>
  <si>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</si>
  <si>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</si>
  <si>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</si>
  <si>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</si>
  <si>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</si>
  <si>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</si>
  <si>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</si>
  <si>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</si>
  <si>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</si>
  <si>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</si>
  <si>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</si>
  <si>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</si>
  <si>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</si>
  <si>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</si>
  <si>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</si>
  <si>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</si>
  <si>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</si>
  <si>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</si>
  <si>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</si>
  <si>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</si>
  <si>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</si>
  <si>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</si>
  <si>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</si>
  <si>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</si>
  <si>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</si>
  <si>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</si>
  <si>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</si>
  <si>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</si>
  <si>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</si>
  <si>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</si>
  <si>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</si>
  <si>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</si>
  <si>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</si>
  <si>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</si>
  <si>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</si>
  <si>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</si>
  <si>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</si>
  <si>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</si>
  <si>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</si>
  <si>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</si>
  <si>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</si>
  <si>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</si>
  <si>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</si>
  <si>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</si>
  <si>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</si>
  <si>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</si>
  <si>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</si>
  <si>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</si>
  <si>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</si>
  <si>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</si>
  <si>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</si>
  <si>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</si>
  <si>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</si>
  <si>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</si>
  <si>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</si>
  <si>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</si>
  <si>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</si>
  <si>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</si>
  <si>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</si>
  <si>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</si>
  <si>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</si>
  <si>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</si>
  <si>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</si>
  <si>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</si>
  <si>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</si>
  <si>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</si>
  <si>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</si>
  <si>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</si>
  <si>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</si>
  <si>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</si>
  <si>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</si>
  <si>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</si>
  <si>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</si>
  <si>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</si>
  <si>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</si>
  <si>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</si>
  <si>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</si>
  <si>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</si>
  <si>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</si>
  <si>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</si>
  <si>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</si>
  <si>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</si>
  <si>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</si>
  <si>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</si>
  <si>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</si>
  <si>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</si>
  <si>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</si>
  <si>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</si>
  <si>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</si>
  <si>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</si>
  <si>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</si>
  <si>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</si>
  <si>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</si>
  <si>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</si>
  <si>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</si>
  <si>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</si>
  <si>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</si>
  <si>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</si>
  <si>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</si>
  <si>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</si>
  <si>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</si>
  <si>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</si>
  <si>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</si>
  <si>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</si>
  <si>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</si>
  <si>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</si>
  <si>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</si>
  <si>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</si>
  <si>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</si>
  <si>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</si>
  <si>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</si>
  <si>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</si>
  <si>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</si>
  <si>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</si>
  <si>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</si>
  <si>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</si>
  <si>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</si>
  <si>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</si>
  <si>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</si>
  <si>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</si>
  <si>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</si>
  <si>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</si>
  <si>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</si>
  <si>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</si>
  <si>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</si>
  <si>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</si>
  <si>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</si>
  <si>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</si>
  <si>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</si>
  <si>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</si>
  <si>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</si>
  <si>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</si>
  <si>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</si>
  <si>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</si>
  <si>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</si>
  <si>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</si>
  <si>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</si>
  <si>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</si>
  <si>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</si>
  <si>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</si>
  <si>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</si>
  <si>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</si>
  <si>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</si>
  <si>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</si>
  <si>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</si>
  <si>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</si>
  <si>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</si>
  <si>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</si>
  <si>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</si>
  <si>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</si>
  <si>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</si>
  <si>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</si>
  <si>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</si>
  <si>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</si>
  <si>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</si>
  <si>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</si>
  <si>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</si>
  <si>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</si>
  <si>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</si>
  <si>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</si>
  <si>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</si>
  <si>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</si>
  <si>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</si>
  <si>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</si>
  <si>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</si>
  <si>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</si>
  <si>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</si>
  <si>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</si>
  <si>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</si>
  <si>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</si>
  <si>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</si>
  <si>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</si>
  <si>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</si>
  <si>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</si>
  <si>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</si>
  <si>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</si>
  <si>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</si>
  <si>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</si>
  <si>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</si>
  <si>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</si>
  <si>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</si>
  <si>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</si>
  <si>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</si>
  <si>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</si>
  <si>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</si>
  <si>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</si>
  <si>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</si>
  <si>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</si>
  <si>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</si>
  <si>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</si>
  <si>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</si>
  <si>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</si>
  <si>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</si>
  <si>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</si>
  <si>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</si>
  <si>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</si>
  <si>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</si>
  <si>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</si>
  <si>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</si>
  <si>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</si>
  <si>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</si>
  <si>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</si>
  <si>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</si>
  <si>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</si>
  <si>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</si>
  <si>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</si>
  <si>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</si>
  <si>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</si>
  <si>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</si>
  <si>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</si>
  <si>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</si>
  <si>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</si>
  <si>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</si>
  <si>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</si>
  <si>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</si>
  <si>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</si>
  <si>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</si>
  <si>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</si>
  <si>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</si>
  <si>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</si>
  <si>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</si>
  <si>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</si>
  <si>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</si>
  <si>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</si>
  <si>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</si>
  <si>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</si>
  <si>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</si>
  <si>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</si>
  <si>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</si>
  <si>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</si>
  <si>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</si>
  <si>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</si>
  <si>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</si>
  <si>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</si>
  <si>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</si>
  <si>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</si>
  <si>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</si>
  <si>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</si>
  <si>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</si>
  <si>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</si>
  <si>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</si>
  <si>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</si>
  <si>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</si>
  <si>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</si>
  <si>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</si>
  <si>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</si>
  <si>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</si>
  <si>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</si>
  <si>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</si>
  <si>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</si>
  <si>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</si>
  <si>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</si>
  <si>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</si>
  <si>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</si>
  <si>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</si>
  <si>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</si>
  <si>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</si>
  <si>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</si>
  <si>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</si>
  <si>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</si>
  <si>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</si>
  <si>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</si>
  <si>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</si>
  <si>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</si>
  <si>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</si>
  <si>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</si>
  <si>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</si>
  <si>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</si>
  <si>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</si>
  <si>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</si>
  <si>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</si>
  <si>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</si>
  <si>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</si>
  <si>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</si>
  <si>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</si>
  <si>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</si>
  <si>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</si>
  <si>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</si>
  <si>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</si>
  <si>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</si>
  <si>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</si>
  <si>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</si>
  <si>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</si>
  <si>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</si>
  <si>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</si>
  <si>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</si>
  <si>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</si>
  <si>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</si>
  <si>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</si>
  <si>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</si>
  <si>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</si>
  <si>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</si>
  <si>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</si>
  <si>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</si>
  <si>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</si>
  <si>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</si>
  <si>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</si>
  <si>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</si>
  <si>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</si>
  <si>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</si>
  <si>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</si>
  <si>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</si>
  <si>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</si>
  <si>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</si>
  <si>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</si>
  <si>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</si>
  <si>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</si>
  <si>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</si>
  <si>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</si>
  <si>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</si>
  <si>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</si>
  <si>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</si>
  <si>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</si>
  <si>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</si>
  <si>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</si>
  <si>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</si>
  <si>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</si>
  <si>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</si>
  <si>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</si>
  <si>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</si>
  <si>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</si>
  <si>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</si>
  <si>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</si>
  <si>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</si>
  <si>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</si>
  <si>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</si>
  <si>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</si>
  <si>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</si>
  <si>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</si>
  <si>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</si>
  <si>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</si>
  <si>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</si>
  <si>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</si>
  <si>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</si>
  <si>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</si>
  <si>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</si>
  <si>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</si>
  <si>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</si>
  <si>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</si>
  <si>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</si>
  <si>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</si>
  <si>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</si>
  <si>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</si>
  <si>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</si>
  <si>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</si>
  <si>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</si>
  <si>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</si>
  <si>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</si>
  <si>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</si>
  <si>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</si>
  <si>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</si>
  <si>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</si>
  <si>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</si>
  <si>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</si>
  <si>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</si>
  <si>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</si>
  <si>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</si>
  <si>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</si>
  <si>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</si>
  <si>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</si>
  <si>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</si>
  <si>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</si>
  <si>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</si>
  <si>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</si>
  <si>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</si>
  <si>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</si>
  <si>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</si>
  <si>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</si>
  <si>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</si>
  <si>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</si>
  <si>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</si>
  <si>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</si>
  <si>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</si>
  <si>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</si>
  <si>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</si>
  <si>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</si>
  <si>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</si>
  <si>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</si>
  <si>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</si>
  <si>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</si>
  <si>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</si>
  <si>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</si>
  <si>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</si>
  <si>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</si>
  <si>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</si>
  <si>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</si>
  <si>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</si>
  <si>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</si>
  <si>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</si>
  <si>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</si>
  <si>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</si>
  <si>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</si>
  <si>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</si>
  <si>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</si>
  <si>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</si>
  <si>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</si>
  <si>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</si>
  <si>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</si>
  <si>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</si>
  <si>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</si>
  <si>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</si>
  <si>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</si>
  <si>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</si>
  <si>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</si>
  <si>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</si>
  <si>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</si>
  <si>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</si>
  <si>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</si>
  <si>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</si>
  <si>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</si>
  <si>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</si>
  <si>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</si>
  <si>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</si>
  <si>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</si>
  <si>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</si>
  <si>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</si>
  <si>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</si>
  <si>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</si>
  <si>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</si>
  <si>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</si>
  <si>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</si>
  <si>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</si>
  <si>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</si>
  <si>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</si>
  <si>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</si>
  <si>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</si>
  <si>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</si>
  <si>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</si>
  <si>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</si>
  <si>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</si>
  <si>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</si>
  <si>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</si>
  <si>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</si>
  <si>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</si>
  <si>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</si>
  <si>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</si>
  <si>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</si>
  <si>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</si>
  <si>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</si>
  <si>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</si>
  <si>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</si>
  <si>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</si>
  <si>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</si>
  <si>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</si>
  <si>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</si>
  <si>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</si>
  <si>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</si>
  <si>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</si>
  <si>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</si>
  <si>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</si>
  <si>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</si>
  <si>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</si>
  <si>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</si>
  <si>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</si>
  <si>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</si>
  <si>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</si>
  <si>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</si>
  <si>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</si>
  <si>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</si>
  <si>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</si>
  <si>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</si>
  <si>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</si>
  <si>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</si>
  <si>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</si>
  <si>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</si>
  <si>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</si>
  <si>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</si>
  <si>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</si>
  <si>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</si>
  <si>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</si>
  <si>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</si>
  <si>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</si>
  <si>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</si>
  <si>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</si>
  <si>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</si>
  <si>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</si>
  <si>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</si>
  <si>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</si>
  <si>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</si>
  <si>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</si>
  <si>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</si>
  <si>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</si>
  <si>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</si>
  <si>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</si>
  <si>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</si>
  <si>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</si>
  <si>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</si>
  <si>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</si>
  <si>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</si>
  <si>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</si>
  <si>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</si>
  <si>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</si>
  <si>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</si>
  <si>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</si>
  <si>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</si>
  <si>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</si>
  <si>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</si>
  <si>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</si>
  <si>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</si>
  <si>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</si>
  <si>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</si>
  <si>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</si>
  <si>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</si>
  <si>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</si>
  <si>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</si>
  <si>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</si>
  <si>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</si>
  <si>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</si>
  <si>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</si>
  <si>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</si>
  <si>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</si>
  <si>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</si>
  <si>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</si>
  <si>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</si>
  <si>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</si>
  <si>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</si>
  <si>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</si>
  <si>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</si>
  <si>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</si>
  <si>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</si>
  <si>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</si>
  <si>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</si>
  <si>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</si>
  <si>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</si>
  <si>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</si>
  <si>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</si>
  <si>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</si>
  <si>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</si>
  <si>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</si>
  <si>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</si>
  <si>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</si>
  <si>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</si>
  <si>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</si>
  <si>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</si>
  <si>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</si>
  <si>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</si>
  <si>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</si>
  <si>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</si>
  <si>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</si>
  <si>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</si>
  <si>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</si>
  <si>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</si>
  <si>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</si>
  <si>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</si>
  <si>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</si>
  <si>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</si>
  <si>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</si>
  <si>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</si>
  <si>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</si>
  <si>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</si>
  <si>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</si>
  <si>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</si>
  <si>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</si>
  <si>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</si>
  <si>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</si>
  <si>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</si>
  <si>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</si>
  <si>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</si>
  <si>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</si>
  <si>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</si>
  <si>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</si>
  <si>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</si>
  <si>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</si>
  <si>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</si>
  <si>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</si>
  <si>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</si>
  <si>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</si>
  <si>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</si>
  <si>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</si>
  <si>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</si>
  <si>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</si>
  <si>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</si>
  <si>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</si>
  <si>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</si>
  <si>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</si>
  <si>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</si>
  <si>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</si>
  <si>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</si>
  <si>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</si>
  <si>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</si>
  <si>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</si>
  <si>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</si>
  <si>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</si>
  <si>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</si>
  <si>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</si>
  <si>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</si>
  <si>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</si>
  <si>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</si>
  <si>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</si>
  <si>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</si>
  <si>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</si>
  <si>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</si>
  <si>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</si>
  <si>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</si>
  <si>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</si>
  <si>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</si>
  <si>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</si>
  <si>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</si>
  <si>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</si>
  <si>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</si>
  <si>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</si>
  <si>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</si>
  <si>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</si>
  <si>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</si>
  <si>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</si>
  <si>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</si>
  <si>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</si>
  <si>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</si>
  <si>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</si>
  <si>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</si>
  <si>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</si>
  <si>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</si>
  <si>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</si>
  <si>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</si>
  <si>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</si>
  <si>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</si>
  <si>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</si>
  <si>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</si>
  <si>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</si>
  <si>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</si>
  <si>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</si>
  <si>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</si>
  <si>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</si>
  <si>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</si>
  <si>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</si>
  <si>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</si>
  <si>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</si>
  <si>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</si>
  <si>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</si>
  <si>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</si>
  <si>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</si>
  <si>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</si>
  <si>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</si>
  <si>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</si>
  <si>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</si>
  <si>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</si>
  <si>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</si>
  <si>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</si>
  <si>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</si>
  <si>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</si>
  <si>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</si>
  <si>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</si>
  <si>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</si>
  <si>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</si>
  <si>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</si>
  <si>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</si>
  <si>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</si>
  <si>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</si>
  <si>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</si>
  <si>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</si>
  <si>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</si>
  <si>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</si>
  <si>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</si>
  <si>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</si>
  <si>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</si>
  <si>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</si>
  <si>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</si>
  <si>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</si>
  <si>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</si>
  <si>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</si>
  <si>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</si>
  <si>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</si>
  <si>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</si>
  <si>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</si>
  <si>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</si>
  <si>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</si>
  <si>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</si>
  <si>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</si>
  <si>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</si>
  <si>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</si>
  <si>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</si>
  <si>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</si>
  <si>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</si>
  <si>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</si>
  <si>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</si>
  <si>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</si>
  <si>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</si>
  <si>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</si>
  <si>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</si>
  <si>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</si>
  <si>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</si>
  <si>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</si>
  <si>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</si>
  <si>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</si>
  <si>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</si>
  <si>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</si>
  <si>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</si>
  <si>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</si>
  <si>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</si>
  <si>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</si>
  <si>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</si>
  <si>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</si>
  <si>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</si>
  <si>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</si>
  <si>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</si>
  <si>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</si>
  <si>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</si>
  <si>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</si>
  <si>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</si>
  <si>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</si>
  <si>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</si>
  <si>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</si>
  <si>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</si>
  <si>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</si>
  <si>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</si>
  <si>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</si>
  <si>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</si>
  <si>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</si>
  <si>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</si>
  <si>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</si>
  <si>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</si>
  <si>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</si>
  <si>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</si>
  <si>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</si>
  <si>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</si>
  <si>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</si>
  <si>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</si>
  <si>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</si>
  <si>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</si>
  <si>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</si>
  <si>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</si>
  <si>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</si>
  <si>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</si>
  <si>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</si>
  <si>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</si>
  <si>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</si>
  <si>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</si>
  <si>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</si>
  <si>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</si>
  <si>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</si>
  <si>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</si>
  <si>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</si>
  <si>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</si>
  <si>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</si>
  <si>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</si>
  <si>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</si>
  <si>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</si>
  <si>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</si>
  <si>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</si>
  <si>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</si>
  <si>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</si>
  <si>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</si>
  <si>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</si>
  <si>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</si>
  <si>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</si>
  <si>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</si>
  <si>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</si>
  <si>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</si>
  <si>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</si>
  <si>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</si>
  <si>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</si>
  <si>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</si>
  <si>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</si>
  <si>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</si>
  <si>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</si>
  <si>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</si>
  <si>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</si>
  <si>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</si>
  <si>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</si>
  <si>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</si>
  <si>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</si>
  <si>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</si>
  <si>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</si>
  <si>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</si>
  <si>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</si>
  <si>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</si>
  <si>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</si>
  <si>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</si>
  <si>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</si>
  <si>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</si>
  <si>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</si>
  <si>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</si>
  <si>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</si>
  <si>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</si>
  <si>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</si>
  <si>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</si>
  <si>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</si>
  <si>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</si>
  <si>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</si>
  <si>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</si>
  <si>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</si>
  <si>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</si>
  <si>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</si>
  <si>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</si>
  <si>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</si>
  <si>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</si>
  <si>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</si>
  <si>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</si>
  <si>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</si>
  <si>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</si>
  <si>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</si>
  <si>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</si>
  <si>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</si>
  <si>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</si>
  <si>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</si>
  <si>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</si>
  <si>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</si>
  <si>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</si>
  <si>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</si>
  <si>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</si>
  <si>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</si>
  <si>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</si>
  <si>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</si>
  <si>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</si>
  <si>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</si>
  <si>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</si>
  <si>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</si>
  <si>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</si>
  <si>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</si>
  <si>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</si>
  <si>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</si>
  <si>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</si>
  <si>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</si>
  <si>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</si>
  <si>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</si>
  <si>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</si>
  <si>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</si>
  <si>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</si>
  <si>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</si>
  <si>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</si>
  <si>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</si>
  <si>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</si>
  <si>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</si>
  <si>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</si>
  <si>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</si>
  <si>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</si>
  <si>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</si>
  <si>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</si>
  <si>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</si>
  <si>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</si>
  <si>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</si>
  <si>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</si>
  <si>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</si>
  <si>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</si>
  <si>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</si>
  <si>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</si>
  <si>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</si>
  <si>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</si>
  <si>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</si>
  <si>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</si>
  <si>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</si>
  <si>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</si>
  <si>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</si>
  <si>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</si>
  <si>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</si>
  <si>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</si>
  <si>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</si>
  <si>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</si>
  <si>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</si>
  <si>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</si>
  <si>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</si>
  <si>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</si>
  <si>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</si>
  <si>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</si>
  <si>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</si>
  <si>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</si>
  <si>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</si>
  <si>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</si>
  <si>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</si>
  <si>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</si>
  <si>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</si>
  <si>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</si>
  <si>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</si>
  <si>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</si>
  <si>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</si>
  <si>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</si>
  <si>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</si>
  <si>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</si>
  <si>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</si>
  <si>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</si>
  <si>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</si>
  <si>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</si>
  <si>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</si>
  <si>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</si>
  <si>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</si>
  <si>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</si>
  <si>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</si>
  <si>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</si>
  <si>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</si>
  <si>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</si>
  <si>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</si>
  <si>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</si>
  <si>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</si>
  <si>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</si>
  <si>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</si>
  <si>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</si>
  <si>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</si>
  <si>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</si>
  <si>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</si>
  <si>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</si>
  <si>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</si>
  <si>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</si>
  <si>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</si>
  <si>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</si>
  <si>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</si>
  <si>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</si>
  <si>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</si>
  <si>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</si>
  <si>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</si>
  <si>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</si>
  <si>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</si>
  <si>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</si>
  <si>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</si>
  <si>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</si>
  <si>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</si>
  <si>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</si>
  <si>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</si>
  <si>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</si>
  <si>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</si>
  <si>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</si>
  <si>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</si>
  <si>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</si>
  <si>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</si>
  <si>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</si>
  <si>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</si>
  <si>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</si>
  <si>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</si>
  <si>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</si>
  <si>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</si>
  <si>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</si>
  <si>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</si>
  <si>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</si>
  <si>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</si>
  <si>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</si>
  <si>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</si>
  <si>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</si>
  <si>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</si>
  <si>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</si>
  <si>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</si>
  <si>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</si>
  <si>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</si>
  <si>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</si>
  <si>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</si>
  <si>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</si>
  <si>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</si>
  <si>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</si>
  <si>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</si>
  <si>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</si>
  <si>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</si>
  <si>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</si>
  <si>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</si>
  <si>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</si>
  <si>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</si>
  <si>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</si>
  <si>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</si>
  <si>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</si>
  <si>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</si>
  <si>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</si>
  <si>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</si>
  <si>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</si>
  <si>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</si>
  <si>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</si>
  <si>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</si>
  <si>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</si>
  <si>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</si>
  <si>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</si>
  <si>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</si>
  <si>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</si>
  <si>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</si>
  <si>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</si>
  <si>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</si>
  <si>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</si>
  <si>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</si>
  <si>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</si>
  <si>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</si>
  <si>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</si>
  <si>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</si>
  <si>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</si>
  <si>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</si>
  <si>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</si>
  <si>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</si>
  <si>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</si>
  <si>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</si>
  <si>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</si>
  <si>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</si>
  <si>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</si>
  <si>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</si>
  <si>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</si>
  <si>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</si>
  <si>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</si>
  <si>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</si>
  <si>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</si>
  <si>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</si>
  <si>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</si>
  <si>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</si>
  <si>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</si>
  <si>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</si>
  <si>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</si>
  <si>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</si>
  <si>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</si>
  <si>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</si>
  <si>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</si>
  <si>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</si>
  <si>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</si>
  <si>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</si>
  <si>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</si>
  <si>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</si>
  <si>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</si>
  <si>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</si>
  <si>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</si>
  <si>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</si>
  <si>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</si>
  <si>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</si>
  <si>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</si>
  <si>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</si>
  <si>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</si>
  <si>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</si>
  <si>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</si>
  <si>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</si>
  <si>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</si>
  <si>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</si>
  <si>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</si>
  <si>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</si>
  <si>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</si>
  <si>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</si>
  <si>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</si>
  <si>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</si>
  <si>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</si>
  <si>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</si>
  <si>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</si>
  <si>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</si>
  <si>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</si>
  <si>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</si>
  <si>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</si>
  <si>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</si>
  <si>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</si>
  <si>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</si>
  <si>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</si>
  <si>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</si>
  <si>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</si>
  <si>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</si>
  <si>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</si>
  <si>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</si>
  <si>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</si>
  <si>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</si>
  <si>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</si>
  <si>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</si>
  <si>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</si>
  <si>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</si>
  <si>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</si>
  <si>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</si>
  <si>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</si>
  <si>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</si>
  <si>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</si>
  <si>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</si>
  <si>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</si>
  <si>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</si>
  <si>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</si>
  <si>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</si>
  <si>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</si>
  <si>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</si>
  <si>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</si>
  <si>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</si>
  <si>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</si>
  <si>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</si>
  <si>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</si>
  <si>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</si>
  <si>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</si>
  <si>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</si>
  <si>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</si>
  <si>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</si>
  <si>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</si>
  <si>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</si>
  <si>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</si>
  <si>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</si>
  <si>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</si>
  <si>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</si>
  <si>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</si>
  <si>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</si>
  <si>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</si>
  <si>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</si>
  <si>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</si>
  <si>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</si>
  <si>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</si>
  <si>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</si>
  <si>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</si>
  <si>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</si>
  <si>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</si>
  <si>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</si>
  <si>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</si>
  <si>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</si>
  <si>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</si>
  <si>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</si>
  <si>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</si>
  <si>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</si>
  <si>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</si>
  <si>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</si>
  <si>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</si>
  <si>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</si>
  <si>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</si>
  <si>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</si>
  <si>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</si>
  <si>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</si>
  <si>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</si>
  <si>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</si>
  <si>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</si>
  <si>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</si>
  <si>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</si>
  <si>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</si>
  <si>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</si>
  <si>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</si>
  <si>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</si>
  <si>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</si>
  <si>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</si>
  <si>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</si>
  <si>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</si>
  <si>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</si>
  <si>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</si>
  <si>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</si>
  <si>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</si>
  <si>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</si>
  <si>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</si>
  <si>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</si>
  <si>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</si>
  <si>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</si>
  <si>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</si>
  <si>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</si>
  <si>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</si>
  <si>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</si>
  <si>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</si>
  <si>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</si>
  <si>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</si>
  <si>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</si>
  <si>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</si>
  <si>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</si>
  <si>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</si>
  <si>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</si>
  <si>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</si>
  <si>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</si>
  <si>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</si>
  <si>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</si>
  <si>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</si>
  <si>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</si>
  <si>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</si>
  <si>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</si>
  <si>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</si>
  <si>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</si>
  <si>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</si>
  <si>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</si>
  <si>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</si>
  <si>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</si>
  <si>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</si>
  <si>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</si>
  <si>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</si>
  <si>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</si>
  <si>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</si>
  <si>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</si>
  <si>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</si>
  <si>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</si>
  <si>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</si>
  <si>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</si>
  <si>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</si>
  <si>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</si>
  <si>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</si>
  <si>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</si>
  <si>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</si>
  <si>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</si>
  <si>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</si>
  <si>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</si>
  <si>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</si>
  <si>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</si>
  <si>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</si>
  <si>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</si>
  <si>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</si>
  <si>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</si>
  <si>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</si>
  <si>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</si>
  <si>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</si>
  <si>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</si>
  <si>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</si>
  <si>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</si>
  <si>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</si>
  <si>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</si>
  <si>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</si>
  <si>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</si>
  <si>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</si>
  <si>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</si>
  <si>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</si>
  <si>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</si>
  <si>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</si>
  <si>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</si>
  <si>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</si>
  <si>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</si>
  <si>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</si>
  <si>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</si>
  <si>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</si>
  <si>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</si>
  <si>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</si>
  <si>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</si>
  <si>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</si>
  <si>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</si>
  <si>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</si>
  <si>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</si>
  <si>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</si>
  <si>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</si>
  <si>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</si>
  <si>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</si>
  <si>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</si>
  <si>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</si>
  <si>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</si>
  <si>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</si>
  <si>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</si>
  <si>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</si>
  <si>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</si>
  <si>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</si>
  <si>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</si>
  <si>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</si>
  <si>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</si>
  <si>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</si>
  <si>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</si>
  <si>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</si>
  <si>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</si>
  <si>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</si>
  <si>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</si>
  <si>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</si>
  <si>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</si>
  <si>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</si>
  <si>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</si>
  <si>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</si>
  <si>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</si>
  <si>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</si>
  <si>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</si>
  <si>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</si>
  <si>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</si>
  <si>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</si>
  <si>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</si>
  <si>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</si>
  <si>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</si>
  <si>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</si>
  <si>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</si>
  <si>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</si>
  <si>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</si>
  <si>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</si>
  <si>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</si>
  <si>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</si>
  <si>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</si>
  <si>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</si>
  <si>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</si>
  <si>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</si>
  <si>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</si>
  <si>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</si>
  <si>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</si>
  <si>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</si>
  <si>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</si>
  <si>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</si>
  <si>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</si>
  <si>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</si>
  <si>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</si>
  <si>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</si>
  <si>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</si>
  <si>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</si>
  <si>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</si>
  <si>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</si>
  <si>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</si>
  <si>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</si>
  <si>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</si>
  <si>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</si>
  <si>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</si>
  <si>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</si>
  <si>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</si>
  <si>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</si>
  <si>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</si>
  <si>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</si>
  <si>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</si>
  <si>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</si>
  <si>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</si>
  <si>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</si>
  <si>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</si>
  <si>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</si>
  <si>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</si>
  <si>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</si>
  <si>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</si>
  <si>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</si>
  <si>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</si>
  <si>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</si>
  <si>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</si>
  <si>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</si>
  <si>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</si>
  <si>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</si>
  <si>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</si>
  <si>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</si>
  <si>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</si>
  <si>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</si>
  <si>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</si>
  <si>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</si>
  <si>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</si>
  <si>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</si>
  <si>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</si>
  <si>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</si>
  <si>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</si>
  <si>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</si>
  <si>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</si>
  <si>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</si>
  <si>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</si>
  <si>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</si>
  <si>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</si>
  <si>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</si>
  <si>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</si>
  <si>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</si>
  <si>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</si>
  <si>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</si>
  <si>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</si>
  <si>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</si>
  <si>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</si>
  <si>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</si>
  <si>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</si>
  <si>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</si>
  <si>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</si>
  <si>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</si>
  <si>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</si>
  <si>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</si>
  <si>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</si>
  <si>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</si>
  <si>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</si>
  <si>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</si>
  <si>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</si>
  <si>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</si>
  <si>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</si>
  <si>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</si>
  <si>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</si>
  <si>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</si>
  <si>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</si>
  <si>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</si>
  <si>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</si>
  <si>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</si>
  <si>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</si>
  <si>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</si>
  <si>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</si>
  <si>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</si>
  <si>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</si>
  <si>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</si>
  <si>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</si>
  <si>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</si>
  <si>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</si>
  <si>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</si>
  <si>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</si>
  <si>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</si>
  <si>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</si>
  <si>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</si>
  <si>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</si>
  <si>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</si>
  <si>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</si>
  <si>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</si>
  <si>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</si>
  <si>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</si>
  <si>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</si>
  <si>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</si>
  <si>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</si>
  <si>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</si>
  <si>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</si>
  <si>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</si>
  <si>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</si>
  <si>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</si>
  <si>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</si>
  <si>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</si>
  <si>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</si>
  <si>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</si>
  <si>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</si>
  <si>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</si>
  <si>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</si>
  <si>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</si>
  <si>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</si>
  <si>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</si>
  <si>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</si>
  <si>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</si>
  <si>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</si>
  <si>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</si>
  <si>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</si>
  <si>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</si>
  <si>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</si>
  <si>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</si>
  <si>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</si>
  <si>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</si>
  <si>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</si>
  <si>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</si>
  <si>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</si>
  <si>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</si>
  <si>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</si>
  <si>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</si>
  <si>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</si>
  <si>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</si>
  <si>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</si>
  <si>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</si>
  <si>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</si>
  <si>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</si>
  <si>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</si>
  <si>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</si>
  <si>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</si>
  <si>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</si>
  <si>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</si>
  <si>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</si>
  <si>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</si>
  <si>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</si>
  <si>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</si>
  <si>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</si>
  <si>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</si>
  <si>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</si>
  <si>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</si>
  <si>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</si>
  <si>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</si>
  <si>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</si>
  <si>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</si>
  <si>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</si>
  <si>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</si>
  <si>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</si>
  <si>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</si>
  <si>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</si>
  <si>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</si>
  <si>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</si>
  <si>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</si>
  <si>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</si>
  <si>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</si>
  <si>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</si>
  <si>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</si>
  <si>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</si>
  <si>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</si>
  <si>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</si>
  <si>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</si>
  <si>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</si>
  <si>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</si>
  <si>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</si>
  <si>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</si>
  <si>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</si>
  <si>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</si>
  <si>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</si>
  <si>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</si>
  <si>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</si>
  <si>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</si>
  <si>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</si>
  <si>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</si>
  <si>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</si>
  <si>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</si>
  <si>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</si>
  <si>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</si>
  <si>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</si>
  <si>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</si>
  <si>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</si>
  <si>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</si>
  <si>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</si>
  <si>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</si>
  <si>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</si>
  <si>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</si>
  <si>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</si>
  <si>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</si>
  <si>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</si>
  <si>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</si>
  <si>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</si>
  <si>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</si>
  <si>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</si>
  <si>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</si>
  <si>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</si>
  <si>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</si>
  <si>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</si>
  <si>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</si>
  <si>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</si>
  <si>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</si>
  <si>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</si>
  <si>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</si>
  <si>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</si>
  <si>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</si>
  <si>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</si>
  <si>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</si>
  <si>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</si>
  <si>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</si>
  <si>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</si>
  <si>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</si>
  <si>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</si>
  <si>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</si>
  <si>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</si>
  <si>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</si>
  <si>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</si>
  <si>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</si>
  <si>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</si>
  <si>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</si>
  <si>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</si>
  <si>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</si>
  <si>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</si>
  <si>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</si>
  <si>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</si>
  <si>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</si>
  <si>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</si>
  <si>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</si>
  <si>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</si>
  <si>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</si>
  <si>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</si>
  <si>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</si>
  <si>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</si>
  <si>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</si>
  <si>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</si>
  <si>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</si>
  <si>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</si>
  <si>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</si>
  <si>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</si>
  <si>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</si>
  <si>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</si>
  <si>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</si>
  <si>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</si>
  <si>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</si>
  <si>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</si>
  <si>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</si>
  <si>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</si>
  <si>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</si>
  <si>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</si>
  <si>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</si>
  <si>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</si>
  <si>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</si>
  <si>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</si>
  <si>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</si>
  <si>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</si>
  <si>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</si>
  <si>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</si>
  <si>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</si>
  <si>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</si>
  <si>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</si>
  <si>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</si>
  <si>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</si>
  <si>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</si>
  <si>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</si>
  <si>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</si>
  <si>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</si>
  <si>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</si>
  <si>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</si>
  <si>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</si>
  <si>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</si>
  <si>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</si>
  <si>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</si>
  <si>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</si>
  <si>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</si>
  <si>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</si>
  <si>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</si>
  <si>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</si>
  <si>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</si>
  <si>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</si>
  <si>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</si>
  <si>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</si>
  <si>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</si>
  <si>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</si>
  <si>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</si>
  <si>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</si>
  <si>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</si>
  <si>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</si>
  <si>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</si>
  <si>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</si>
  <si>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</si>
  <si>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</si>
  <si>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</si>
  <si>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</si>
  <si>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</si>
  <si>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</si>
  <si>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</si>
  <si>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</si>
  <si>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</si>
  <si>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</si>
  <si>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</si>
  <si>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</si>
  <si>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</si>
  <si>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</si>
  <si>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</si>
  <si>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</si>
  <si>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</si>
  <si>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</si>
  <si>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</si>
  <si>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</si>
  <si>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</si>
  <si>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</si>
  <si>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</si>
  <si>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</si>
  <si>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</si>
  <si>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</si>
  <si>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</si>
  <si>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</si>
  <si>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</si>
  <si>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</si>
  <si>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</si>
  <si>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</si>
  <si>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</si>
  <si>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</si>
  <si>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</si>
  <si>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</si>
  <si>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</si>
  <si>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</si>
  <si>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</si>
  <si>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</si>
  <si>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</si>
  <si>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</si>
  <si>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</si>
  <si>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</si>
  <si>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</si>
  <si>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</si>
  <si>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</si>
  <si>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</si>
  <si>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</si>
  <si>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</si>
  <si>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</si>
  <si>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</si>
  <si>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</si>
  <si>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</si>
  <si>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</si>
  <si>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</si>
  <si>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</si>
  <si>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</si>
  <si>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</si>
  <si>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</si>
  <si>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</si>
  <si>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</si>
  <si>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</si>
  <si>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</si>
  <si>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</si>
  <si>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</si>
  <si>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</si>
  <si>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</si>
  <si>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</si>
  <si>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</si>
  <si>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</si>
  <si>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</si>
  <si>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</si>
  <si>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</si>
  <si>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</si>
  <si>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</si>
  <si>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</si>
  <si>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</si>
  <si>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</si>
  <si>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</si>
  <si>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</si>
  <si>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</si>
  <si>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</si>
  <si>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</si>
  <si>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</si>
  <si>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</si>
  <si>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</si>
  <si>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</si>
  <si>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</si>
  <si>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</si>
  <si>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</si>
  <si>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</si>
  <si>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</si>
  <si>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</si>
  <si>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</si>
  <si>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</si>
  <si>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</si>
  <si>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</si>
  <si>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</si>
  <si>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</si>
  <si>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</si>
  <si>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</si>
  <si>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</si>
  <si>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</si>
  <si>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</si>
  <si>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</si>
  <si>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</si>
  <si>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</si>
  <si>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</si>
  <si>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</si>
  <si>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</si>
  <si>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</si>
  <si>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</si>
  <si>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</si>
  <si>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</si>
  <si>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</si>
  <si>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</si>
  <si>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</si>
  <si>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</si>
  <si>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</si>
  <si>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</si>
  <si>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</si>
  <si>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</si>
  <si>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</si>
  <si>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</si>
  <si>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</si>
  <si>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</si>
  <si>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</si>
  <si>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</si>
  <si>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</si>
  <si>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</si>
  <si>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</si>
  <si>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</si>
  <si>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</si>
  <si>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</si>
  <si>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</si>
  <si>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</si>
  <si>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</si>
  <si>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</si>
  <si>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</si>
  <si>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</si>
  <si>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</si>
  <si>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</si>
  <si>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</si>
  <si>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</si>
  <si>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</si>
  <si>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</si>
  <si>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</si>
  <si>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</si>
  <si>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</si>
  <si>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</si>
  <si>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</si>
  <si>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</si>
  <si>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</si>
  <si>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</si>
  <si>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</si>
  <si>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</si>
  <si>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</si>
  <si>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</si>
  <si>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</si>
  <si>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</si>
  <si>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</si>
  <si>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</si>
  <si>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</si>
  <si>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</si>
  <si>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</si>
  <si>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</si>
  <si>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</si>
  <si>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</si>
  <si>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</si>
  <si>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</si>
  <si>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</si>
  <si>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</si>
  <si>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</si>
  <si>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</si>
  <si>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</si>
  <si>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</si>
  <si>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</si>
  <si>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</si>
  <si>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</si>
  <si>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</si>
  <si>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</si>
  <si>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</si>
  <si>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</si>
  <si>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</si>
  <si>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</si>
  <si>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</si>
  <si>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</si>
  <si>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</si>
  <si>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</si>
  <si>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</si>
  <si>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</si>
  <si>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</si>
  <si>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</si>
  <si>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</si>
  <si>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</si>
  <si>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</si>
  <si>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</si>
  <si>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</si>
  <si>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</si>
  <si>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</si>
  <si>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</si>
  <si>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</si>
  <si>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</si>
  <si>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</si>
  <si>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</si>
  <si>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</si>
  <si>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</si>
  <si>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</si>
  <si>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</si>
  <si>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</si>
  <si>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</si>
  <si>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</si>
  <si>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</si>
  <si>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</si>
  <si>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</si>
  <si>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</si>
  <si>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</si>
  <si>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</si>
  <si>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</si>
  <si>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</si>
  <si>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</si>
  <si>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</si>
  <si>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</si>
  <si>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</si>
  <si>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</si>
  <si>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</si>
  <si>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</si>
  <si>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</si>
  <si>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</si>
  <si>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</si>
  <si>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</si>
  <si>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</si>
  <si>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</si>
  <si>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</si>
  <si>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</si>
  <si>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</si>
  <si>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</si>
  <si>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</si>
  <si>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</si>
  <si>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</si>
  <si>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</si>
  <si>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</si>
  <si>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</si>
  <si>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</si>
  <si>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</si>
  <si>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</si>
  <si>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</si>
  <si>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</si>
  <si>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</si>
  <si>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</si>
  <si>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</si>
  <si>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</si>
  <si>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</si>
  <si>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</si>
  <si>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</si>
  <si>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</si>
  <si>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</si>
  <si>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</si>
  <si>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</si>
  <si>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</si>
  <si>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</si>
  <si>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</si>
  <si>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</si>
  <si>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</si>
  <si>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</si>
  <si>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</si>
  <si>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</si>
  <si>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</si>
  <si>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</si>
  <si>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</si>
  <si>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</si>
  <si>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</si>
  <si>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</si>
  <si>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</si>
  <si>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</si>
  <si>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</si>
  <si>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</si>
  <si>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</si>
  <si>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</si>
  <si>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</si>
  <si>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</si>
  <si>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</si>
  <si>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</si>
  <si>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</si>
  <si>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</si>
  <si>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</si>
  <si>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</si>
  <si>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</si>
  <si>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</si>
  <si>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</si>
  <si>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</si>
  <si>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</si>
  <si>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</si>
  <si>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</si>
  <si>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</si>
  <si>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</si>
  <si>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</si>
  <si>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</si>
  <si>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</si>
  <si>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</si>
  <si>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</si>
  <si>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</si>
  <si>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</si>
  <si>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</si>
  <si>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</si>
  <si>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</si>
  <si>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</si>
  <si>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</si>
  <si>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</si>
  <si>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</si>
  <si>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</si>
  <si>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</si>
  <si>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</si>
  <si>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</si>
  <si>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</si>
  <si>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</si>
  <si>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</si>
  <si>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</si>
  <si>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</si>
  <si>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</si>
  <si>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</si>
  <si>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</si>
  <si>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</si>
  <si>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</si>
  <si>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</si>
  <si>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</si>
  <si>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</si>
  <si>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</si>
  <si>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</si>
  <si>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</si>
  <si>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</si>
  <si>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</si>
  <si>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</si>
  <si>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</si>
  <si>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</si>
  <si>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</si>
  <si>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</si>
  <si>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</si>
  <si>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</si>
  <si>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</si>
  <si>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</si>
  <si>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</si>
  <si>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</si>
  <si>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</si>
  <si>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</si>
  <si>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</si>
  <si>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</si>
  <si>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</si>
  <si>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</si>
  <si>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</si>
  <si>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</si>
  <si>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</si>
  <si>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</si>
  <si>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</si>
  <si>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</si>
  <si>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</si>
  <si>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</si>
  <si>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</si>
  <si>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</si>
  <si>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</si>
  <si>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</si>
  <si>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</si>
  <si>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</si>
  <si>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</si>
  <si>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</si>
  <si>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</si>
  <si>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</si>
  <si>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</si>
  <si>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</si>
  <si>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</si>
  <si>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</si>
  <si>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</si>
  <si>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</si>
  <si>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</si>
  <si>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</si>
  <si>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</si>
  <si>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</si>
  <si>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</si>
  <si>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</si>
  <si>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</si>
  <si>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</si>
  <si>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</si>
  <si>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</si>
  <si>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</si>
  <si>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</si>
  <si>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</si>
  <si>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</si>
  <si>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</si>
  <si>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</si>
  <si>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</si>
  <si>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</si>
  <si>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</si>
  <si>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</si>
  <si>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</si>
  <si>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</si>
  <si>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</si>
  <si>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</si>
  <si>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</si>
  <si>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</si>
  <si>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</si>
  <si>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</si>
  <si>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</si>
  <si>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</si>
  <si>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</si>
  <si>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</si>
  <si>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</si>
  <si>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</si>
  <si>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</si>
  <si>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</si>
  <si>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</si>
  <si>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</si>
  <si>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</si>
  <si>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</si>
  <si>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</si>
  <si>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</si>
  <si>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</si>
  <si>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</si>
  <si>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</si>
  <si>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</si>
  <si>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</si>
  <si>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</si>
  <si>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</si>
  <si>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</si>
  <si>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</si>
  <si>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</si>
  <si>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</si>
  <si>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</si>
  <si>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</si>
  <si>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</si>
  <si>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</si>
  <si>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</si>
  <si>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</si>
  <si>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</si>
  <si>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</si>
  <si>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</si>
  <si>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</si>
  <si>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</si>
  <si>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</si>
  <si>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</si>
  <si>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</si>
  <si>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</si>
  <si>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</si>
  <si>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</si>
  <si>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</si>
  <si>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</si>
  <si>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</si>
  <si>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</si>
  <si>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</si>
  <si>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</si>
  <si>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</si>
  <si>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</si>
  <si>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</si>
  <si>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</si>
  <si>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</si>
  <si>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</si>
  <si>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</si>
  <si>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</si>
  <si>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</si>
  <si>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</si>
  <si>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</si>
  <si>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</si>
  <si>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</si>
  <si>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</si>
  <si>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</si>
  <si>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</si>
  <si>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</si>
  <si>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</si>
  <si>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</si>
  <si>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</si>
  <si>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</si>
  <si>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</si>
  <si>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</si>
  <si>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</si>
  <si>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</si>
  <si>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</si>
  <si>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</si>
  <si>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</si>
  <si>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</si>
  <si>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</si>
  <si>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</si>
  <si>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</si>
  <si>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</si>
  <si>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</si>
  <si>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</si>
  <si>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</si>
  <si>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</si>
  <si>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</si>
  <si>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</si>
  <si>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</si>
  <si>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</si>
  <si>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</si>
  <si>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</si>
  <si>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</si>
  <si>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</si>
  <si>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</si>
  <si>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</si>
  <si>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</si>
  <si>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</si>
  <si>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</si>
  <si>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</si>
  <si>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</si>
  <si>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</si>
  <si>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</si>
  <si>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</si>
  <si>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</si>
  <si>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</si>
  <si>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</si>
  <si>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</si>
  <si>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</si>
  <si>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</si>
  <si>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</si>
  <si>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</si>
  <si>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</si>
  <si>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</si>
  <si>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</si>
  <si>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</si>
  <si>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</si>
  <si>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</si>
  <si>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</si>
  <si>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</si>
  <si>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</si>
  <si>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</si>
  <si>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</si>
  <si>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</si>
  <si>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</si>
  <si>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</si>
  <si>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</si>
  <si>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</si>
  <si>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</si>
  <si>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</si>
  <si>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</si>
  <si>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</si>
  <si>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</si>
  <si>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</si>
  <si>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</si>
  <si>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</si>
  <si>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</si>
  <si>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</si>
  <si>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</si>
  <si>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</si>
  <si>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</si>
  <si>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</si>
  <si>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</si>
  <si>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</si>
  <si>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</si>
  <si>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</si>
  <si>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</si>
  <si>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</si>
  <si>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</si>
  <si>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</si>
  <si>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</si>
  <si>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</si>
  <si>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</si>
  <si>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</si>
  <si>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</si>
  <si>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</si>
  <si>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</si>
  <si>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</si>
  <si>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</si>
  <si>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</si>
  <si>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</si>
  <si>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</si>
  <si>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</si>
  <si>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</si>
  <si>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</si>
  <si>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</si>
  <si>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</si>
  <si>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</si>
  <si>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</si>
  <si>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</si>
  <si>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</si>
  <si>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</si>
  <si>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</si>
  <si>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</si>
  <si>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</si>
  <si>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</si>
  <si>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</si>
  <si>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</si>
  <si>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</si>
  <si>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</si>
  <si>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</si>
  <si>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</si>
  <si>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</si>
  <si>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</si>
  <si>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</si>
  <si>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</si>
  <si>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</si>
  <si>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</si>
  <si>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</si>
  <si>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</si>
  <si>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</si>
  <si>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</si>
  <si>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</si>
  <si>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</si>
  <si>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</si>
  <si>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</si>
  <si>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</si>
  <si>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</si>
  <si>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</si>
  <si>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</si>
  <si>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</si>
  <si>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</si>
  <si>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</si>
  <si>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</si>
  <si>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</si>
  <si>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</si>
  <si>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</si>
  <si>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</si>
  <si>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</si>
  <si>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</si>
  <si>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</si>
  <si>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</si>
  <si>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</si>
  <si>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</si>
  <si>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</si>
  <si>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</si>
  <si>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</si>
  <si>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</si>
  <si>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</si>
  <si>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</si>
  <si>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</si>
  <si>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</si>
  <si>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</si>
  <si>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</si>
  <si>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</si>
  <si>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</si>
  <si>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</si>
  <si>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</si>
  <si>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</si>
  <si>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</si>
  <si>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</si>
  <si>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</si>
  <si>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</si>
  <si>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</si>
  <si>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</si>
  <si>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</si>
  <si>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</si>
  <si>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</si>
  <si>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</si>
  <si>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</si>
  <si>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</si>
  <si>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</si>
  <si>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</si>
  <si>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</si>
  <si>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</si>
  <si>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</si>
  <si>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</si>
  <si>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</si>
  <si>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</si>
  <si>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</si>
  <si>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</si>
  <si>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</si>
  <si>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</si>
  <si>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</si>
  <si>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</si>
  <si>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</si>
  <si>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</si>
  <si>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</si>
  <si>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</si>
  <si>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</si>
  <si>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</si>
  <si>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</si>
  <si>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</si>
  <si>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</si>
  <si>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</si>
  <si>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</si>
  <si>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</si>
  <si>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</si>
  <si>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</si>
  <si>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</si>
  <si>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</si>
  <si>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</si>
  <si>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</si>
  <si>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</si>
  <si>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</si>
  <si>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</si>
  <si>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</si>
  <si>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</si>
  <si>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</si>
  <si>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</si>
  <si>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</si>
  <si>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</si>
  <si>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</si>
  <si>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</si>
  <si>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</si>
  <si>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</si>
  <si>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</si>
  <si>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</si>
  <si>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</si>
  <si>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</si>
  <si>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</si>
  <si>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</si>
  <si>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</si>
  <si>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</si>
  <si>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</si>
  <si>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</si>
  <si>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</si>
  <si>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</si>
  <si>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</si>
  <si>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</si>
  <si>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</si>
  <si>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</si>
  <si>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</si>
  <si>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</si>
  <si>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</si>
  <si>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</si>
  <si>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</si>
  <si>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</si>
  <si>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</si>
  <si>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</si>
  <si>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</si>
  <si>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</si>
  <si>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</si>
  <si>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</si>
  <si>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</si>
  <si>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</si>
  <si>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</si>
  <si>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</si>
  <si>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</si>
  <si>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</si>
  <si>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</si>
  <si>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</si>
  <si>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</si>
  <si>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</si>
  <si>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</si>
  <si>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</si>
  <si>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</si>
  <si>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</si>
  <si>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</si>
  <si>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</si>
  <si>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</si>
  <si>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</si>
  <si>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</si>
  <si>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</si>
  <si>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</si>
  <si>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</si>
  <si>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</si>
  <si>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</si>
  <si>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</si>
  <si>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</si>
  <si>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</si>
  <si>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</si>
  <si>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</si>
  <si>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</si>
  <si>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</si>
  <si>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</si>
  <si>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</si>
  <si>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</si>
  <si>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</si>
  <si>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</si>
  <si>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</si>
  <si>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</si>
  <si>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</si>
  <si>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</si>
  <si>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</si>
  <si>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</si>
  <si>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</si>
  <si>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</si>
  <si>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</si>
  <si>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</si>
  <si>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</si>
  <si>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</si>
  <si>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</si>
  <si>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</si>
  <si>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</si>
  <si>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</si>
  <si>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</si>
  <si>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</si>
  <si>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</si>
  <si>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</si>
  <si>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</si>
  <si>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</si>
  <si>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</si>
  <si>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</si>
  <si>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</si>
  <si>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</si>
  <si>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</si>
  <si>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</si>
  <si>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</si>
  <si>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</si>
  <si>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</si>
  <si>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</si>
  <si>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</si>
  <si>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</si>
  <si>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</si>
  <si>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</si>
  <si>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</si>
  <si>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</si>
  <si>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</si>
  <si>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</si>
  <si>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</si>
  <si>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</si>
  <si>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</si>
  <si>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</si>
  <si>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</si>
  <si>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</si>
  <si>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</si>
  <si>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</si>
  <si>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</si>
  <si>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</si>
  <si>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</si>
  <si>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</si>
  <si>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</si>
  <si>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</si>
  <si>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</si>
  <si>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</si>
  <si>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</si>
  <si>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</si>
  <si>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</si>
  <si>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</si>
  <si>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</si>
  <si>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</si>
  <si>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</si>
  <si>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</si>
  <si>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</si>
  <si>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</si>
  <si>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</si>
  <si>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</si>
  <si>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</si>
  <si>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</si>
  <si>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</si>
  <si>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</si>
  <si>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</si>
  <si>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</si>
  <si>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</si>
  <si>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</si>
  <si>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</si>
  <si>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</si>
  <si>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</si>
  <si>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</si>
  <si>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</si>
  <si>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</si>
  <si>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</si>
  <si>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</si>
  <si>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</si>
  <si>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</si>
  <si>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</si>
  <si>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</si>
  <si>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</si>
  <si>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</si>
  <si>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</si>
  <si>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</si>
  <si>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</si>
  <si>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</si>
  <si>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</si>
  <si>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</si>
  <si>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</si>
  <si>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</si>
  <si>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</si>
  <si>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</si>
  <si>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</si>
  <si>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</si>
  <si>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</si>
  <si>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</si>
  <si>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</si>
  <si>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</si>
  <si>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</si>
  <si>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</si>
  <si>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</si>
  <si>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</si>
  <si>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</si>
  <si>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</si>
  <si>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</si>
  <si>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</si>
  <si>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</si>
  <si>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</si>
  <si>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</si>
  <si>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</si>
  <si>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</si>
  <si>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</si>
  <si>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</si>
  <si>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</si>
  <si>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</si>
  <si>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</si>
  <si>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</si>
  <si>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</si>
  <si>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</si>
  <si>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</si>
  <si>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</si>
  <si>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</si>
  <si>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</si>
  <si>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</si>
  <si>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</si>
  <si>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</si>
  <si>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</si>
  <si>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</si>
  <si>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</si>
  <si>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</si>
  <si>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</si>
  <si>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</si>
  <si>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</si>
  <si>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</si>
  <si>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</si>
  <si>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</si>
  <si>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</si>
  <si>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</si>
  <si>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</si>
  <si>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</si>
  <si>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</si>
  <si>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</si>
  <si>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</si>
  <si>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</si>
  <si>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</si>
  <si>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</si>
  <si>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</si>
  <si>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</si>
  <si>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</si>
  <si>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</si>
  <si>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</si>
  <si>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</si>
  <si>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</si>
  <si>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</si>
  <si>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</si>
  <si>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</si>
  <si>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</si>
  <si>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</si>
  <si>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</si>
  <si>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</si>
  <si>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</si>
  <si>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</si>
  <si>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</si>
  <si>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</si>
  <si>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</si>
  <si>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</si>
  <si>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</si>
  <si>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</si>
  <si>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</si>
  <si>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</si>
  <si>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</si>
  <si>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</si>
  <si>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</si>
  <si>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</si>
  <si>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</si>
  <si>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</si>
  <si>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</si>
  <si>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</si>
  <si>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</si>
  <si>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</si>
  <si>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</si>
  <si>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</si>
  <si>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</si>
  <si>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</si>
  <si>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</si>
  <si>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</si>
  <si>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</si>
  <si>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</si>
  <si>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</si>
  <si>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</si>
  <si>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</si>
  <si>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</si>
  <si>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</si>
  <si>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</si>
  <si>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</si>
  <si>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</si>
  <si>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</si>
  <si>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</si>
  <si>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</si>
  <si>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</si>
  <si>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</si>
  <si>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</si>
  <si>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</si>
  <si>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</si>
  <si>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</si>
  <si>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</si>
  <si>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</si>
  <si>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</si>
  <si>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</si>
  <si>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</si>
  <si>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</si>
  <si>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</si>
  <si>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</si>
  <si>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</si>
  <si>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</si>
  <si>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</si>
  <si>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</si>
  <si>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</si>
  <si>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</si>
  <si>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</si>
  <si>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</si>
  <si>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</si>
  <si>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</si>
  <si>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</si>
  <si>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</si>
  <si>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</si>
  <si>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</si>
  <si>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</si>
  <si>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</si>
  <si>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</si>
  <si>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</si>
  <si>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</si>
  <si>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</si>
  <si>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</si>
  <si>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</si>
  <si>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</si>
  <si>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</si>
  <si>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</si>
  <si>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</si>
  <si>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</si>
  <si>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</si>
  <si>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</si>
  <si>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</si>
  <si>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</si>
  <si>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</si>
  <si>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</si>
  <si>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</si>
  <si>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</si>
  <si>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</si>
  <si>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</si>
  <si>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</si>
  <si>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</si>
  <si>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</si>
  <si>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</si>
  <si>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</si>
  <si>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</si>
  <si>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</si>
  <si>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</si>
  <si>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</si>
  <si>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</si>
  <si>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</si>
  <si>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</si>
  <si>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</si>
  <si>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</si>
  <si>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</si>
  <si>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</si>
  <si>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</si>
  <si>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</si>
  <si>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</si>
  <si>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</si>
  <si>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</si>
  <si>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</si>
  <si>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</si>
  <si>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</si>
  <si>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</si>
  <si>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</si>
  <si>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</si>
  <si>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</si>
  <si>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</si>
  <si>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</si>
  <si>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</si>
  <si>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</si>
  <si>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</si>
  <si>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</si>
  <si>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</si>
  <si>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</si>
  <si>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</si>
  <si>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</si>
  <si>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</si>
  <si>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</si>
  <si>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</si>
  <si>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</si>
  <si>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</si>
  <si>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</si>
  <si>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</si>
  <si>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</si>
  <si>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</si>
  <si>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</si>
  <si>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</si>
  <si>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</si>
  <si>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</si>
  <si>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</si>
  <si>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</si>
  <si>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</si>
  <si>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</si>
  <si>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</si>
  <si>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</si>
  <si>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</si>
  <si>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</si>
  <si>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</si>
  <si>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</si>
  <si>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</si>
  <si>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</si>
  <si>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</si>
  <si>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</si>
  <si>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</si>
  <si>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</si>
  <si>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</si>
  <si>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</si>
  <si>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</si>
  <si>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</si>
  <si>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</si>
  <si>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</si>
  <si>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</si>
  <si>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</si>
  <si>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</si>
  <si>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</si>
  <si>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</si>
  <si>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</si>
  <si>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</si>
  <si>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</si>
  <si>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</si>
  <si>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</si>
  <si>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</si>
  <si>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</si>
  <si>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</si>
  <si>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</si>
  <si>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</si>
  <si>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</si>
  <si>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</si>
  <si>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</si>
  <si>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</si>
  <si>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</si>
  <si>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</si>
  <si>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</si>
  <si>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</si>
  <si>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</si>
  <si>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</si>
  <si>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</si>
  <si>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</si>
  <si>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</si>
  <si>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</si>
  <si>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</si>
  <si>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</si>
  <si>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</si>
  <si>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</si>
  <si>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</si>
  <si>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</si>
  <si>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</si>
  <si>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</si>
  <si>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</si>
  <si>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</si>
  <si>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</si>
  <si>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</si>
  <si>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</si>
  <si>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</si>
  <si>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</si>
  <si>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</si>
  <si>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</si>
  <si>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</si>
  <si>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</si>
  <si>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</si>
  <si>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</si>
  <si>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</si>
  <si>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</si>
  <si>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</si>
  <si>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</si>
  <si>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</si>
  <si>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</si>
  <si>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</si>
  <si>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</si>
  <si>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</si>
  <si>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</si>
  <si>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</si>
  <si>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</si>
  <si>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</si>
  <si>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</si>
  <si>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</si>
  <si>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</si>
  <si>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</si>
  <si>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</si>
  <si>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</si>
  <si>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</si>
  <si>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</si>
  <si>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</si>
  <si>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</si>
  <si>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</si>
  <si>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</si>
  <si>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</si>
  <si>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</si>
  <si>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</si>
  <si>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</si>
  <si>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</si>
  <si>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</si>
  <si>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</si>
  <si>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</si>
  <si>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</si>
  <si>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</si>
  <si>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</si>
  <si>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</si>
  <si>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</si>
  <si>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</si>
  <si>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</si>
  <si>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</si>
  <si>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</si>
  <si>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</si>
  <si>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</si>
  <si>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</si>
  <si>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</si>
  <si>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</si>
  <si>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</si>
  <si>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</si>
  <si>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</si>
  <si>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</si>
  <si>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</si>
  <si>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</si>
  <si>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</si>
  <si>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</si>
  <si>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</si>
  <si>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</si>
  <si>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</si>
  <si>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</si>
  <si>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</si>
  <si>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</si>
  <si>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</si>
  <si>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</si>
  <si>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</si>
  <si>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</si>
  <si>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</si>
  <si>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</si>
  <si>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</si>
  <si>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</si>
  <si>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</si>
  <si>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</si>
  <si>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</si>
  <si>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</si>
  <si>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</si>
  <si>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</si>
  <si>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</si>
  <si>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</si>
  <si>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</si>
  <si>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</si>
  <si>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</si>
  <si>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</si>
  <si>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</si>
  <si>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</si>
  <si>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</si>
  <si>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</si>
  <si>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</si>
  <si>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</si>
  <si>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</si>
  <si>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</si>
  <si>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</si>
  <si>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</si>
  <si>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</si>
  <si>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</si>
  <si>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</si>
  <si>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</si>
  <si>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</si>
  <si>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</si>
  <si>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</si>
  <si>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</si>
  <si>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</si>
  <si>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</si>
  <si>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</si>
  <si>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</si>
  <si>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</si>
  <si>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</si>
  <si>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</si>
  <si>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</si>
  <si>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</si>
  <si>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</si>
  <si>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</si>
  <si>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</si>
  <si>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</si>
  <si>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</si>
  <si>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</si>
  <si>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</si>
  <si>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</si>
  <si>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</si>
  <si>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</si>
  <si>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</si>
  <si>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</si>
  <si>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</si>
  <si>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</si>
  <si>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</si>
  <si>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</si>
  <si>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</si>
  <si>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</si>
  <si>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</si>
  <si>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</si>
  <si>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</si>
  <si>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</si>
  <si>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</si>
  <si>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</si>
  <si>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</si>
  <si>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</si>
  <si>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</si>
  <si>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</si>
  <si>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</si>
  <si>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</si>
  <si>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</si>
  <si>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</si>
  <si>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</si>
  <si>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</si>
  <si>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</si>
  <si>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</si>
  <si>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</si>
  <si>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</si>
  <si>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</si>
  <si>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</si>
  <si>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</si>
  <si>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</si>
  <si>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</si>
  <si>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</si>
  <si>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</si>
  <si>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</si>
  <si>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</si>
  <si>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</si>
  <si>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</si>
  <si>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</si>
  <si>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</si>
  <si>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</si>
  <si>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</si>
  <si>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</si>
  <si>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</si>
  <si>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</si>
  <si>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</si>
  <si>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</si>
  <si>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</si>
  <si>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</si>
  <si>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</si>
  <si>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</si>
  <si>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</si>
  <si>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</si>
  <si>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</si>
  <si>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</si>
  <si>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</si>
  <si>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</si>
  <si>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</si>
  <si>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</si>
  <si>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</si>
  <si>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</si>
  <si>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</si>
  <si>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</si>
  <si>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</si>
  <si>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</si>
  <si>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</si>
  <si>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</si>
  <si>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</si>
  <si>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</si>
  <si>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</si>
  <si>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</si>
  <si>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</si>
  <si>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</si>
  <si>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</si>
  <si>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</si>
  <si>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</si>
  <si>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</si>
  <si>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</si>
  <si>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</si>
  <si>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</si>
  <si>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</si>
  <si>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</si>
  <si>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</si>
  <si>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</si>
  <si>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</si>
  <si>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</si>
  <si>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</si>
  <si>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</si>
  <si>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</si>
  <si>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</si>
  <si>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</si>
  <si>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</si>
  <si>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</si>
  <si>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</si>
  <si>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</si>
  <si>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</si>
  <si>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</si>
  <si>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</si>
  <si>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</si>
  <si>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</si>
  <si>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</si>
  <si>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</si>
  <si>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</si>
  <si>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</si>
  <si>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</si>
  <si>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</si>
  <si>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</si>
  <si>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</si>
  <si>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</si>
  <si>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</si>
  <si>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</si>
  <si>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</si>
  <si>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</si>
  <si>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</si>
  <si>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</si>
  <si>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</si>
  <si>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</si>
  <si>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</si>
  <si>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</si>
  <si>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</si>
  <si>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</si>
  <si>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</si>
  <si>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</si>
  <si>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</si>
  <si>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</si>
  <si>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</si>
  <si>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</si>
  <si>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</si>
  <si>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</si>
  <si>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</si>
  <si>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</si>
  <si>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</si>
  <si>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</si>
  <si>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</si>
  <si>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</si>
  <si>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</si>
  <si>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</si>
  <si>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</si>
  <si>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</si>
  <si>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</si>
  <si>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</si>
  <si>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</si>
  <si>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</si>
  <si>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</si>
  <si>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</si>
  <si>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</si>
  <si>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</si>
  <si>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</si>
  <si>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</si>
  <si>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</si>
  <si>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</si>
  <si>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</si>
  <si>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</si>
  <si>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</si>
  <si>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</si>
  <si>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</si>
  <si>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</si>
  <si>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</si>
  <si>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</si>
  <si>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</si>
  <si>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</si>
  <si>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</si>
  <si>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</si>
  <si>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</si>
  <si>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</si>
  <si>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</si>
  <si>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</si>
  <si>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</si>
  <si>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</si>
  <si>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</si>
  <si>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</si>
  <si>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</si>
  <si>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</si>
  <si>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</si>
  <si>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</si>
  <si>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</si>
  <si>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</si>
  <si>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</si>
  <si>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</si>
  <si>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</si>
  <si>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</si>
  <si>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</si>
  <si>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</si>
  <si>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</si>
  <si>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</si>
  <si>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</si>
  <si>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</si>
  <si>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</si>
  <si>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</si>
  <si>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</si>
  <si>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</si>
  <si>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</si>
  <si>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</si>
  <si>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</si>
  <si>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</si>
  <si>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</si>
  <si>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</si>
  <si>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</si>
  <si>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</si>
  <si>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</si>
  <si>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</si>
  <si>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</si>
  <si>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</si>
  <si>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</si>
  <si>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</si>
  <si>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</si>
  <si>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</si>
  <si>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</si>
  <si>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</si>
  <si>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</si>
  <si>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</si>
  <si>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</si>
  <si>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</si>
  <si>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</si>
  <si>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</si>
  <si>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</si>
  <si>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</si>
  <si>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</si>
  <si>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</si>
  <si>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</si>
  <si>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</si>
  <si>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</si>
  <si>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</si>
  <si>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</si>
  <si>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</si>
  <si>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</si>
  <si>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</si>
  <si>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</si>
  <si>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</si>
  <si>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</si>
  <si>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</si>
  <si>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</si>
  <si>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</si>
  <si>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</si>
  <si>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</si>
  <si>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</si>
  <si>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</si>
  <si>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</si>
  <si>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</si>
  <si>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</si>
  <si>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</si>
  <si>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</si>
  <si>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</si>
  <si>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</si>
  <si>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</si>
  <si>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</si>
  <si>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</si>
  <si>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</si>
  <si>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</si>
  <si>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</si>
  <si>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</si>
  <si>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</si>
  <si>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</si>
  <si>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</si>
  <si>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</si>
  <si>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</si>
  <si>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</si>
  <si>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</si>
  <si>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</si>
  <si>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</si>
  <si>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</si>
  <si>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</si>
  <si>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</si>
  <si>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</si>
  <si>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</si>
  <si>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</si>
  <si>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</si>
  <si>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</si>
  <si>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</si>
  <si>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</si>
  <si>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</si>
  <si>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</si>
  <si>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</si>
  <si>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</si>
  <si>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</si>
  <si>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</si>
  <si>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</si>
  <si>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</si>
  <si>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</si>
  <si>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</si>
  <si>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</si>
  <si>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</si>
  <si>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</si>
  <si>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</si>
  <si>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</si>
  <si>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</si>
  <si>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</si>
  <si>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</si>
  <si>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</si>
  <si>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</si>
  <si>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</si>
  <si>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</si>
  <si>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</si>
  <si>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</si>
  <si>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</si>
  <si>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</si>
  <si>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</si>
  <si>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</si>
  <si>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</si>
  <si>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</si>
  <si>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</si>
  <si>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</si>
  <si>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</si>
  <si>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</si>
  <si>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</si>
  <si>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</si>
  <si>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</si>
  <si>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</si>
  <si>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</si>
  <si>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</si>
  <si>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</si>
  <si>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</si>
  <si>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</si>
  <si>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</si>
  <si>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</si>
  <si>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</si>
  <si>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</si>
  <si>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</si>
  <si>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</si>
  <si>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</si>
  <si>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</si>
  <si>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</si>
  <si>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</si>
  <si>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</si>
  <si>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</si>
  <si>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</si>
  <si>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</si>
  <si>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</si>
  <si>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</si>
  <si>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</si>
  <si>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</si>
  <si>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</si>
  <si>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</si>
  <si>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</si>
  <si>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</si>
  <si>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</si>
  <si>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</si>
  <si>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</si>
  <si>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</si>
  <si>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</si>
  <si>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</si>
  <si>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</si>
  <si>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</si>
  <si>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</si>
  <si>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</si>
  <si>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</si>
  <si>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</si>
  <si>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</si>
  <si>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</si>
  <si>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</si>
  <si>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</si>
  <si>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</si>
  <si>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</si>
  <si>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</si>
  <si>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</si>
  <si>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</si>
  <si>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</si>
  <si>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</si>
  <si>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</si>
  <si>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</si>
  <si>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</si>
  <si>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</si>
  <si>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</si>
  <si>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</si>
  <si>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</si>
  <si>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</si>
  <si>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</si>
  <si>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</si>
  <si>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</si>
  <si>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</si>
  <si>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</si>
  <si>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</si>
  <si>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</si>
  <si>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</si>
  <si>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</si>
  <si>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</si>
  <si>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</si>
  <si>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</si>
  <si>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</si>
  <si>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</si>
  <si>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</si>
  <si>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</si>
  <si>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</si>
  <si>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</si>
  <si>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</si>
  <si>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</si>
  <si>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</si>
  <si>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</si>
  <si>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</si>
  <si>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</si>
  <si>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</si>
  <si>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</si>
  <si>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</si>
  <si>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</si>
  <si>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</si>
  <si>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</si>
  <si>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</si>
  <si>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</si>
  <si>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</si>
  <si>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</si>
  <si>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</si>
  <si>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</si>
  <si>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</si>
  <si>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</si>
  <si>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</si>
  <si>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</si>
  <si>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</si>
  <si>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</si>
  <si>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</si>
  <si>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</si>
  <si>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</si>
  <si>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</si>
  <si>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</si>
  <si>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</si>
  <si>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</si>
  <si>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</si>
  <si>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</si>
  <si>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</si>
  <si>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</si>
  <si>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</si>
  <si>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</si>
  <si>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</si>
  <si>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</si>
  <si>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</si>
  <si>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</si>
  <si>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</si>
  <si>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</si>
  <si>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</si>
  <si>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</si>
  <si>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</si>
  <si>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</si>
  <si>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</si>
  <si>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</si>
  <si>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</si>
  <si>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</si>
  <si>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</si>
  <si>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</si>
  <si>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</si>
  <si>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</si>
  <si>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</si>
  <si>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</si>
  <si>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</si>
  <si>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</si>
  <si>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</si>
  <si>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</si>
  <si>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</si>
  <si>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</si>
  <si>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</si>
  <si>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</si>
  <si>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</si>
  <si>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</si>
  <si>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</si>
  <si>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</si>
  <si>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</si>
  <si>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</si>
  <si>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</si>
  <si>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</si>
  <si>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</si>
  <si>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</si>
  <si>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</si>
  <si>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</si>
  <si>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</si>
  <si>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</si>
  <si>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</si>
  <si>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</si>
  <si>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</si>
  <si>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</si>
  <si>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</si>
  <si>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</si>
  <si>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</si>
  <si>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</si>
  <si>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</si>
  <si>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</si>
  <si>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</si>
  <si>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</si>
  <si>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</si>
  <si>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</si>
  <si>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</si>
  <si>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</si>
  <si>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</si>
  <si>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</si>
  <si>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</si>
  <si>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</si>
  <si>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</si>
  <si>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</si>
  <si>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</si>
  <si>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</si>
  <si>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</si>
  <si>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</si>
  <si>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</si>
  <si>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</si>
  <si>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</si>
  <si>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</si>
  <si>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</si>
  <si>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</si>
  <si>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</si>
  <si>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</si>
  <si>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</si>
  <si>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</si>
  <si>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</si>
  <si>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</si>
  <si>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</si>
  <si>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</si>
  <si>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</si>
  <si>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</si>
  <si>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</si>
  <si>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</si>
  <si>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</si>
  <si>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</si>
  <si>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</si>
  <si>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</si>
  <si>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</si>
  <si>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</si>
  <si>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</si>
  <si>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</si>
  <si>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</si>
  <si>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</si>
  <si>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</si>
  <si>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</si>
  <si>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</si>
  <si>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</si>
  <si>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</si>
  <si>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</si>
  <si>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</si>
  <si>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</si>
  <si>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</si>
  <si>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</si>
  <si>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</si>
  <si>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</si>
  <si>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</si>
  <si>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</si>
  <si>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</si>
  <si>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</si>
  <si>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</si>
  <si>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</si>
  <si>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</si>
  <si>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</si>
  <si>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</si>
  <si>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</si>
  <si>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</si>
  <si>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</si>
  <si>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</si>
  <si>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</si>
  <si>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</si>
  <si>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</si>
  <si>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</si>
  <si>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</si>
  <si>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</si>
  <si>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</si>
  <si>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</si>
  <si>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</si>
  <si>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</si>
  <si>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</si>
  <si>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</si>
  <si>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</si>
  <si>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</si>
  <si>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</si>
  <si>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</si>
  <si>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</si>
  <si>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</si>
  <si>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</si>
  <si>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</si>
  <si>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</si>
  <si>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</si>
  <si>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</si>
  <si>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</si>
  <si>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</si>
  <si>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</si>
  <si>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</si>
  <si>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</si>
  <si>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</si>
  <si>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</si>
  <si>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</si>
  <si>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</si>
  <si>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</si>
  <si>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</si>
  <si>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</si>
  <si>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</si>
  <si>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</si>
  <si>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</si>
  <si>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</si>
  <si>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</si>
  <si>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</si>
  <si>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</si>
  <si>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</si>
  <si>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</si>
  <si>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</si>
  <si>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</si>
  <si>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</si>
  <si>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</si>
  <si>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</si>
  <si>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</si>
  <si>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</si>
  <si>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</si>
  <si>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</si>
  <si>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</si>
  <si>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</si>
  <si>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</si>
  <si>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</si>
  <si>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</si>
  <si>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</si>
  <si>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</si>
  <si>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</si>
  <si>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</si>
  <si>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</si>
  <si>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</si>
  <si>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</si>
  <si>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</si>
  <si>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</si>
  <si>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</si>
  <si>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</si>
  <si>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</si>
  <si>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</si>
  <si>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</si>
  <si>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</si>
  <si>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</si>
  <si>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</si>
  <si>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</si>
  <si>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</si>
  <si>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</si>
  <si>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</si>
  <si>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</si>
  <si>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</si>
  <si>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</si>
  <si>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</si>
  <si>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</si>
  <si>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</si>
  <si>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</si>
  <si>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</si>
  <si>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</si>
  <si>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</si>
  <si>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</si>
  <si>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</si>
  <si>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</si>
  <si>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</si>
  <si>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</si>
  <si>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</si>
  <si>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</si>
  <si>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</si>
  <si>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</si>
  <si>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</si>
  <si>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</si>
  <si>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</si>
  <si>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</si>
  <si>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</si>
  <si>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</si>
  <si>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</si>
  <si>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</si>
  <si>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</si>
  <si>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</si>
  <si>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</si>
  <si>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</si>
  <si>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</si>
  <si>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</si>
  <si>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</si>
  <si>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</si>
  <si>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</si>
  <si>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</si>
  <si>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</si>
  <si>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</si>
  <si>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</si>
  <si>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</si>
  <si>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</si>
  <si>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</si>
  <si>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</si>
  <si>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</si>
  <si>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</si>
  <si>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</si>
  <si>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</si>
  <si>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</si>
  <si>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</si>
  <si>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</si>
  <si>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</si>
  <si>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</si>
  <si>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</si>
  <si>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</si>
  <si>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</si>
  <si>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</si>
  <si>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</si>
  <si>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</si>
  <si>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</si>
  <si>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</si>
  <si>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</si>
  <si>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</si>
  <si>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</si>
  <si>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</si>
  <si>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</si>
  <si>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</si>
  <si>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</si>
  <si>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</si>
  <si>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</si>
  <si>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</si>
  <si>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</si>
  <si>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</si>
  <si>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</si>
  <si>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</si>
  <si>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</si>
  <si>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</si>
  <si>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</si>
  <si>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</si>
  <si>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</si>
  <si>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</si>
  <si>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</si>
  <si>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</si>
  <si>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</si>
  <si>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</si>
  <si>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</si>
  <si>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</si>
  <si>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</si>
  <si>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</si>
  <si>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</si>
  <si>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</si>
  <si>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</si>
  <si>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</si>
  <si>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</si>
  <si>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</si>
  <si>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</si>
  <si>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</si>
  <si>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</si>
  <si>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</si>
  <si>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</si>
  <si>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</si>
  <si>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</si>
  <si>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</si>
  <si>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</si>
  <si>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</si>
  <si>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</si>
  <si>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</si>
  <si>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</si>
  <si>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</si>
  <si>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</si>
  <si>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</si>
  <si>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</si>
  <si>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</si>
  <si>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</si>
  <si>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</si>
  <si>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</si>
  <si>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</si>
  <si>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</si>
  <si>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</si>
  <si>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</si>
  <si>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</si>
  <si>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</si>
  <si>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</si>
  <si>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</si>
  <si>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</si>
  <si>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</si>
  <si>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</si>
  <si>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</si>
  <si>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</si>
  <si>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</si>
  <si>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</si>
  <si>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</si>
  <si>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</si>
  <si>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</si>
  <si>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</si>
  <si>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</si>
  <si>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</si>
  <si>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</si>
  <si>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</si>
  <si>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</si>
  <si>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</si>
  <si>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</si>
  <si>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</si>
  <si>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</si>
  <si>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</si>
  <si>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</si>
  <si>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</si>
  <si>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</si>
  <si>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</si>
  <si>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</si>
  <si>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</si>
  <si>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</si>
  <si>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</si>
  <si>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</si>
  <si>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</si>
  <si>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</si>
  <si>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</si>
  <si>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</si>
  <si>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</si>
  <si>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</si>
  <si>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</si>
  <si>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</si>
  <si>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</si>
  <si>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</si>
  <si>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</si>
  <si>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</si>
  <si>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</si>
  <si>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</si>
  <si>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</si>
  <si>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</si>
  <si>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</si>
  <si>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</si>
  <si>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</si>
  <si>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</si>
  <si>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</si>
  <si>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</si>
  <si>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</si>
  <si>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</si>
  <si>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</si>
  <si>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</si>
  <si>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</si>
  <si>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</si>
  <si>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</si>
  <si>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</si>
  <si>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</si>
  <si>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</si>
  <si>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</si>
  <si>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</si>
  <si>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</si>
  <si>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</si>
  <si>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</si>
  <si>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</si>
  <si>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</si>
  <si>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</si>
  <si>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</si>
  <si>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</si>
  <si>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</si>
  <si>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</si>
  <si>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</si>
  <si>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</si>
  <si>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</si>
  <si>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</si>
  <si>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</si>
  <si>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</si>
  <si>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</si>
  <si>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</si>
  <si>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</si>
  <si>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</si>
  <si>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</si>
  <si>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</si>
  <si>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</si>
  <si>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</si>
  <si>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</si>
  <si>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</si>
  <si>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</si>
  <si>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</si>
  <si>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</si>
  <si>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</si>
  <si>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</si>
  <si>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</si>
  <si>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</si>
  <si>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</si>
  <si>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</si>
  <si>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</si>
  <si>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</si>
  <si>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</si>
  <si>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</si>
  <si>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</si>
  <si>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</si>
  <si>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</si>
  <si>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</si>
  <si>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</si>
  <si>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</si>
  <si>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</si>
  <si>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</si>
  <si>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</si>
  <si>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</si>
  <si>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</si>
  <si>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</si>
  <si>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</si>
  <si>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</si>
  <si>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</si>
  <si>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</si>
  <si>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</si>
  <si>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</si>
  <si>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</si>
  <si>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</si>
  <si>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</si>
  <si>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</si>
  <si>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</si>
  <si>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</si>
  <si>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</si>
  <si>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</si>
  <si>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</si>
  <si>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</si>
  <si>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</si>
  <si>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</si>
  <si>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</si>
  <si>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</si>
  <si>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</si>
  <si>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</si>
  <si>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</si>
  <si>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</si>
  <si>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</si>
  <si>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</si>
  <si>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</si>
  <si>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</si>
  <si>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</si>
  <si>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</si>
  <si>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</si>
  <si>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</si>
  <si>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</si>
  <si>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</si>
  <si>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</si>
  <si>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</si>
  <si>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</si>
  <si>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</si>
  <si>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</si>
  <si>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</si>
  <si>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</si>
  <si>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</si>
  <si>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</si>
  <si>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</si>
  <si>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</si>
  <si>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</si>
  <si>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</si>
  <si>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</si>
  <si>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</si>
  <si>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</si>
  <si>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</si>
  <si>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</si>
  <si>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</si>
  <si>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</si>
  <si>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</si>
  <si>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</si>
  <si>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</si>
  <si>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</si>
  <si>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</si>
  <si>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</si>
  <si>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</si>
  <si>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</si>
  <si>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</si>
  <si>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</si>
  <si>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</si>
  <si>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</si>
  <si>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</si>
  <si>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</si>
  <si>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</si>
  <si>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</si>
  <si>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</si>
  <si>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</si>
  <si>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</si>
  <si>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</si>
  <si>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</si>
  <si>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</si>
  <si>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</si>
  <si>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</si>
  <si>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</si>
  <si>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</si>
  <si>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</si>
  <si>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</si>
  <si>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</si>
  <si>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</si>
  <si>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</si>
  <si>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</si>
  <si>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</si>
  <si>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</si>
  <si>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</si>
  <si>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</si>
  <si>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</si>
  <si>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</si>
  <si>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</si>
  <si>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</si>
  <si>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</si>
  <si>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</si>
  <si>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</si>
  <si>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</si>
  <si>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</si>
  <si>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</si>
  <si>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</si>
  <si>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</si>
  <si>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</si>
  <si>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</si>
  <si>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</si>
  <si>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</si>
  <si>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</si>
  <si>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</si>
  <si>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</si>
  <si>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</si>
  <si>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</si>
  <si>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</si>
  <si>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</si>
  <si>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</si>
  <si>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</si>
  <si>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</si>
  <si>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</si>
  <si>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</si>
  <si>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</si>
  <si>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</si>
  <si>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</si>
  <si>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</si>
  <si>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</si>
  <si>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</si>
  <si>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</si>
  <si>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</si>
  <si>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</si>
  <si>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</si>
  <si>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</si>
  <si>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</si>
  <si>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</si>
  <si>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</si>
  <si>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</si>
  <si>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</si>
  <si>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</si>
  <si>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</si>
  <si>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</si>
  <si>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</si>
  <si>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</si>
  <si>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</si>
  <si>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</si>
  <si>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</si>
  <si>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</si>
  <si>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</si>
  <si>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</si>
  <si>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</si>
  <si>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</si>
  <si>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</si>
  <si>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</si>
  <si>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</si>
  <si>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</si>
  <si>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</si>
  <si>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</si>
  <si>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</si>
  <si>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</si>
  <si>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</si>
  <si>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</si>
  <si>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</si>
  <si>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</si>
  <si>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</si>
  <si>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</si>
  <si>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</si>
  <si>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</si>
  <si>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</si>
  <si>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</si>
  <si>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</si>
  <si>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</si>
  <si>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</si>
  <si>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</si>
  <si>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</si>
  <si>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</si>
  <si>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</si>
  <si>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</si>
  <si>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</si>
  <si>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</si>
  <si>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</si>
  <si>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</si>
  <si>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</si>
  <si>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</si>
  <si>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</si>
  <si>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</si>
  <si>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</si>
  <si>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</si>
  <si>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</si>
  <si>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</si>
  <si>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</si>
  <si>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</si>
  <si>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</si>
  <si>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</si>
  <si>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</si>
  <si>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</si>
  <si>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</si>
  <si>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</si>
  <si>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</si>
  <si>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</si>
  <si>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</si>
  <si>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</si>
  <si>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</si>
  <si>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</si>
  <si>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</si>
  <si>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</si>
  <si>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</si>
  <si>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</si>
  <si>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</si>
  <si>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</si>
  <si>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</si>
  <si>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</si>
  <si>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</si>
  <si>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</si>
  <si>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</si>
  <si>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</si>
  <si>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</si>
  <si>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</si>
  <si>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</si>
  <si>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</si>
  <si>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</si>
  <si>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</si>
  <si>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</si>
  <si>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</si>
  <si>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</si>
  <si>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</si>
  <si>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</si>
  <si>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</si>
  <si>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</si>
  <si>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</si>
  <si>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</si>
  <si>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</si>
  <si>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</si>
  <si>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</si>
  <si>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</si>
  <si>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</si>
  <si>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</si>
  <si>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</si>
  <si>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</si>
  <si>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</si>
  <si>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</si>
  <si>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</si>
  <si>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</si>
  <si>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</si>
  <si>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</si>
  <si>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</si>
  <si>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</si>
  <si>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</si>
  <si>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</si>
  <si>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</si>
  <si>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</si>
  <si>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</si>
  <si>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</si>
  <si>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</si>
  <si>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</si>
  <si>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</si>
  <si>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</si>
  <si>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</si>
  <si>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</si>
  <si>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</si>
  <si>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</si>
  <si>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</si>
  <si>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</si>
  <si>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</si>
  <si>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</si>
  <si>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</si>
  <si>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</si>
  <si>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</si>
  <si>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</si>
  <si>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</si>
  <si>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</si>
  <si>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</si>
  <si>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</si>
  <si>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</si>
  <si>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</si>
  <si>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</si>
  <si>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</si>
  <si>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</si>
  <si>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</si>
  <si>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</si>
  <si>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</si>
  <si>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</si>
  <si>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</si>
  <si>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</si>
  <si>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</si>
  <si>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</si>
  <si>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</si>
  <si>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</si>
  <si>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</si>
  <si>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</si>
  <si>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</si>
  <si>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</si>
  <si>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</si>
  <si>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</si>
  <si>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</si>
  <si>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</si>
  <si>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</si>
  <si>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</si>
  <si>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</si>
  <si>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</si>
  <si>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</si>
  <si>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</si>
  <si>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</si>
  <si>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</si>
  <si>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</si>
  <si>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</si>
  <si>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</si>
  <si>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</si>
  <si>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</si>
  <si>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</si>
  <si>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</si>
  <si>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</si>
  <si>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</si>
  <si>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</si>
  <si>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</si>
  <si>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</si>
  <si>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</si>
  <si>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</si>
  <si>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</si>
  <si>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</si>
  <si>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</si>
  <si>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</si>
  <si>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</si>
  <si>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</si>
  <si>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</si>
  <si>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</si>
  <si>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</si>
  <si>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</si>
  <si>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</si>
  <si>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</si>
  <si>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</si>
  <si>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</si>
  <si>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</si>
  <si>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</si>
  <si>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</si>
  <si>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</si>
  <si>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</si>
  <si>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</si>
  <si>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</si>
  <si>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</si>
  <si>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</si>
  <si>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</si>
  <si>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</si>
  <si>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</si>
  <si>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</si>
  <si>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</si>
  <si>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</si>
  <si>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</si>
  <si>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</si>
  <si>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</si>
  <si>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</si>
  <si>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</si>
  <si>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</si>
  <si>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</si>
  <si>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</si>
  <si>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</si>
  <si>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</si>
  <si>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</si>
  <si>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</si>
  <si>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</si>
  <si>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</si>
  <si>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</si>
  <si>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</si>
  <si>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</si>
  <si>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</si>
  <si>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</si>
  <si>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</si>
  <si>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</si>
  <si>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</si>
  <si>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</si>
  <si>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</si>
  <si>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</si>
  <si>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</si>
  <si>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</si>
  <si>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</si>
  <si>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</si>
  <si>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</si>
  <si>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</si>
  <si>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</si>
  <si>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</si>
  <si>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</si>
  <si>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</si>
  <si>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</si>
  <si>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</si>
  <si>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</si>
  <si>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</si>
  <si>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</si>
  <si>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</si>
  <si>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</si>
  <si>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</si>
  <si>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</si>
  <si>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</si>
  <si>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</si>
  <si>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</si>
  <si>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</si>
  <si>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</si>
  <si>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</si>
  <si>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</si>
  <si>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</si>
  <si>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</si>
  <si>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</si>
  <si>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</si>
  <si>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</si>
  <si>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</si>
  <si>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</si>
  <si>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</si>
  <si>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</si>
  <si>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</si>
  <si>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</si>
  <si>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</si>
  <si>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</si>
  <si>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</si>
  <si>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</si>
  <si>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</si>
  <si>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</si>
  <si>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</si>
  <si>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</si>
  <si>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</si>
  <si>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</si>
  <si>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</si>
  <si>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</si>
  <si>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</si>
  <si>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</si>
  <si>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</si>
  <si>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</si>
  <si>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</si>
  <si>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</si>
  <si>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</si>
  <si>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</si>
  <si>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</si>
  <si>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</si>
  <si>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</si>
  <si>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</si>
  <si>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</si>
  <si>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</si>
  <si>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</si>
  <si>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</si>
  <si>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</si>
  <si>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</si>
  <si>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</si>
  <si>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</si>
  <si>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</si>
  <si>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</si>
  <si>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</si>
  <si>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</si>
  <si>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</si>
  <si>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</si>
  <si>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</si>
  <si>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</si>
  <si>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</si>
  <si>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</si>
  <si>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</si>
  <si>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</si>
  <si>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</si>
  <si>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</si>
  <si>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</si>
  <si>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</si>
  <si>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</si>
  <si>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</si>
  <si>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</si>
  <si>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</si>
  <si>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</si>
  <si>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</si>
  <si>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</si>
  <si>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</si>
  <si>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</si>
  <si>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</si>
  <si>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</si>
  <si>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</si>
  <si>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</si>
  <si>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</si>
  <si>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</si>
  <si>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</si>
  <si>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</si>
  <si>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</si>
  <si>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</si>
  <si>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</si>
  <si>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</si>
  <si>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</si>
  <si>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</si>
  <si>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</si>
  <si>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</si>
  <si>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</si>
  <si>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</si>
  <si>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</si>
  <si>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</si>
  <si>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</si>
  <si>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</si>
  <si>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</si>
  <si>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</si>
  <si>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</si>
  <si>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</si>
  <si>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</si>
  <si>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</si>
  <si>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</si>
  <si>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</si>
  <si>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</si>
  <si>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</si>
  <si>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</si>
  <si>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</si>
  <si>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</si>
  <si>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</si>
  <si>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</si>
  <si>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</si>
  <si>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</si>
  <si>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</si>
  <si>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</si>
  <si>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</si>
  <si>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</si>
  <si>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</si>
  <si>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</si>
  <si>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</si>
  <si>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</si>
  <si>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</si>
  <si>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</si>
  <si>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</si>
  <si>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</si>
  <si>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</si>
  <si>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</si>
  <si>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</si>
  <si>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</si>
  <si>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</si>
  <si>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</si>
  <si>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</si>
  <si>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</si>
  <si>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</si>
  <si>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</si>
  <si>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</si>
  <si>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</si>
  <si>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</si>
  <si>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</si>
  <si>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</si>
  <si>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</si>
  <si>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</si>
  <si>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</si>
  <si>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</si>
  <si>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</si>
  <si>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</si>
  <si>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</si>
  <si>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</si>
  <si>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</si>
  <si>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</si>
  <si>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</si>
  <si>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</si>
  <si>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</si>
  <si>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</si>
  <si>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</si>
  <si>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</si>
  <si>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</si>
  <si>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</si>
  <si>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</si>
  <si>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</si>
  <si>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</si>
  <si>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</si>
  <si>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</si>
  <si>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</si>
  <si>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</si>
  <si>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</si>
  <si>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</si>
  <si>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</si>
  <si>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</si>
  <si>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</si>
  <si>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</si>
  <si>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</si>
  <si>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</si>
  <si>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</si>
  <si>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</si>
  <si>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</si>
  <si>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</si>
  <si>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</si>
  <si>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</si>
  <si>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</si>
  <si>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</si>
  <si>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</si>
  <si>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</si>
  <si>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</si>
  <si>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</si>
  <si>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</si>
  <si>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</si>
  <si>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</si>
  <si>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</si>
  <si>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</si>
  <si>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</si>
  <si>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</si>
  <si>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</si>
  <si>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</si>
  <si>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</si>
  <si>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</si>
  <si>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</si>
  <si>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</si>
  <si>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</si>
  <si>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</si>
  <si>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</si>
  <si>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</si>
  <si>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</si>
  <si>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</si>
  <si>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</si>
  <si>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</si>
  <si>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</si>
  <si>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</si>
  <si>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</si>
  <si>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</si>
  <si>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</si>
  <si>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</si>
  <si>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</si>
  <si>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</si>
  <si>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</si>
  <si>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</si>
  <si>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</si>
  <si>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</si>
  <si>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</si>
  <si>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</si>
  <si>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</si>
  <si>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</si>
  <si>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</si>
  <si>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</si>
  <si>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</si>
  <si>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</si>
  <si>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</si>
  <si>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</si>
  <si>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</si>
  <si>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</si>
  <si>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</si>
  <si>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</si>
  <si>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</si>
  <si>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</si>
  <si>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</si>
  <si>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</si>
  <si>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</si>
  <si>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</si>
  <si>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</si>
  <si>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</si>
  <si>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</si>
  <si>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</si>
  <si>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</si>
  <si>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</si>
  <si>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</si>
  <si>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</si>
  <si>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</si>
  <si>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</si>
  <si>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</si>
  <si>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</si>
  <si>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</si>
  <si>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</si>
  <si>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</si>
  <si>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</si>
  <si>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</si>
  <si>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</si>
  <si>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</si>
  <si>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</si>
  <si>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</si>
  <si>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</si>
  <si>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</si>
  <si>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</si>
  <si>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</si>
  <si>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</si>
  <si>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</si>
  <si>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</si>
  <si>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</si>
  <si>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</si>
  <si>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</si>
  <si>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</si>
  <si>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</si>
  <si>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</si>
  <si>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</si>
  <si>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</si>
  <si>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</si>
  <si>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</si>
  <si>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</si>
  <si>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</si>
  <si>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</si>
  <si>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</si>
  <si>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</si>
  <si>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</si>
  <si>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</si>
  <si>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</si>
  <si>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</si>
  <si>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</si>
  <si>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</si>
  <si>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</si>
  <si>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</si>
  <si>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</si>
  <si>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</si>
  <si>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</si>
  <si>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</si>
  <si>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</si>
  <si>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</si>
  <si>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</si>
  <si>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</si>
  <si>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</si>
  <si>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</si>
  <si>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</si>
  <si>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</si>
  <si>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</si>
  <si>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</si>
  <si>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</si>
  <si>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</si>
  <si>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</si>
  <si>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</si>
  <si>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</si>
  <si>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</si>
  <si>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</si>
  <si>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</si>
  <si>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</si>
  <si>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</si>
  <si>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</si>
  <si>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</si>
  <si>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</si>
  <si>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</si>
  <si>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</si>
  <si>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</si>
  <si>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</si>
  <si>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</si>
  <si>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</si>
  <si>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</si>
  <si>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</si>
  <si>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</si>
  <si>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</si>
  <si>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</si>
  <si>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</si>
  <si>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</si>
  <si>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</si>
  <si>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</si>
  <si>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</si>
  <si>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</si>
  <si>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</si>
  <si>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</si>
  <si>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</si>
  <si>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</si>
  <si>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</si>
  <si>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</si>
  <si>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</si>
  <si>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</si>
  <si>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</si>
  <si>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</si>
  <si>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</si>
  <si>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</si>
  <si>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</si>
  <si>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</si>
  <si>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</si>
  <si>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</si>
  <si>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</si>
  <si>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</si>
  <si>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</si>
  <si>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</si>
  <si>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</si>
  <si>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</si>
  <si>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</si>
  <si>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</si>
  <si>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</si>
  <si>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</si>
  <si>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</si>
  <si>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</si>
  <si>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</si>
  <si>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</si>
  <si>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</si>
  <si>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</si>
  <si>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</si>
  <si>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</si>
  <si>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</si>
  <si>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</si>
  <si>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</si>
  <si>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</si>
  <si>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</si>
  <si>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</si>
  <si>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</si>
  <si>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</si>
  <si>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</si>
  <si>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</si>
  <si>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</si>
  <si>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</si>
  <si>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</si>
  <si>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</si>
  <si>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</si>
  <si>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</si>
  <si>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</si>
  <si>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</si>
  <si>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</si>
  <si>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</si>
  <si>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</si>
  <si>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</si>
  <si>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</si>
  <si>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</si>
  <si>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</si>
  <si>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</si>
  <si>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</si>
  <si>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</si>
  <si>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</si>
  <si>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</si>
  <si>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</si>
  <si>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</si>
  <si>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</si>
  <si>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</si>
  <si>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</si>
  <si>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</si>
  <si>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</si>
  <si>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</si>
  <si>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</si>
  <si>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</si>
  <si>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</si>
  <si>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</si>
  <si>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</si>
  <si>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</si>
  <si>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</si>
  <si>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</si>
  <si>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</si>
  <si>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</si>
  <si>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</si>
  <si>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</si>
  <si>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</si>
  <si>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</si>
  <si>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</si>
  <si>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</si>
  <si>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</si>
  <si>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</si>
  <si>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</si>
  <si>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</si>
  <si>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</si>
  <si>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</si>
  <si>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</si>
  <si>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</si>
  <si>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</si>
  <si>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</si>
  <si>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</si>
  <si>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</si>
  <si>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</si>
  <si>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</si>
  <si>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</si>
  <si>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</si>
  <si>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</si>
  <si>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</si>
  <si>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</si>
  <si>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</si>
  <si>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</si>
  <si>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</si>
  <si>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</si>
  <si>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</si>
  <si>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</si>
  <si>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</si>
  <si>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</si>
  <si>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</si>
  <si>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</si>
  <si>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</si>
  <si>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</si>
  <si>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</si>
  <si>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</si>
  <si>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</si>
  <si>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</si>
  <si>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</si>
  <si>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</si>
  <si>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</si>
  <si>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</si>
  <si>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</si>
  <si>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</si>
  <si>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</si>
  <si>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</si>
  <si>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</si>
  <si>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</si>
  <si>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</si>
  <si>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</si>
  <si>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</si>
  <si>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</si>
  <si>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</si>
  <si>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</si>
  <si>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</si>
  <si>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</si>
  <si>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</si>
  <si>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</si>
  <si>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</si>
  <si>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</si>
  <si>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</si>
  <si>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</si>
  <si>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</si>
  <si>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</si>
  <si>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</si>
  <si>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</si>
  <si>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</si>
  <si>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</si>
  <si>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</si>
  <si>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</si>
  <si>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</si>
  <si>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</si>
  <si>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</si>
  <si>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</si>
  <si>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</si>
  <si>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</si>
  <si>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</si>
  <si>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</si>
  <si>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</si>
  <si>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</si>
  <si>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</si>
  <si>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</si>
  <si>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</si>
  <si>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</si>
  <si>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</si>
  <si>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</si>
  <si>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</si>
  <si>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</si>
  <si>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</si>
  <si>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</si>
  <si>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</si>
  <si>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</si>
  <si>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</si>
  <si>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</si>
  <si>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</si>
  <si>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</si>
  <si>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</si>
  <si>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</si>
  <si>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</si>
  <si>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</si>
  <si>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</si>
  <si>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</si>
  <si>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</si>
  <si>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</si>
  <si>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</si>
  <si>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</si>
  <si>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</si>
  <si>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</si>
  <si>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</si>
  <si>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</si>
  <si>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</si>
  <si>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</si>
  <si>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</si>
  <si>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</si>
  <si>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</si>
  <si>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</si>
  <si>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</si>
  <si>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</si>
  <si>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</si>
  <si>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</si>
  <si>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</si>
  <si>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</si>
  <si>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</si>
  <si>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</si>
  <si>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</si>
  <si>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</si>
  <si>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</si>
  <si>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</si>
  <si>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</si>
  <si>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</si>
  <si>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</si>
  <si>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</si>
  <si>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</si>
  <si>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</si>
  <si>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</si>
  <si>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</si>
  <si>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</si>
  <si>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</si>
  <si>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</si>
  <si>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</si>
  <si>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</si>
  <si>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</si>
  <si>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</si>
  <si>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</si>
  <si>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</si>
  <si>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</si>
  <si>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</si>
  <si>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</si>
  <si>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</si>
  <si>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</si>
  <si>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</si>
  <si>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</si>
  <si>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</si>
  <si>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</si>
  <si>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</si>
  <si>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</si>
  <si>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</si>
  <si>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</si>
  <si>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</si>
  <si>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</si>
  <si>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</si>
  <si>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</si>
  <si>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</si>
  <si>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</si>
  <si>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</si>
  <si>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</si>
  <si>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</si>
  <si>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</si>
  <si>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</si>
  <si>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</si>
  <si>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</si>
  <si>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</si>
  <si>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</si>
  <si>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</si>
  <si>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</si>
  <si>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</si>
  <si>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</si>
  <si>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</si>
  <si>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</si>
  <si>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</si>
  <si>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</si>
  <si>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</si>
  <si>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</si>
  <si>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</si>
  <si>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</si>
  <si>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</si>
  <si>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</si>
  <si>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</si>
  <si>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</si>
  <si>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</si>
  <si>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</si>
  <si>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</si>
  <si>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</si>
  <si>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</si>
  <si>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</si>
  <si>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</si>
  <si>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</si>
  <si>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</si>
  <si>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</si>
  <si>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</si>
  <si>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</si>
  <si>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</si>
  <si>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</si>
  <si>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</si>
  <si>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</si>
  <si>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</si>
  <si>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</si>
  <si>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</si>
  <si>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</si>
  <si>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</si>
  <si>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</si>
  <si>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</si>
  <si>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</si>
  <si>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</si>
  <si>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</si>
  <si>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</si>
  <si>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</si>
  <si>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</si>
  <si>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</si>
  <si>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</si>
  <si>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</si>
  <si>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</si>
  <si>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</si>
  <si>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</si>
  <si>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</si>
  <si>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</si>
  <si>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</si>
  <si>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</si>
  <si>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</si>
  <si>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</si>
  <si>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</si>
  <si>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</si>
  <si>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</si>
  <si>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</si>
  <si>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</si>
  <si>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</si>
  <si>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</si>
  <si>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</si>
  <si>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</si>
  <si>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</si>
  <si>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</si>
  <si>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</si>
  <si>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</si>
  <si>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</si>
  <si>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</si>
  <si>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</si>
  <si>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</si>
  <si>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</si>
  <si>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</si>
  <si>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</si>
  <si>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</si>
  <si>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</si>
  <si>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</si>
  <si>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</si>
  <si>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</si>
  <si>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</si>
  <si>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</si>
  <si>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</si>
  <si>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</si>
  <si>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</si>
  <si>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</si>
  <si>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</si>
  <si>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</si>
  <si>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</si>
  <si>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</si>
  <si>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</si>
  <si>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</si>
  <si>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</si>
  <si>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</si>
  <si>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</si>
  <si>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</si>
  <si>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</si>
  <si>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</si>
  <si>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</si>
  <si>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</si>
  <si>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</si>
  <si>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</si>
  <si>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</si>
  <si>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</si>
  <si>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</si>
  <si>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</si>
  <si>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</si>
  <si>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</si>
  <si>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</si>
  <si>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</si>
  <si>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</si>
  <si>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</si>
  <si>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</si>
  <si>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</si>
  <si>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</si>
  <si>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</si>
  <si>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</si>
  <si>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</si>
  <si>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</si>
  <si>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</si>
  <si>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</si>
  <si>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</si>
  <si>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</si>
  <si>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</si>
  <si>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</si>
  <si>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</si>
  <si>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</si>
  <si>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</si>
  <si>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</si>
  <si>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</si>
  <si>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</si>
  <si>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</si>
  <si>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</si>
  <si>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</si>
  <si>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</si>
  <si>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</si>
  <si>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</si>
  <si>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</si>
  <si>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</si>
  <si>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</si>
  <si>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</si>
  <si>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</si>
  <si>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</si>
  <si>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</si>
  <si>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</si>
  <si>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</si>
  <si>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</si>
  <si>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</si>
  <si>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</si>
  <si>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</si>
  <si>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</si>
  <si>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</si>
  <si>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</si>
  <si>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</si>
  <si>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</si>
  <si>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</si>
  <si>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</si>
  <si>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</si>
  <si>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</si>
  <si>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</si>
  <si>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</si>
  <si>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</si>
  <si>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</si>
  <si>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</si>
  <si>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</si>
  <si>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</si>
  <si>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</si>
  <si>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</si>
  <si>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</si>
  <si>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</si>
  <si>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</si>
  <si>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</si>
  <si>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</si>
  <si>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</si>
  <si>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</si>
  <si>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</si>
  <si>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</si>
  <si>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</si>
  <si>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</si>
  <si>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</si>
  <si>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</si>
  <si>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</si>
  <si>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</si>
  <si>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</si>
  <si>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</si>
  <si>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</si>
  <si>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</si>
  <si>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</si>
  <si>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</si>
  <si>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</si>
  <si>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</si>
  <si>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</si>
  <si>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</si>
  <si>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</si>
  <si>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</si>
  <si>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</si>
  <si>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</si>
  <si>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</si>
  <si>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</si>
  <si>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</si>
  <si>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</si>
  <si>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</si>
  <si>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</si>
  <si>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</si>
  <si>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</si>
  <si>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</si>
  <si>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</si>
  <si>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</si>
  <si>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</si>
  <si>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</si>
  <si>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</si>
  <si>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</si>
  <si>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</si>
  <si>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</si>
  <si>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</si>
  <si>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</si>
  <si>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</si>
  <si>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</si>
  <si>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</si>
  <si>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</si>
  <si>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</si>
  <si>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</si>
  <si>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</si>
  <si>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</si>
  <si>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</si>
  <si>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</si>
  <si>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</si>
  <si>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</si>
  <si>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</si>
  <si>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</si>
  <si>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</si>
  <si>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</si>
  <si>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</si>
  <si>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</si>
  <si>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</si>
  <si>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</si>
  <si>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</si>
  <si>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</si>
  <si>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</si>
  <si>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</si>
  <si>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</si>
  <si>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</si>
  <si>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</si>
  <si>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</si>
  <si>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</si>
  <si>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</si>
  <si>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</si>
  <si>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</si>
  <si>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</si>
  <si>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</si>
  <si>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</si>
  <si>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</si>
  <si>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</si>
  <si>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</si>
  <si>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</si>
  <si>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</si>
  <si>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</si>
  <si>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</si>
  <si>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</si>
  <si>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</si>
  <si>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</si>
  <si>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</si>
  <si>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</si>
  <si>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</si>
  <si>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</si>
  <si>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</si>
  <si>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</si>
  <si>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</si>
  <si>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</si>
  <si>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</si>
  <si>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</si>
  <si>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</si>
  <si>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</si>
  <si>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</si>
  <si>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</si>
  <si>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</si>
  <si>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</si>
  <si>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</si>
  <si>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</si>
  <si>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</si>
  <si>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</si>
  <si>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</si>
  <si>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</si>
  <si>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</si>
  <si>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</si>
  <si>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</si>
  <si>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</si>
  <si>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</si>
  <si>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</si>
  <si>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</si>
  <si>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</si>
  <si>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</si>
  <si>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</si>
  <si>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</si>
  <si>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</si>
  <si>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</si>
  <si>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</si>
  <si>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</si>
  <si>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</si>
  <si>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</si>
  <si>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</si>
  <si>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</si>
  <si>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</si>
  <si>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</si>
  <si>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</si>
  <si>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</si>
  <si>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</si>
  <si>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</si>
  <si>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</si>
  <si>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</si>
  <si>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</si>
  <si>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</si>
  <si>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</si>
  <si>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</si>
  <si>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</si>
  <si>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</si>
  <si>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</si>
  <si>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</si>
  <si>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</si>
  <si>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</si>
  <si>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</si>
  <si>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</si>
  <si>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</si>
  <si>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</si>
  <si>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</si>
  <si>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</si>
  <si>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</si>
  <si>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</si>
  <si>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</si>
  <si>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</si>
  <si>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</si>
  <si>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</si>
  <si>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</si>
  <si>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</si>
  <si>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</si>
  <si>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</si>
  <si>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</si>
  <si>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</si>
  <si>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</si>
  <si>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</si>
  <si>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</si>
  <si>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</si>
  <si>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</si>
  <si>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</si>
  <si>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</si>
  <si>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</si>
  <si>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</si>
  <si>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</si>
  <si>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</si>
  <si>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</si>
  <si>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</si>
  <si>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</si>
  <si>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</si>
  <si>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</si>
  <si>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</si>
  <si>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</si>
  <si>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</si>
  <si>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</si>
  <si>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</si>
  <si>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</si>
  <si>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</si>
  <si>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</si>
  <si>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</si>
  <si>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</si>
  <si>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</si>
  <si>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</si>
  <si>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</si>
  <si>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</si>
  <si>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</si>
  <si>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</si>
  <si>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</si>
  <si>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</si>
  <si>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</si>
  <si>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</si>
  <si>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</si>
  <si>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</si>
  <si>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</si>
  <si>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</si>
  <si>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</si>
  <si>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</si>
  <si>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</si>
  <si>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</si>
  <si>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</si>
  <si>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</si>
  <si>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</si>
  <si>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</si>
  <si>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</si>
  <si>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</si>
  <si>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</si>
  <si>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</si>
  <si>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</si>
  <si>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</si>
  <si>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</si>
  <si>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</si>
  <si>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</si>
  <si>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</si>
  <si>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</si>
  <si>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</si>
  <si>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</si>
  <si>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</si>
  <si>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</si>
  <si>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</si>
  <si>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</si>
  <si>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</si>
  <si>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</si>
  <si>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</si>
  <si>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</si>
  <si>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</si>
  <si>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</si>
  <si>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</si>
  <si>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</si>
  <si>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</si>
  <si>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</si>
  <si>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</si>
  <si>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</si>
  <si>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</si>
  <si>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</si>
  <si>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</si>
  <si>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</si>
  <si>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</si>
  <si>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</si>
  <si>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</si>
  <si>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</si>
  <si>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</si>
  <si>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</si>
  <si>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</si>
  <si>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</si>
  <si>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</si>
  <si>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</si>
  <si>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</si>
  <si>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</si>
  <si>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</si>
  <si>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</si>
  <si>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</si>
  <si>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</si>
  <si>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</si>
  <si>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</si>
  <si>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</si>
  <si>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</si>
  <si>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</si>
  <si>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</si>
  <si>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</si>
  <si>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</si>
  <si>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</si>
  <si>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</si>
  <si>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</si>
  <si>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</si>
  <si>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</si>
  <si>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</si>
  <si>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</si>
  <si>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</si>
  <si>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</si>
  <si>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</si>
  <si>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</si>
  <si>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</si>
  <si>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</si>
  <si>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</si>
  <si>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</si>
  <si>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</si>
  <si>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</si>
  <si>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</si>
  <si>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</si>
  <si>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</si>
  <si>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</si>
  <si>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</si>
  <si>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</si>
  <si>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</si>
  <si>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</si>
  <si>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</si>
  <si>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</si>
  <si>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</si>
  <si>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</si>
  <si>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</si>
  <si>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</si>
  <si>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</si>
  <si>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</si>
  <si>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</si>
  <si>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</si>
  <si>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</si>
  <si>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</si>
  <si>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</si>
  <si>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</si>
  <si>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</si>
  <si>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</si>
  <si>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</si>
  <si>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</si>
  <si>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</si>
  <si>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</si>
  <si>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</si>
  <si>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</si>
  <si>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</si>
  <si>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</si>
  <si>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</si>
  <si>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</si>
  <si>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</si>
  <si>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</si>
  <si>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</si>
  <si>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</si>
  <si>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</si>
  <si>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</si>
  <si>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</si>
  <si>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</si>
  <si>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</si>
  <si>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</si>
  <si>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</si>
  <si>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</si>
  <si>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</si>
  <si>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</si>
  <si>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</si>
  <si>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</si>
  <si>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</si>
  <si>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</si>
  <si>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</si>
  <si>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</si>
  <si>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</si>
  <si>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</si>
  <si>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</si>
  <si>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</si>
  <si>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</si>
  <si>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</si>
  <si>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</si>
  <si>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</si>
  <si>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</si>
  <si>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</si>
  <si>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</si>
  <si>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</si>
  <si>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</si>
  <si>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</si>
  <si>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</si>
  <si>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</si>
  <si>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</si>
  <si>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</si>
  <si>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</si>
  <si>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</si>
  <si>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</si>
  <si>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</si>
  <si>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</si>
  <si>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</si>
  <si>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</si>
  <si>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</si>
  <si>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</si>
  <si>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</si>
  <si>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</si>
  <si>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</si>
  <si>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</si>
  <si>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</si>
  <si>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</si>
  <si>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</si>
  <si>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</si>
  <si>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</si>
  <si>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</si>
  <si>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</si>
  <si>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</si>
  <si>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</si>
  <si>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</si>
  <si>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</si>
  <si>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</si>
  <si>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</si>
  <si>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</si>
  <si>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</si>
  <si>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</si>
  <si>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</si>
  <si>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</si>
  <si>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</si>
  <si>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</si>
  <si>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</si>
  <si>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</si>
  <si>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</si>
  <si>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</si>
  <si>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</si>
  <si>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</si>
  <si>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</si>
  <si>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</si>
  <si>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</si>
  <si>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</si>
  <si>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</si>
  <si>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</si>
  <si>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</si>
  <si>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</si>
  <si>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</si>
  <si>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</si>
  <si>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</si>
  <si>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</si>
  <si>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</si>
  <si>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</si>
  <si>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</si>
  <si>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</si>
  <si>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</si>
  <si>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</si>
  <si>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</si>
  <si>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</si>
  <si>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</si>
  <si>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</si>
  <si>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</si>
  <si>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</si>
  <si>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</si>
  <si>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</si>
  <si>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</si>
  <si>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</si>
  <si>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</si>
  <si>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</si>
  <si>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</si>
  <si>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</si>
  <si>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</si>
  <si>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</si>
  <si>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</si>
  <si>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</si>
  <si>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</si>
  <si>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</si>
  <si>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</si>
  <si>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</si>
  <si>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</si>
  <si>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</si>
  <si>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</si>
  <si>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</si>
  <si>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</si>
  <si>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</si>
  <si>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</si>
  <si>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</si>
  <si>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</si>
  <si>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</si>
  <si>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</si>
  <si>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</si>
  <si>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</si>
  <si>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</si>
  <si>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</si>
  <si>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</si>
  <si>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</si>
  <si>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</si>
  <si>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</si>
  <si>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</si>
  <si>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</si>
  <si>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</si>
  <si>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</si>
  <si>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</si>
  <si>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</si>
  <si>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</si>
  <si>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</si>
  <si>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</si>
  <si>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</si>
  <si>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</si>
  <si>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</si>
  <si>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</si>
  <si>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</si>
  <si>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</si>
  <si>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</si>
  <si>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</si>
  <si>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</si>
  <si>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</si>
  <si>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</si>
  <si>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</si>
  <si>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</si>
  <si>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</si>
  <si>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</si>
  <si>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</si>
  <si>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</si>
  <si>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</si>
  <si>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</si>
  <si>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</si>
  <si>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</si>
  <si>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</si>
  <si>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</si>
  <si>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</si>
  <si>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</si>
  <si>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</si>
  <si>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</si>
  <si>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</si>
  <si>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</si>
  <si>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</si>
  <si>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</si>
  <si>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</si>
  <si>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</si>
  <si>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</si>
  <si>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</si>
  <si>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</si>
  <si>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</si>
  <si>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</si>
  <si>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</si>
  <si>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</si>
  <si>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</si>
  <si>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</si>
  <si>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</si>
  <si>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</si>
  <si>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</si>
  <si>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</si>
  <si>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</si>
  <si>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</si>
  <si>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</si>
  <si>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</si>
  <si>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</si>
  <si>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</si>
  <si>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</si>
  <si>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</si>
  <si>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</si>
  <si>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</si>
  <si>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</si>
  <si>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</si>
  <si>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</si>
  <si>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</si>
  <si>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</si>
  <si>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</si>
  <si>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</si>
  <si>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</si>
  <si>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</si>
  <si>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</si>
  <si>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</si>
  <si>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</si>
  <si>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</si>
  <si>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</si>
  <si>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</si>
  <si>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</si>
  <si>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</si>
  <si>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</si>
  <si>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</si>
  <si>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</si>
  <si>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</si>
  <si>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</si>
  <si>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</si>
  <si>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</si>
  <si>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</si>
  <si>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</si>
  <si>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</si>
  <si>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</si>
  <si>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</si>
  <si>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</si>
  <si>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</si>
  <si>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</si>
  <si>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</si>
  <si>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</si>
  <si>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</si>
  <si>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</si>
  <si>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</si>
  <si>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</si>
  <si>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</si>
  <si>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</si>
  <si>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</si>
  <si>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</si>
  <si>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</si>
  <si>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</si>
  <si>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</si>
  <si>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</si>
  <si>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</si>
  <si>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</si>
  <si>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</si>
  <si>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</si>
  <si>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</si>
  <si>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</si>
  <si>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</si>
  <si>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</si>
  <si>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</si>
  <si>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</si>
  <si>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</si>
  <si>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</si>
  <si>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</si>
  <si>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</si>
  <si>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</si>
  <si>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</si>
  <si>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</si>
  <si>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</si>
  <si>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</si>
  <si>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</si>
  <si>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</si>
  <si>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</si>
  <si>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</si>
  <si>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</si>
  <si>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</si>
  <si>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</si>
  <si>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</si>
  <si>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</si>
  <si>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</si>
  <si>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</si>
  <si>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</si>
  <si>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</si>
  <si>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</si>
  <si>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</si>
  <si>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</si>
  <si>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</si>
  <si>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</si>
  <si>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</si>
  <si>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</si>
  <si>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</si>
  <si>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</si>
  <si>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</si>
  <si>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</si>
  <si>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</si>
  <si>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</si>
  <si>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</si>
  <si>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</si>
  <si>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</si>
  <si>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</si>
  <si>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</si>
  <si>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</si>
  <si>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</si>
  <si>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</si>
  <si>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</si>
  <si>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</si>
  <si>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</si>
  <si>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</si>
  <si>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</si>
  <si>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</si>
  <si>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</si>
  <si>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</si>
  <si>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</si>
  <si>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</si>
  <si>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</si>
  <si>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</si>
  <si>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</si>
  <si>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</si>
  <si>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</si>
  <si>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</si>
  <si>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</si>
  <si>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</si>
  <si>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</si>
  <si>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</si>
  <si>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</si>
  <si>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</si>
  <si>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</si>
  <si>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</si>
  <si>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</si>
  <si>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</si>
  <si>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</si>
  <si>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</si>
  <si>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</si>
  <si>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</si>
  <si>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</si>
  <si>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</si>
  <si>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</si>
  <si>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</si>
  <si>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</si>
  <si>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</si>
  <si>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</si>
  <si>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</si>
  <si>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</si>
  <si>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</si>
  <si>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</si>
  <si>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</si>
  <si>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</si>
  <si>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</si>
  <si>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</si>
  <si>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</si>
  <si>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</si>
  <si>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</si>
  <si>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</si>
  <si>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</si>
  <si>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</si>
  <si>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</si>
  <si>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</si>
  <si>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</si>
  <si>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</si>
  <si>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</si>
  <si>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</si>
  <si>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</si>
  <si>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</si>
  <si>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</si>
  <si>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</si>
  <si>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</si>
  <si>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</si>
  <si>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</si>
  <si>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</si>
  <si>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</si>
  <si>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</si>
  <si>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</si>
  <si>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</si>
  <si>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</si>
  <si>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</si>
  <si>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</si>
  <si>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</si>
  <si>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</si>
  <si>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</si>
  <si>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</si>
  <si>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</si>
  <si>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</si>
  <si>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</si>
  <si>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</si>
  <si>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</si>
  <si>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</si>
  <si>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</si>
  <si>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</si>
  <si>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</si>
  <si>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</si>
  <si>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</si>
  <si>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</si>
  <si>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</si>
  <si>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</si>
  <si>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</si>
  <si>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</si>
  <si>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</si>
  <si>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</si>
  <si>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</si>
  <si>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</si>
  <si>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</si>
  <si>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</si>
  <si>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</si>
  <si>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</si>
  <si>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</si>
  <si>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</si>
  <si>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</si>
  <si>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</si>
  <si>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</si>
  <si>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</si>
  <si>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</si>
  <si>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</si>
  <si>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</si>
  <si>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</si>
  <si>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</si>
  <si>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</si>
  <si>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</si>
  <si>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</si>
  <si>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</si>
  <si>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</si>
  <si>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</si>
  <si>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</si>
  <si>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</si>
  <si>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</si>
  <si>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</si>
  <si>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</si>
  <si>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</si>
  <si>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</si>
  <si>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</si>
  <si>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</si>
  <si>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</si>
  <si>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</si>
  <si>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</si>
  <si>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</si>
  <si>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</si>
  <si>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</si>
  <si>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</si>
  <si>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</si>
  <si>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</si>
  <si>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</si>
  <si>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</si>
  <si>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</si>
  <si>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</si>
  <si>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</si>
  <si>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</si>
  <si>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</si>
  <si>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</si>
  <si>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</si>
  <si>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</si>
  <si>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</si>
  <si>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</si>
  <si>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</si>
  <si>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</si>
  <si>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</si>
  <si>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</si>
  <si>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</si>
  <si>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</si>
  <si>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</si>
  <si>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</si>
  <si>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</si>
  <si>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</si>
  <si>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</si>
  <si>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</si>
  <si>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</si>
  <si>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</si>
  <si>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</si>
  <si>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</si>
  <si>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</si>
  <si>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</si>
  <si>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</si>
  <si>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</si>
  <si>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</si>
  <si>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</si>
  <si>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</si>
  <si>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</si>
  <si>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</si>
  <si>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</si>
  <si>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</si>
  <si>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</si>
  <si>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</si>
  <si>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</si>
  <si>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</si>
  <si>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</si>
  <si>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</si>
  <si>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</si>
  <si>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</si>
  <si>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</si>
  <si>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</si>
  <si>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</si>
  <si>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</si>
  <si>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</si>
  <si>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</si>
  <si>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</si>
  <si>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</si>
  <si>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</si>
  <si>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</si>
  <si>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</si>
  <si>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</si>
  <si>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</si>
  <si>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</si>
  <si>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</si>
  <si>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</si>
  <si>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</si>
  <si>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</si>
  <si>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</si>
  <si>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</si>
  <si>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</si>
  <si>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</si>
  <si>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</si>
  <si>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</si>
  <si>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</si>
  <si>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</si>
  <si>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</si>
  <si>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</si>
  <si>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</si>
  <si>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</si>
  <si>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</si>
  <si>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</si>
  <si>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</si>
  <si>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</si>
  <si>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</si>
  <si>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</si>
  <si>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</si>
  <si>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</si>
  <si>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</si>
  <si>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</si>
  <si>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</si>
  <si>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</si>
  <si>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</si>
  <si>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</si>
  <si>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</si>
  <si>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</si>
  <si>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</si>
  <si>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</si>
  <si>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</si>
  <si>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</si>
  <si>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</si>
  <si>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</si>
  <si>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</si>
  <si>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</si>
  <si>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</si>
  <si>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</si>
  <si>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</si>
  <si>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</si>
  <si>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</si>
  <si>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</si>
  <si>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</si>
  <si>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</si>
  <si>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</si>
  <si>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</si>
  <si>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</si>
  <si>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</si>
  <si>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</si>
  <si>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</si>
  <si>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</si>
  <si>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</si>
  <si>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</si>
  <si>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</si>
  <si>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</si>
  <si>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</si>
  <si>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</si>
  <si>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</si>
  <si>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</si>
  <si>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</si>
  <si>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</si>
  <si>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</si>
  <si>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</si>
  <si>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</si>
  <si>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</si>
  <si>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</si>
  <si>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</si>
  <si>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</si>
  <si>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</si>
  <si>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</si>
  <si>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</si>
  <si>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</si>
  <si>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</si>
  <si>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</si>
  <si>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</si>
  <si>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</si>
  <si>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</si>
  <si>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</si>
  <si>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</si>
  <si>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</si>
  <si>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</si>
  <si>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</si>
  <si>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</si>
  <si>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</si>
  <si>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</si>
  <si>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</si>
  <si>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</si>
  <si>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</si>
  <si>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</si>
  <si>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</si>
  <si>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</si>
  <si>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</si>
  <si>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</si>
  <si>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</si>
  <si>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</si>
  <si>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</si>
  <si>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</si>
  <si>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</si>
  <si>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</si>
  <si>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</si>
  <si>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</si>
  <si>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</si>
  <si>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</si>
  <si>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</si>
  <si>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</si>
  <si>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</si>
  <si>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</si>
  <si>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</si>
  <si>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</si>
  <si>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</si>
  <si>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</si>
  <si>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</si>
  <si>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</si>
  <si>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</si>
  <si>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</si>
  <si>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</si>
  <si>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</si>
  <si>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</si>
  <si>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</si>
  <si>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</si>
  <si>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</si>
  <si>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</si>
  <si>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</si>
  <si>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</si>
  <si>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</si>
  <si>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</si>
  <si>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</si>
  <si>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</si>
  <si>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</si>
  <si>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</si>
  <si>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</si>
  <si>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</si>
  <si>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</si>
  <si>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</si>
  <si>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</si>
  <si>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</si>
  <si>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</si>
  <si>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</si>
  <si>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</si>
  <si>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</si>
  <si>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</si>
  <si>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</si>
  <si>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</si>
  <si>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</si>
  <si>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</si>
  <si>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</si>
  <si>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</si>
  <si>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</si>
  <si>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</si>
  <si>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</si>
  <si>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</si>
  <si>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</si>
  <si>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</si>
  <si>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</si>
  <si>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</si>
  <si>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</si>
  <si>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</si>
  <si>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</si>
  <si>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</si>
  <si>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</si>
  <si>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</si>
  <si>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</si>
  <si>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</si>
  <si>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</si>
  <si>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</si>
  <si>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</si>
  <si>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</si>
  <si>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</si>
  <si>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</si>
  <si>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</si>
  <si>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</si>
  <si>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</si>
  <si>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</si>
  <si>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</si>
  <si>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</si>
  <si>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</si>
  <si>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</si>
  <si>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</si>
  <si>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</si>
  <si>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</si>
  <si>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</si>
  <si>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</si>
  <si>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</si>
  <si>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</si>
  <si>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</si>
  <si>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</si>
  <si>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</si>
  <si>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</si>
  <si>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</si>
  <si>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</si>
  <si>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</si>
  <si>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</si>
  <si>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</si>
  <si>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</si>
  <si>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</si>
  <si>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</si>
  <si>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</si>
  <si>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</si>
  <si>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</si>
  <si>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</si>
  <si>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</si>
  <si>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</si>
  <si>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</si>
  <si>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</si>
  <si>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</si>
  <si>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</si>
  <si>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</si>
  <si>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</si>
  <si>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</si>
  <si>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</si>
  <si>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</si>
  <si>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</si>
  <si>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</si>
  <si>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</si>
  <si>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</si>
  <si>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</si>
  <si>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</si>
  <si>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</si>
  <si>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</si>
  <si>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</si>
  <si>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</si>
  <si>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</si>
  <si>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</si>
  <si>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</si>
  <si>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</si>
  <si>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</si>
  <si>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</si>
  <si>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</si>
  <si>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</si>
  <si>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</si>
  <si>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</si>
  <si>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</si>
  <si>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</si>
  <si>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</si>
  <si>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</si>
  <si>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</si>
  <si>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</si>
  <si>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</si>
  <si>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</si>
  <si>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</si>
  <si>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</si>
  <si>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</si>
  <si>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</si>
  <si>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</si>
  <si>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</si>
  <si>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</si>
  <si>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</si>
  <si>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</si>
  <si>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</si>
  <si>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</si>
  <si>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</si>
  <si>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</si>
  <si>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</si>
  <si>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</si>
  <si>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</si>
  <si>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</si>
  <si>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</si>
  <si>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</si>
  <si>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</si>
  <si>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</si>
  <si>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</si>
  <si>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</si>
  <si>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</si>
  <si>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</si>
  <si>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</si>
  <si>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</si>
  <si>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</si>
  <si>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</si>
  <si>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</si>
  <si>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</si>
  <si>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</si>
  <si>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</si>
  <si>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</si>
  <si>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</si>
  <si>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</si>
  <si>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</si>
  <si>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</si>
  <si>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</si>
  <si>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</si>
  <si>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</si>
  <si>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</si>
  <si>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</si>
  <si>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</si>
  <si>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</si>
  <si>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</si>
  <si>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</si>
  <si>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</si>
  <si>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</si>
  <si>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</si>
  <si>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</si>
  <si>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</si>
  <si>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</si>
  <si>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</si>
  <si>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</si>
  <si>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</si>
  <si>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</si>
  <si>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</si>
  <si>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</si>
  <si>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</si>
  <si>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</si>
  <si>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</si>
  <si>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</si>
  <si>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</si>
  <si>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</si>
  <si>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</si>
  <si>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</si>
  <si>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</si>
  <si>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</si>
  <si>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</si>
  <si>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</si>
  <si>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</si>
  <si>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</si>
  <si>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</si>
  <si>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</si>
  <si>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</si>
  <si>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</si>
  <si>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</si>
  <si>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</si>
  <si>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</si>
  <si>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</si>
  <si>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</si>
  <si>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</si>
  <si>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</si>
  <si>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</si>
  <si>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</si>
  <si>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</si>
  <si>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</si>
  <si>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</si>
  <si>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</si>
  <si>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</si>
  <si>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</si>
  <si>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</si>
  <si>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</si>
  <si>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</si>
  <si>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</si>
  <si>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</si>
  <si>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</si>
  <si>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</si>
  <si>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</si>
  <si>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</si>
  <si>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</si>
  <si>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</si>
  <si>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</si>
  <si>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</si>
  <si>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</si>
  <si>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</si>
  <si>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</si>
  <si>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</si>
  <si>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</si>
  <si>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</si>
  <si>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</si>
  <si>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</si>
  <si>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</si>
  <si>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</si>
  <si>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</si>
  <si>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</si>
  <si>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</si>
  <si>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</si>
  <si>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</si>
  <si>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</si>
  <si>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</si>
  <si>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</si>
  <si>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</si>
  <si>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</si>
  <si>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</si>
  <si>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</si>
  <si>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</si>
  <si>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</si>
  <si>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</si>
  <si>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</si>
  <si>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</si>
  <si>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</si>
  <si>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</si>
  <si>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</si>
  <si>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</si>
  <si>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</si>
  <si>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</si>
  <si>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</si>
  <si>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</si>
  <si>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</si>
  <si>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</si>
  <si>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</si>
  <si>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</si>
  <si>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</si>
  <si>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</si>
  <si>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</si>
  <si>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</si>
  <si>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</si>
  <si>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</si>
  <si>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</si>
  <si>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</si>
  <si>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</si>
  <si>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</si>
  <si>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</si>
  <si>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</si>
  <si>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</si>
  <si>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</si>
  <si>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</si>
  <si>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</si>
  <si>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</si>
  <si>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</si>
  <si>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</si>
  <si>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</si>
  <si>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</si>
  <si>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</si>
  <si>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</si>
  <si>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</si>
  <si>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</si>
  <si>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</si>
  <si>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</si>
  <si>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</si>
  <si>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</si>
  <si>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</si>
  <si>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</si>
  <si>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</si>
  <si>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</si>
  <si>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</si>
  <si>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</si>
  <si>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</si>
  <si>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</si>
  <si>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</si>
  <si>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</si>
  <si>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</si>
  <si>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</si>
  <si>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</si>
  <si>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</si>
  <si>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</si>
  <si>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</si>
  <si>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</si>
  <si>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</si>
  <si>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</si>
  <si>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</si>
  <si>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</si>
  <si>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</si>
  <si>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</si>
  <si>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</si>
  <si>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</si>
  <si>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</si>
  <si>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</si>
  <si>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</si>
  <si>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</si>
  <si>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</si>
  <si>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</si>
  <si>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</si>
  <si>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</si>
  <si>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</si>
  <si>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</si>
  <si>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</si>
  <si>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</si>
  <si>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</si>
  <si>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</si>
  <si>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</si>
  <si>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</si>
  <si>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</si>
  <si>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</si>
  <si>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</si>
  <si>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</si>
  <si>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</si>
  <si>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</si>
  <si>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</si>
  <si>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</si>
  <si>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</si>
  <si>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</si>
  <si>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</si>
  <si>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</si>
  <si>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</si>
  <si>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</si>
  <si>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</si>
  <si>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</si>
  <si>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</si>
  <si>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</si>
  <si>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</si>
  <si>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</si>
  <si>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</si>
  <si>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</si>
  <si>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</si>
  <si>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</si>
  <si>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</si>
  <si>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</si>
  <si>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</si>
  <si>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</si>
  <si>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</si>
  <si>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</si>
  <si>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</si>
  <si>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</si>
  <si>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</si>
  <si>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</si>
  <si>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</si>
  <si>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</si>
  <si>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</si>
  <si>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</si>
  <si>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</si>
  <si>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</si>
  <si>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</si>
  <si>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</si>
  <si>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</si>
  <si>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</si>
  <si>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</si>
  <si>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</si>
  <si>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</si>
  <si>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</si>
  <si>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</si>
  <si>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</si>
  <si>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</si>
  <si>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</si>
  <si>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</si>
  <si>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</si>
  <si>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</si>
  <si>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</si>
  <si>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</si>
  <si>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</si>
  <si>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</si>
  <si>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</si>
  <si>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</si>
  <si>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</si>
  <si>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</si>
  <si>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</si>
  <si>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</si>
  <si>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</si>
  <si>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</si>
  <si>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</si>
  <si>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</si>
  <si>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</si>
  <si>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</si>
  <si>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</si>
  <si>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</si>
  <si>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</si>
  <si>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</si>
  <si>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</si>
  <si>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</si>
  <si>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</si>
  <si>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</si>
  <si>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</si>
  <si>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</si>
  <si>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</si>
  <si>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</si>
  <si>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</si>
  <si>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</si>
  <si>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</si>
  <si>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</si>
  <si>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</si>
  <si>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</si>
  <si>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</si>
  <si>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</si>
  <si>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</si>
  <si>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</si>
  <si>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</si>
  <si>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</si>
  <si>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</si>
  <si>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</si>
  <si>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</si>
  <si>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</si>
  <si>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</si>
  <si>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</si>
  <si>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</si>
  <si>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</si>
  <si>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</si>
  <si>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</si>
  <si>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</si>
  <si>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</si>
  <si>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</si>
  <si>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</si>
  <si>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</si>
  <si>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</si>
  <si>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</si>
  <si>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</si>
  <si>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</si>
  <si>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</si>
  <si>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</si>
  <si>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</si>
  <si>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</si>
  <si>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</si>
  <si>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</si>
  <si>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</si>
  <si>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</si>
  <si>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</si>
  <si>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</si>
  <si>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</si>
  <si>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</si>
  <si>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</si>
  <si>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</si>
  <si>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</si>
  <si>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</si>
  <si>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</si>
  <si>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</si>
  <si>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</si>
  <si>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</si>
  <si>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</si>
  <si>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</si>
  <si>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</si>
  <si>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</si>
  <si>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</si>
  <si>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</si>
  <si>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</si>
  <si>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</si>
  <si>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</si>
  <si>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</si>
  <si>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</si>
  <si>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</si>
  <si>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</si>
  <si>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</si>
  <si>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</si>
  <si>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</si>
  <si>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</si>
  <si>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</si>
  <si>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</si>
  <si>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</si>
  <si>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</si>
  <si>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</si>
  <si>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</si>
  <si>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</si>
  <si>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</si>
  <si>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</si>
  <si>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</si>
  <si>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</si>
  <si>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</si>
  <si>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</si>
  <si>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</si>
  <si>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</si>
  <si>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</si>
  <si>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</si>
  <si>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</si>
  <si>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</si>
  <si>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</si>
  <si>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</si>
  <si>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</si>
  <si>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</si>
  <si>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</si>
  <si>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</si>
  <si>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</si>
  <si>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</si>
  <si>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</si>
  <si>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</si>
  <si>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</si>
  <si>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</si>
  <si>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</si>
  <si>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</si>
  <si>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</si>
  <si>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</si>
  <si>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</si>
  <si>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</si>
  <si>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</si>
  <si>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</si>
  <si>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</si>
  <si>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</si>
  <si>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</si>
  <si>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</si>
  <si>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</si>
  <si>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</si>
  <si>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</si>
  <si>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</si>
  <si>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</si>
  <si>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</si>
  <si>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</si>
  <si>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</si>
  <si>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</si>
  <si>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</si>
  <si>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</si>
  <si>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</si>
  <si>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</si>
  <si>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</si>
  <si>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</si>
  <si>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</si>
  <si>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</si>
  <si>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</si>
  <si>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</si>
  <si>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</si>
  <si>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</si>
  <si>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</si>
  <si>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</si>
  <si>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</si>
  <si>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</si>
  <si>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</si>
  <si>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</si>
  <si>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</si>
  <si>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</si>
  <si>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</si>
  <si>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</si>
  <si>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</si>
  <si>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</si>
  <si>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</si>
  <si>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</si>
  <si>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</si>
  <si>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</si>
  <si>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</si>
  <si>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</si>
  <si>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</si>
  <si>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</si>
  <si>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</si>
  <si>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</si>
  <si>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</si>
  <si>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</si>
  <si>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</si>
  <si>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</si>
  <si>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</si>
  <si>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</si>
  <si>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</si>
  <si>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</si>
  <si>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</si>
  <si>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</si>
  <si>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</si>
  <si>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</si>
  <si>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</si>
  <si>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</si>
  <si>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</si>
  <si>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</si>
  <si>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</si>
  <si>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</si>
  <si>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</si>
  <si>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</si>
  <si>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</si>
  <si>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</si>
  <si>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</si>
  <si>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</si>
  <si>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</si>
  <si>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</si>
  <si>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</si>
  <si>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</si>
  <si>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</si>
  <si>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</si>
  <si>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</si>
  <si>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</si>
  <si>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</si>
  <si>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</si>
  <si>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</si>
  <si>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</si>
  <si>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</si>
  <si>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</si>
  <si>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</si>
  <si>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</si>
  <si>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</si>
  <si>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</si>
  <si>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</si>
  <si>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</si>
  <si>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</si>
  <si>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</si>
  <si>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</si>
  <si>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</si>
  <si>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</si>
  <si>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</si>
  <si>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</si>
  <si>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</si>
  <si>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</si>
  <si>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</si>
  <si>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</si>
  <si>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</si>
  <si>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</si>
  <si>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</si>
  <si>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</si>
  <si>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</si>
  <si>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</si>
  <si>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</si>
  <si>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</si>
  <si>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</si>
  <si>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</si>
  <si>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</si>
  <si>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</si>
  <si>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</si>
  <si>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</si>
  <si>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</si>
  <si>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</si>
  <si>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</si>
  <si>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</si>
  <si>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</si>
  <si>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</si>
  <si>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</si>
  <si>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</si>
  <si>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</si>
  <si>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</si>
  <si>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</si>
  <si>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</si>
  <si>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</si>
  <si>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</si>
  <si>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</si>
  <si>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</si>
  <si>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</si>
  <si>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</si>
  <si>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</si>
  <si>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</si>
  <si>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</si>
  <si>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</si>
  <si>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</si>
  <si>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</si>
  <si>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</si>
  <si>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</si>
  <si>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</si>
  <si>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</si>
  <si>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</si>
  <si>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</si>
  <si>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</si>
  <si>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</si>
  <si>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</si>
  <si>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</si>
  <si>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</si>
  <si>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</si>
  <si>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</si>
  <si>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</si>
  <si>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</si>
  <si>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</si>
  <si>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</si>
  <si>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</si>
  <si>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</si>
  <si>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</si>
  <si>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</si>
  <si>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</si>
  <si>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</si>
  <si>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</si>
  <si>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</si>
  <si>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</si>
  <si>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</si>
  <si>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</si>
  <si>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</si>
  <si>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</si>
  <si>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</si>
  <si>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</si>
  <si>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</si>
  <si>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</si>
  <si>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</si>
  <si>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</si>
  <si>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</si>
  <si>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</si>
  <si>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</si>
  <si>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</si>
  <si>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</si>
  <si>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</si>
  <si>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</si>
  <si>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</si>
  <si>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</si>
  <si>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</si>
  <si>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</si>
  <si>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</si>
  <si>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</si>
  <si>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</si>
  <si>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</si>
  <si>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</si>
  <si>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</si>
  <si>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</si>
  <si>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</si>
  <si>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</si>
  <si>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</si>
  <si>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</si>
  <si>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</si>
  <si>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</si>
  <si>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</si>
  <si>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</si>
  <si>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</si>
  <si>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</si>
  <si>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</si>
  <si>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</si>
  <si>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</si>
  <si>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</si>
  <si>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</si>
  <si>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</si>
  <si>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</si>
  <si>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</si>
  <si>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</si>
  <si>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</si>
  <si>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</si>
  <si>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</si>
  <si>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</si>
  <si>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</si>
  <si>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</si>
  <si>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</si>
  <si>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</si>
  <si>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</si>
  <si>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</si>
  <si>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</si>
  <si>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</si>
  <si>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</si>
  <si>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</si>
  <si>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</si>
  <si>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</si>
  <si>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</si>
  <si>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</si>
  <si>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</si>
  <si>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</si>
  <si>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</si>
  <si>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</si>
  <si>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</si>
  <si>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</si>
  <si>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</si>
  <si>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</si>
  <si>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</si>
  <si>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</si>
  <si>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</si>
  <si>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</si>
  <si>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</si>
  <si>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</si>
  <si>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</si>
  <si>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</si>
  <si>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</si>
  <si>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</si>
  <si>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</si>
  <si>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</si>
  <si>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</si>
  <si>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</si>
  <si>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</si>
  <si>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</si>
  <si>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</si>
  <si>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</si>
  <si>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</si>
  <si>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</si>
  <si>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</si>
  <si>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</si>
  <si>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</si>
  <si>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</si>
  <si>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</si>
  <si>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</si>
  <si>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</si>
  <si>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</si>
  <si>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</si>
  <si>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</si>
  <si>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</si>
  <si>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</si>
  <si>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</si>
  <si>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</si>
  <si>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</si>
  <si>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</si>
  <si>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</si>
  <si>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</si>
  <si>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</si>
  <si>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</si>
  <si>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</si>
  <si>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</si>
  <si>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</si>
  <si>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</si>
  <si>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</si>
  <si>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</si>
  <si>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</si>
  <si>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</si>
  <si>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</si>
  <si>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</si>
  <si>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</si>
  <si>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</si>
  <si>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</si>
  <si>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</si>
  <si>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</si>
  <si>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</si>
  <si>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</si>
  <si>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</si>
  <si>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</si>
  <si>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</si>
  <si>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</si>
  <si>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</si>
  <si>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</si>
  <si>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</si>
  <si>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</si>
  <si>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</si>
  <si>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</si>
  <si>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</si>
  <si>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</si>
  <si>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</si>
  <si>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</si>
  <si>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</si>
  <si>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</si>
  <si>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</si>
  <si>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</si>
  <si>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</si>
  <si>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</si>
  <si>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</si>
  <si>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</si>
  <si>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</si>
  <si>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</si>
  <si>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</si>
  <si>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</si>
  <si>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</si>
  <si>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</si>
  <si>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</si>
  <si>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</si>
  <si>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</si>
  <si>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</si>
  <si>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</si>
  <si>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</si>
  <si>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</si>
  <si>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</si>
  <si>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</si>
  <si>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</si>
  <si>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</si>
  <si>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</si>
  <si>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</si>
  <si>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</si>
  <si>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</si>
  <si>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</si>
  <si>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</si>
  <si>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</si>
  <si>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</si>
  <si>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</si>
  <si>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</si>
  <si>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</si>
  <si>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</si>
  <si>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</si>
  <si>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</si>
  <si>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</si>
  <si>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</si>
  <si>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</si>
  <si>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</si>
  <si>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</si>
  <si>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</si>
  <si>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</si>
  <si>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</si>
  <si>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</si>
  <si>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</si>
  <si>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</si>
  <si>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</si>
  <si>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</si>
  <si>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</si>
  <si>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</si>
  <si>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</si>
  <si>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</si>
  <si>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</si>
  <si>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</si>
  <si>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</si>
  <si>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</si>
  <si>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</si>
  <si>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</si>
  <si>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</si>
  <si>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</si>
  <si>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</si>
  <si>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</si>
  <si>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</si>
  <si>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</si>
  <si>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</si>
  <si>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</si>
  <si>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</si>
  <si>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</si>
  <si>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</si>
  <si>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</si>
  <si>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</si>
  <si>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</si>
  <si>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</si>
  <si>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</si>
  <si>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</si>
  <si>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</si>
  <si>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</si>
  <si>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</si>
  <si>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</si>
  <si>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</si>
  <si>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</si>
  <si>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</si>
  <si>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</si>
  <si>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</si>
  <si>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</si>
  <si>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</si>
  <si>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</si>
  <si>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</si>
  <si>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</si>
  <si>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</si>
  <si>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</si>
  <si>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</si>
  <si>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</si>
  <si>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</si>
  <si>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</si>
  <si>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</si>
  <si>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</si>
  <si>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</si>
  <si>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</si>
  <si>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</si>
  <si>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</si>
  <si>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</si>
  <si>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</si>
  <si>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</si>
  <si>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</si>
  <si>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</si>
  <si>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</si>
  <si>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</si>
  <si>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</si>
  <si>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</si>
  <si>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</si>
  <si>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</si>
  <si>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</si>
  <si>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</si>
  <si>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</si>
  <si>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</si>
  <si>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</si>
  <si>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</si>
  <si>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</si>
  <si>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</si>
  <si>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</si>
  <si>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</si>
  <si>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</si>
  <si>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</si>
  <si>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</si>
  <si>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</si>
  <si>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</si>
  <si>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</si>
  <si>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</si>
  <si>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</si>
  <si>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</si>
  <si>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</si>
  <si>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</si>
  <si>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</si>
  <si>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</si>
  <si>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</si>
  <si>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</si>
  <si>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</si>
  <si>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</si>
  <si>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</si>
  <si>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</si>
  <si>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</si>
  <si>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</si>
  <si>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</si>
  <si>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</si>
  <si>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</si>
  <si>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</si>
  <si>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</si>
  <si>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</si>
  <si>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</si>
  <si>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</si>
  <si>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</si>
  <si>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</si>
  <si>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</si>
  <si>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</si>
  <si>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</si>
  <si>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</si>
  <si>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</si>
  <si>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</si>
  <si>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</si>
  <si>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</si>
  <si>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</si>
  <si>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</si>
  <si>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</si>
  <si>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</si>
  <si>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</si>
  <si>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</si>
  <si>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</si>
  <si>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</si>
  <si>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</si>
  <si>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</si>
  <si>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</si>
  <si>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</si>
  <si>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</si>
  <si>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</si>
  <si>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</si>
  <si>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</si>
  <si>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</si>
  <si>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</si>
  <si>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</si>
  <si>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</si>
  <si>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</si>
  <si>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</si>
  <si>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</si>
  <si>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</si>
  <si>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</si>
  <si>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</si>
  <si>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</si>
  <si>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</si>
  <si>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</si>
  <si>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</si>
  <si>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</si>
  <si>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</si>
  <si>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</si>
  <si>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</si>
  <si>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</si>
  <si>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</si>
  <si>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</si>
  <si>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</si>
  <si>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</si>
  <si>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</si>
  <si>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</si>
  <si>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</si>
  <si>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</si>
  <si>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</si>
  <si>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</si>
  <si>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</si>
  <si>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</si>
  <si>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</si>
  <si>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</si>
  <si>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</si>
  <si>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</si>
  <si>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</si>
  <si>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</si>
  <si>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</si>
  <si>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</si>
  <si>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</si>
  <si>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</si>
  <si>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</si>
  <si>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</si>
  <si>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</si>
  <si>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</si>
  <si>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</si>
  <si>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</si>
  <si>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</si>
  <si>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</si>
  <si>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</si>
  <si>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</si>
  <si>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</si>
  <si>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</si>
  <si>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</si>
  <si>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</si>
  <si>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</si>
  <si>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</si>
  <si>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</si>
  <si>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</si>
  <si>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</si>
  <si>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</si>
  <si>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</si>
  <si>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</si>
  <si>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</si>
  <si>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</si>
  <si>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</si>
  <si>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</si>
  <si>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</si>
  <si>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</si>
  <si>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</si>
  <si>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</si>
  <si>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</si>
  <si>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</si>
  <si>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</si>
  <si>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</si>
  <si>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</si>
  <si>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</si>
  <si>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</si>
  <si>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</si>
  <si>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</si>
  <si>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</si>
  <si>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</si>
  <si>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</si>
  <si>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</si>
  <si>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</si>
  <si>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</si>
  <si>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</si>
  <si>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</si>
  <si>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</si>
  <si>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</si>
  <si>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</si>
  <si>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</si>
  <si>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</si>
  <si>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</si>
  <si>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</si>
  <si>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</si>
  <si>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</si>
  <si>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</si>
  <si>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</si>
  <si>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</si>
  <si>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</si>
  <si>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</si>
  <si>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</si>
  <si>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</si>
  <si>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</si>
  <si>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</si>
  <si>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</si>
  <si>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</si>
  <si>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</si>
  <si>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</si>
  <si>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</si>
  <si>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</si>
  <si>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</si>
  <si>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</si>
  <si>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</si>
  <si>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</si>
  <si>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</si>
  <si>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</si>
  <si>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</si>
  <si>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</si>
  <si>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</si>
  <si>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</si>
  <si>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</si>
  <si>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</si>
  <si>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</si>
  <si>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</si>
  <si>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</si>
  <si>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</si>
  <si>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</si>
  <si>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</si>
  <si>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</si>
  <si>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</si>
  <si>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</si>
  <si>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</si>
  <si>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</si>
  <si>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</si>
  <si>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</si>
  <si>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</si>
  <si>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</si>
  <si>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</si>
  <si>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</si>
  <si>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</si>
  <si>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</si>
  <si>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</si>
  <si>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</si>
  <si>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</si>
  <si>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</si>
  <si>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</si>
  <si>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</si>
  <si>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</si>
  <si>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</si>
  <si>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</si>
  <si>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</si>
  <si>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</si>
  <si>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</si>
  <si>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</si>
  <si>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</si>
  <si>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</si>
  <si>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</si>
  <si>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</si>
  <si>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</si>
  <si>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</si>
  <si>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</si>
  <si>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</si>
  <si>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</si>
  <si>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</si>
  <si>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</si>
  <si>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</si>
  <si>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</si>
  <si>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</si>
  <si>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</si>
  <si>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</si>
  <si>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</si>
  <si>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</si>
  <si>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</si>
  <si>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</si>
  <si>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</si>
  <si>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</si>
  <si>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</si>
  <si>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</si>
  <si>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</si>
  <si>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</si>
  <si>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</si>
  <si>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</si>
  <si>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</si>
  <si>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</si>
  <si>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</si>
  <si>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</si>
  <si>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</si>
  <si>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</si>
  <si>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</si>
  <si>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</si>
  <si>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</si>
  <si>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</si>
  <si>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</si>
  <si>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</si>
  <si>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</si>
  <si>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</si>
  <si>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</si>
  <si>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</si>
  <si>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</si>
  <si>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</si>
  <si>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</si>
  <si>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</si>
  <si>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</si>
  <si>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</si>
  <si>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</si>
  <si>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</si>
  <si>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</si>
  <si>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</si>
  <si>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</si>
  <si>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</si>
  <si>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</si>
  <si>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</si>
  <si>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</si>
  <si>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</si>
  <si>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</si>
  <si>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</si>
  <si>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</si>
  <si>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</si>
  <si>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</si>
  <si>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</si>
  <si>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</si>
  <si>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</si>
  <si>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</si>
  <si>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</si>
  <si>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</si>
  <si>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</si>
  <si>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</si>
  <si>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</si>
  <si>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</si>
  <si>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</si>
  <si>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</si>
  <si>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</si>
  <si>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</si>
  <si>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</si>
  <si>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</si>
  <si>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</si>
  <si>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</si>
  <si>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</si>
  <si>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</si>
  <si>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</si>
  <si>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</si>
  <si>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</si>
  <si>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</si>
  <si>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</si>
  <si>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</si>
  <si>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</si>
  <si>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</si>
  <si>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</si>
  <si>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</si>
  <si>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</si>
  <si>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</si>
  <si>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</si>
  <si>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</si>
  <si>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</si>
  <si>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</si>
  <si>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</si>
  <si>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</si>
  <si>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</si>
  <si>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</si>
  <si>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</si>
  <si>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</si>
  <si>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</si>
  <si>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</si>
  <si>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</si>
  <si>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</si>
  <si>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</si>
  <si>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</si>
  <si>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</si>
  <si>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</si>
  <si>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</si>
  <si>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</si>
  <si>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</si>
  <si>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</si>
  <si>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</si>
  <si>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</si>
  <si>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</si>
  <si>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</si>
  <si>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</si>
  <si>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</si>
  <si>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</si>
  <si>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</si>
  <si>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</si>
  <si>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</si>
  <si>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</si>
  <si>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</si>
  <si>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</si>
  <si>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</si>
  <si>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</si>
  <si>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</si>
  <si>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</si>
  <si>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</si>
  <si>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</si>
  <si>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</si>
  <si>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</si>
  <si>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</si>
  <si>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</si>
  <si>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</si>
  <si>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</si>
  <si>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</si>
  <si>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</si>
  <si>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</si>
  <si>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</si>
  <si>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</si>
  <si>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</si>
  <si>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</si>
  <si>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</si>
  <si>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</si>
  <si>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</si>
  <si>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</si>
  <si>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</si>
  <si>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</si>
  <si>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</si>
  <si>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</si>
  <si>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</si>
  <si>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</si>
  <si>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</si>
  <si>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</si>
  <si>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</si>
  <si>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</si>
  <si>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</si>
  <si>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</si>
  <si>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</si>
  <si>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</si>
  <si>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</si>
  <si>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</si>
  <si>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</si>
  <si>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</si>
  <si>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</si>
  <si>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</si>
  <si>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</si>
  <si>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</si>
  <si>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</si>
  <si>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</si>
  <si>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</si>
  <si>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</si>
  <si>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</si>
  <si>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</si>
  <si>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</si>
  <si>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</si>
  <si>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</si>
  <si>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</si>
  <si>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</si>
  <si>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</si>
  <si>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</si>
  <si>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</si>
  <si>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</si>
  <si>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</si>
  <si>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</si>
  <si>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</si>
  <si>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</si>
  <si>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</si>
  <si>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</si>
  <si>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</si>
  <si>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</si>
  <si>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</si>
  <si>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</si>
  <si>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</si>
  <si>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</si>
  <si>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</si>
  <si>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</si>
  <si>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</si>
  <si>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</si>
  <si>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</si>
  <si>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</si>
  <si>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</si>
  <si>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</si>
  <si>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</si>
  <si>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</si>
  <si>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</si>
  <si>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</si>
  <si>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</si>
  <si>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</si>
  <si>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</si>
  <si>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</si>
  <si>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</si>
  <si>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</si>
  <si>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</si>
  <si>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</si>
  <si>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</si>
  <si>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</si>
  <si>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</si>
  <si>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</si>
  <si>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</si>
  <si>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</si>
  <si>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</si>
  <si>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</si>
  <si>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</si>
  <si>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</si>
  <si>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</si>
  <si>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</si>
  <si>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</si>
  <si>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</si>
  <si>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</si>
  <si>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</si>
  <si>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</si>
  <si>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</si>
  <si>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</si>
  <si>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</si>
  <si>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</si>
  <si>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</si>
  <si>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</si>
  <si>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</si>
  <si>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</si>
  <si>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</si>
  <si>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</si>
  <si>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</si>
  <si>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</si>
  <si>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</si>
  <si>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</si>
  <si>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</si>
  <si>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</si>
  <si>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</si>
  <si>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</si>
  <si>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</si>
  <si>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</si>
  <si>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</si>
  <si>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</si>
  <si>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</si>
  <si>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</si>
  <si>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</si>
  <si>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</si>
  <si>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</si>
  <si>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</si>
  <si>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</si>
  <si>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</si>
  <si>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</si>
  <si>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</si>
  <si>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</si>
  <si>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</si>
  <si>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</si>
  <si>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</si>
  <si>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</si>
  <si>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</si>
  <si>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</si>
  <si>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</si>
  <si>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</si>
  <si>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</si>
  <si>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</si>
  <si>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</si>
  <si>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</si>
  <si>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</si>
  <si>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</si>
  <si>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</si>
  <si>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</si>
  <si>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</si>
  <si>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</si>
  <si>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</si>
  <si>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</si>
  <si>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</si>
  <si>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</si>
  <si>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</si>
  <si>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</si>
  <si>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</si>
  <si>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</si>
  <si>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</si>
  <si>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</si>
  <si>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</si>
  <si>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</si>
  <si>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</si>
  <si>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</si>
  <si>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</si>
  <si>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</si>
  <si>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</si>
  <si>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</si>
  <si>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</si>
  <si>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</si>
  <si>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</si>
  <si>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</si>
  <si>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</si>
  <si>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</si>
  <si>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</si>
  <si>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</si>
  <si>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</si>
  <si>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</si>
  <si>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</si>
  <si>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</si>
  <si>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</si>
  <si>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</si>
  <si>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</si>
  <si>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</si>
  <si>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</si>
  <si>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</si>
  <si>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</si>
  <si>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</si>
  <si>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</si>
  <si>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</si>
  <si>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</si>
  <si>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</si>
  <si>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</si>
  <si>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</si>
  <si>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</si>
  <si>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</si>
  <si>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</si>
  <si>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</si>
  <si>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</si>
  <si>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</si>
  <si>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</si>
  <si>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</si>
  <si>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</si>
  <si>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</si>
  <si>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</si>
  <si>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</si>
  <si>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</si>
  <si>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</si>
  <si>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</si>
  <si>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</si>
  <si>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</si>
  <si>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</si>
  <si>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</si>
  <si>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</si>
  <si>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</si>
  <si>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</si>
  <si>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</si>
  <si>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</si>
  <si>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</si>
  <si>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</si>
  <si>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</si>
  <si>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</si>
  <si>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</si>
  <si>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</si>
  <si>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</si>
  <si>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</si>
  <si>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</si>
  <si>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</si>
  <si>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</si>
  <si>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</si>
  <si>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</si>
  <si>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</si>
  <si>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</si>
  <si>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</si>
  <si>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</si>
  <si>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</si>
  <si>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</si>
  <si>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</si>
  <si>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</si>
  <si>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</si>
  <si>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</si>
  <si>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</si>
  <si>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</si>
  <si>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</si>
  <si>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</si>
  <si>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</si>
  <si>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</si>
  <si>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</si>
  <si>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</si>
  <si>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</si>
  <si>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</si>
  <si>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</si>
  <si>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</si>
  <si>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</si>
  <si>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</si>
  <si>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</si>
  <si>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</si>
  <si>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</si>
  <si>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</si>
  <si>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</si>
  <si>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</si>
  <si>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</si>
  <si>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</si>
  <si>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</si>
  <si>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</si>
  <si>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</si>
  <si>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</si>
  <si>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</si>
  <si>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</si>
  <si>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</si>
  <si>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</si>
  <si>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</si>
  <si>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</si>
  <si>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</si>
  <si>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</si>
  <si>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</si>
  <si>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</si>
  <si>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</si>
  <si>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</si>
  <si>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</si>
  <si>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</si>
  <si>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</si>
  <si>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</si>
  <si>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</si>
  <si>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</si>
  <si>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</si>
  <si>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</si>
  <si>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</si>
  <si>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</si>
  <si>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</si>
  <si>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</si>
  <si>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</si>
  <si>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</si>
  <si>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</si>
  <si>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</si>
  <si>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</si>
  <si>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</si>
  <si>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</si>
  <si>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</si>
  <si>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</si>
  <si>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</si>
  <si>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</si>
  <si>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</si>
  <si>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</si>
  <si>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</si>
  <si>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</si>
  <si>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</si>
  <si>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</si>
  <si>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</si>
  <si>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</si>
  <si>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</si>
  <si>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</si>
  <si>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</si>
  <si>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</si>
  <si>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</si>
  <si>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</si>
  <si>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</si>
  <si>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</si>
  <si>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</si>
  <si>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</si>
  <si>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</si>
  <si>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</si>
  <si>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</si>
  <si>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</si>
  <si>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</si>
  <si>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</si>
  <si>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</si>
  <si>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</si>
  <si>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</si>
  <si>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</si>
  <si>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</si>
  <si>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</si>
  <si>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</si>
  <si>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</si>
  <si>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</si>
  <si>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</si>
  <si>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</si>
  <si>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</si>
  <si>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</si>
  <si>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</si>
  <si>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</si>
  <si>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</si>
  <si>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</si>
  <si>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</si>
  <si>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</si>
  <si>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</si>
  <si>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</si>
  <si>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</si>
  <si>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</si>
  <si>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</si>
  <si>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</si>
  <si>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</si>
  <si>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</si>
  <si>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</si>
  <si>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</si>
  <si>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</si>
  <si>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</si>
  <si>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</si>
  <si>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</si>
  <si>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</si>
  <si>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</si>
  <si>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</si>
  <si>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</si>
  <si>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</si>
  <si>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</si>
  <si>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</si>
  <si>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</si>
  <si>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</si>
  <si>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</si>
  <si>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</si>
  <si>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</si>
  <si>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</si>
  <si>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</si>
  <si>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</si>
  <si>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</si>
  <si>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</si>
  <si>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</si>
  <si>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</si>
  <si>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</si>
  <si>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</si>
  <si>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</si>
  <si>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</si>
  <si>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</si>
  <si>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</si>
  <si>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</si>
  <si>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</si>
  <si>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</si>
  <si>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</si>
  <si>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</si>
  <si>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</si>
  <si>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</si>
  <si>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</si>
  <si>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</si>
  <si>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</si>
  <si>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</si>
  <si>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</si>
  <si>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</si>
  <si>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</si>
  <si>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</si>
  <si>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</si>
  <si>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</si>
  <si>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</si>
  <si>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</si>
  <si>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</si>
  <si>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</si>
  <si>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</si>
  <si>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</si>
  <si>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</si>
  <si>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</si>
  <si>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</si>
  <si>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</si>
  <si>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</si>
  <si>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</si>
  <si>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</si>
  <si>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</si>
  <si>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</si>
  <si>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</si>
  <si>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</si>
  <si>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</si>
  <si>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</si>
  <si>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</si>
  <si>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</si>
  <si>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</si>
  <si>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</si>
  <si>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</si>
  <si>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</si>
  <si>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</si>
  <si>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</si>
  <si>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</si>
  <si>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</si>
  <si>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</si>
  <si>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</si>
  <si>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</si>
  <si>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</si>
  <si>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</si>
  <si>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</si>
  <si>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</si>
  <si>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</si>
  <si>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</si>
  <si>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</si>
  <si>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</si>
  <si>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</si>
  <si>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</si>
  <si>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</si>
  <si>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</si>
  <si>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</si>
  <si>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</si>
  <si>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</si>
  <si>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</si>
  <si>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</si>
  <si>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</si>
  <si>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</si>
  <si>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</si>
  <si>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</si>
  <si>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</si>
  <si>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</si>
  <si>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</si>
  <si>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</si>
  <si>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</si>
  <si>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</si>
  <si>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</si>
  <si>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</si>
  <si>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</si>
  <si>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</si>
  <si>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</si>
  <si>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</si>
  <si>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</si>
  <si>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</si>
  <si>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</si>
  <si>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</si>
  <si>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</si>
  <si>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</si>
  <si>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</si>
  <si>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</si>
  <si>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</si>
  <si>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</si>
  <si>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</si>
  <si>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</si>
  <si>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</si>
  <si>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</si>
  <si>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</si>
  <si>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</si>
  <si>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</si>
  <si>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</si>
  <si>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</si>
  <si>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</si>
  <si>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</si>
  <si>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</si>
  <si>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</si>
  <si>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</si>
  <si>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</si>
  <si>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</si>
  <si>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</si>
  <si>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</si>
  <si>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</si>
  <si>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</si>
  <si>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</si>
  <si>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</si>
  <si>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</si>
  <si>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</si>
  <si>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</si>
  <si>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</si>
  <si>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</si>
  <si>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</si>
  <si>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</si>
  <si>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</si>
  <si>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</si>
  <si>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</si>
  <si>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</si>
  <si>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</si>
  <si>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</si>
  <si>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</si>
  <si>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</si>
  <si>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</si>
  <si>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</si>
  <si>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</si>
  <si>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</si>
  <si>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</si>
  <si>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</si>
  <si>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</si>
  <si>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</si>
  <si>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</si>
  <si>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</si>
  <si>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</si>
  <si>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</si>
  <si>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</si>
  <si>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</si>
  <si>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</si>
  <si>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</si>
  <si>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</si>
  <si>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</si>
  <si>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</si>
  <si>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</si>
  <si>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</si>
  <si>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</si>
  <si>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</si>
  <si>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</si>
  <si>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</si>
  <si>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</si>
  <si>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</si>
  <si>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</si>
  <si>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</si>
  <si>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</si>
  <si>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</si>
  <si>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</si>
  <si>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</si>
  <si>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</si>
  <si>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</si>
  <si>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</si>
  <si>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</si>
  <si>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</si>
  <si>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</si>
  <si>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</si>
  <si>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</si>
  <si>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</si>
  <si>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</si>
  <si>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</si>
  <si>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</si>
  <si>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</si>
  <si>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</si>
  <si>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</si>
  <si>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</si>
  <si>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</si>
  <si>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</si>
  <si>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</si>
  <si>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</si>
  <si>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</si>
  <si>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</si>
  <si>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</si>
  <si>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</si>
  <si>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</si>
  <si>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</si>
  <si>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</si>
  <si>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</si>
  <si>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</si>
  <si>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</si>
  <si>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</si>
  <si>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</si>
  <si>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</si>
  <si>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</si>
  <si>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</si>
  <si>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</si>
  <si>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</si>
  <si>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</si>
  <si>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</si>
  <si>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</si>
  <si>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</si>
  <si>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</si>
  <si>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</si>
  <si>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</si>
  <si>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</si>
  <si>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</si>
  <si>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</si>
  <si>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</si>
  <si>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</si>
  <si>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</si>
  <si>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</si>
  <si>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</si>
  <si>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</si>
  <si>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</si>
  <si>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</si>
  <si>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</si>
  <si>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</si>
  <si>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</si>
  <si>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</si>
  <si>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</si>
  <si>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</si>
  <si>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</si>
  <si>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</si>
  <si>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</si>
  <si>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</si>
  <si>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</si>
  <si>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</si>
  <si>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</si>
  <si>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</si>
  <si>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</si>
  <si>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</si>
  <si>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</si>
  <si>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</si>
  <si>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</si>
  <si>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</si>
  <si>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</si>
  <si>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</si>
  <si>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</si>
  <si>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</si>
  <si>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</si>
  <si>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</si>
  <si>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</si>
  <si>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</si>
  <si>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</si>
  <si>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</si>
  <si>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</si>
  <si>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</si>
  <si>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</si>
  <si>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</si>
  <si>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</si>
  <si>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</si>
  <si>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</si>
  <si>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</si>
  <si>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</si>
  <si>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</si>
  <si>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</si>
  <si>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</si>
  <si>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</si>
  <si>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</si>
  <si>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</si>
  <si>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</si>
  <si>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</si>
  <si>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</si>
  <si>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</si>
  <si>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</si>
  <si>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</si>
  <si>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</si>
  <si>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</si>
  <si>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</si>
  <si>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</si>
  <si>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</si>
  <si>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</si>
  <si>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</si>
  <si>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</si>
  <si>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</si>
  <si>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</si>
  <si>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</si>
  <si>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</si>
  <si>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</si>
  <si>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</si>
  <si>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</si>
  <si>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</si>
  <si>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</si>
  <si>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</si>
  <si>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</si>
  <si>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</si>
  <si>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</si>
  <si>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</si>
  <si>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</si>
  <si>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</si>
  <si>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</si>
  <si>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</si>
  <si>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</si>
  <si>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</si>
  <si>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</si>
  <si>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</si>
  <si>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</si>
  <si>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</si>
  <si>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</si>
  <si>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</si>
  <si>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</si>
  <si>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</si>
  <si>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</si>
  <si>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</si>
  <si>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</si>
  <si>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</si>
  <si>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</si>
  <si>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</si>
  <si>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</si>
  <si>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</si>
  <si>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</si>
  <si>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</si>
  <si>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</si>
  <si>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</si>
  <si>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</si>
  <si>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</si>
  <si>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</si>
  <si>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</si>
  <si>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</si>
  <si>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</si>
  <si>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</si>
  <si>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</si>
  <si>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</si>
  <si>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</si>
  <si>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</si>
  <si>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</si>
  <si>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(All)</t>
  </si>
  <si>
    <t>art books</t>
  </si>
  <si>
    <t>translations</t>
  </si>
  <si>
    <t>children's books</t>
  </si>
  <si>
    <t>fiction</t>
  </si>
  <si>
    <t>radio &amp; podcasts</t>
  </si>
  <si>
    <t>nonfiction</t>
  </si>
  <si>
    <t>tabletop games</t>
  </si>
  <si>
    <t>animation</t>
  </si>
  <si>
    <t>audio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</si>
  <si>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</si>
  <si>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</si>
  <si>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</si>
  <si>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</si>
  <si>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</si>
  <si>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</si>
  <si>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</si>
  <si>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</si>
  <si>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</si>
  <si>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</si>
  <si>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</si>
  <si>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</si>
  <si>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</si>
  <si>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</si>
  <si>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</si>
  <si>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people</t>
  </si>
  <si>
    <t>photobooks</t>
  </si>
  <si>
    <t>places</t>
  </si>
  <si>
    <t>plays</t>
  </si>
  <si>
    <t>pop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</si>
  <si>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</si>
  <si>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</si>
  <si>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</si>
  <si>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</si>
  <si>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</si>
  <si>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</si>
  <si>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</si>
  <si>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</si>
  <si>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</si>
  <si>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</si>
  <si>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</si>
  <si>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</si>
  <si>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</si>
  <si>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</si>
  <si>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</si>
  <si>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</si>
  <si>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</si>
  <si>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</si>
  <si>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</si>
  <si>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</si>
  <si>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</si>
  <si>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</si>
  <si>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</si>
  <si>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</si>
  <si>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</si>
  <si>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</si>
  <si>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</si>
  <si>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</si>
  <si>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</si>
  <si>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</si>
  <si>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</si>
  <si>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</si>
  <si>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</si>
  <si>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</si>
  <si>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</si>
  <si>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</si>
  <si>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</si>
  <si>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</si>
  <si>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</si>
  <si>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</si>
  <si>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</si>
  <si>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</si>
  <si>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</si>
  <si>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</si>
  <si>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</si>
  <si>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</si>
  <si>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</si>
  <si>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</si>
  <si>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</si>
  <si>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</si>
  <si>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</si>
  <si>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</si>
  <si>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</si>
  <si>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 xml:space="preserve"> Standard deviation of the number of backers</t>
  </si>
  <si>
    <t>First Quartile:</t>
  </si>
  <si>
    <t>Second Quartile:</t>
  </si>
  <si>
    <t>Third Quartile:</t>
  </si>
  <si>
    <t>Interquartile Range:</t>
  </si>
  <si>
    <t>Q1 - (1.5*IQR) Boundary:</t>
  </si>
  <si>
    <t>Q3 + (1.5*IQR) Boundary:</t>
  </si>
  <si>
    <t>Without removing Outliers</t>
  </si>
  <si>
    <t>After removing Outliers (remove anything greater than 309)</t>
  </si>
  <si>
    <t>After removing Outliers (remove anything greater than 28.5)</t>
  </si>
  <si>
    <t>`</t>
  </si>
  <si>
    <t>Mean</t>
  </si>
  <si>
    <t>Median</t>
  </si>
  <si>
    <t>1. I think the MEDIAN summarizes the data more meanigfully for both SUCCESSFUL and UNSUCCESSFUL cases.</t>
  </si>
  <si>
    <t>2.There appears to be more variability with the succesful campaigns and this makes sense because more people tend to participate on promising ideas and these make the probability of having a bigger spread than an unsuccessful campaigns.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</si>
</sst>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applyFont="1"/>
    <xf numFmtId="0" fontId="0" fillId="0" borderId="0" xfId="0" applyNumberFormat="1" applyFont="1"/>
  </cellXfs>
  <cellStyles count="1">
    <cellStyle name="Normal" xfId="0" builtinId="0"/>
  </cellStyles>
  <dxfs count="2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numFmt numFmtId="3" formatCode="#,##0"/>
    </dxf>
    <dxf>
      <numFmt numFmtId="3" formatCode="#,##0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7-4A74-8A13-ACCDDC1DCBC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7-4A74-8A13-ACCDDC1DCBC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1E7-4A74-8A13-ACCDDC1DCBC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1E7-4A74-8A13-ACCDDC1DC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057120"/>
        <c:axId val="1042050048"/>
      </c:barChart>
      <c:catAx>
        <c:axId val="104205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0048"/>
        <c:crosses val="autoZero"/>
        <c:auto val="1"/>
        <c:lblAlgn val="ctr"/>
        <c:lblOffset val="100"/>
        <c:noMultiLvlLbl val="0"/>
      </c:catAx>
      <c:valAx>
        <c:axId val="10420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B-4D08-9E00-73518DC4E17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3B-4D08-9E00-73518DC4E17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3B-4D08-9E00-73518DC4E17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3B-4D08-9E00-73518DC4E1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2057120"/>
        <c:axId val="1042050048"/>
      </c:barChart>
      <c:catAx>
        <c:axId val="104205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0048"/>
        <c:crosses val="autoZero"/>
        <c:auto val="1"/>
        <c:lblAlgn val="ctr"/>
        <c:lblOffset val="100"/>
        <c:noMultiLvlLbl val="0"/>
      </c:catAx>
      <c:valAx>
        <c:axId val="10420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0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2126416726318296"/>
          <c:y val="0.190126437695638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A-40D8-931D-D8CC2B219E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7A-40D8-931D-D8CC2B219E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7A-40D8-931D-D8CC2B219E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7A-40D8-931D-D8CC2B219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208384"/>
        <c:axId val="740203392"/>
      </c:lineChart>
      <c:catAx>
        <c:axId val="740208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3392"/>
        <c:crosses val="autoZero"/>
        <c:auto val="1"/>
        <c:lblAlgn val="ctr"/>
        <c:lblOffset val="100"/>
        <c:noMultiLvlLbl val="0"/>
      </c:catAx>
      <c:valAx>
        <c:axId val="7402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20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4-4E90-81B1-A4830354FDFF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24-4E90-81B1-A4830354FDFF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24-4E90-81B1-A4830354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362896"/>
        <c:axId val="1627353744"/>
      </c:lineChart>
      <c:catAx>
        <c:axId val="162736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53744"/>
        <c:crosses val="autoZero"/>
        <c:auto val="1"/>
        <c:lblAlgn val="ctr"/>
        <c:lblOffset val="100"/>
        <c:noMultiLvlLbl val="0"/>
      </c:catAx>
      <c:valAx>
        <c:axId val="162735374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62896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val>
            <c:numRef>
              <c:f>'Summary Statistics Table'!$B$2:$B$1942</c:f>
              <c:numCache>
                <c:formatCode>General</c:formatCode>
                <c:ptCount val="19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  <c:pt idx="91">
                  <c:v>11</c:v>
                </c:pt>
                <c:pt idx="92">
                  <c:v>11</c:v>
                </c:pt>
                <c:pt idx="93">
                  <c:v>11</c:v>
                </c:pt>
                <c:pt idx="94">
                  <c:v>11</c:v>
                </c:pt>
                <c:pt idx="95">
                  <c:v>11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12</c:v>
                </c:pt>
                <c:pt idx="106">
                  <c:v>12</c:v>
                </c:pt>
                <c:pt idx="107">
                  <c:v>12</c:v>
                </c:pt>
                <c:pt idx="108">
                  <c:v>12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19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23</c:v>
                </c:pt>
                <c:pt idx="364">
                  <c:v>23</c:v>
                </c:pt>
                <c:pt idx="365">
                  <c:v>23</c:v>
                </c:pt>
                <c:pt idx="366">
                  <c:v>23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25</c:v>
                </c:pt>
                <c:pt idx="407">
                  <c:v>25</c:v>
                </c:pt>
                <c:pt idx="408">
                  <c:v>25</c:v>
                </c:pt>
                <c:pt idx="409">
                  <c:v>25</c:v>
                </c:pt>
                <c:pt idx="410">
                  <c:v>25</c:v>
                </c:pt>
                <c:pt idx="411">
                  <c:v>25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26</c:v>
                </c:pt>
                <c:pt idx="439">
                  <c:v>26</c:v>
                </c:pt>
                <c:pt idx="440">
                  <c:v>26</c:v>
                </c:pt>
                <c:pt idx="441">
                  <c:v>26</c:v>
                </c:pt>
                <c:pt idx="442">
                  <c:v>26</c:v>
                </c:pt>
                <c:pt idx="443">
                  <c:v>26</c:v>
                </c:pt>
                <c:pt idx="444">
                  <c:v>26</c:v>
                </c:pt>
                <c:pt idx="445">
                  <c:v>26</c:v>
                </c:pt>
                <c:pt idx="446">
                  <c:v>26</c:v>
                </c:pt>
                <c:pt idx="447">
                  <c:v>26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28</c:v>
                </c:pt>
                <c:pt idx="504">
                  <c:v>28</c:v>
                </c:pt>
                <c:pt idx="505">
                  <c:v>28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28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32</c:v>
                </c:pt>
                <c:pt idx="595">
                  <c:v>32</c:v>
                </c:pt>
                <c:pt idx="596">
                  <c:v>32</c:v>
                </c:pt>
                <c:pt idx="597">
                  <c:v>32</c:v>
                </c:pt>
                <c:pt idx="598">
                  <c:v>32</c:v>
                </c:pt>
                <c:pt idx="599">
                  <c:v>32</c:v>
                </c:pt>
                <c:pt idx="600">
                  <c:v>32</c:v>
                </c:pt>
                <c:pt idx="601">
                  <c:v>32</c:v>
                </c:pt>
                <c:pt idx="602">
                  <c:v>32</c:v>
                </c:pt>
                <c:pt idx="603">
                  <c:v>32</c:v>
                </c:pt>
                <c:pt idx="604">
                  <c:v>32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33</c:v>
                </c:pt>
                <c:pt idx="614">
                  <c:v>33</c:v>
                </c:pt>
                <c:pt idx="615">
                  <c:v>33</c:v>
                </c:pt>
                <c:pt idx="616">
                  <c:v>33</c:v>
                </c:pt>
                <c:pt idx="617">
                  <c:v>33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33</c:v>
                </c:pt>
                <c:pt idx="622">
                  <c:v>33</c:v>
                </c:pt>
                <c:pt idx="623">
                  <c:v>33</c:v>
                </c:pt>
                <c:pt idx="624">
                  <c:v>33</c:v>
                </c:pt>
                <c:pt idx="625">
                  <c:v>33</c:v>
                </c:pt>
                <c:pt idx="626">
                  <c:v>33</c:v>
                </c:pt>
                <c:pt idx="627">
                  <c:v>33</c:v>
                </c:pt>
                <c:pt idx="628">
                  <c:v>33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34</c:v>
                </c:pt>
                <c:pt idx="638">
                  <c:v>34</c:v>
                </c:pt>
                <c:pt idx="639">
                  <c:v>34</c:v>
                </c:pt>
                <c:pt idx="640">
                  <c:v>34</c:v>
                </c:pt>
                <c:pt idx="641">
                  <c:v>34</c:v>
                </c:pt>
                <c:pt idx="642">
                  <c:v>34</c:v>
                </c:pt>
                <c:pt idx="643">
                  <c:v>34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34</c:v>
                </c:pt>
                <c:pt idx="659">
                  <c:v>34</c:v>
                </c:pt>
                <c:pt idx="660">
                  <c:v>34</c:v>
                </c:pt>
                <c:pt idx="661">
                  <c:v>34</c:v>
                </c:pt>
                <c:pt idx="662">
                  <c:v>34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35</c:v>
                </c:pt>
                <c:pt idx="673">
                  <c:v>35</c:v>
                </c:pt>
                <c:pt idx="674">
                  <c:v>35</c:v>
                </c:pt>
                <c:pt idx="675">
                  <c:v>35</c:v>
                </c:pt>
                <c:pt idx="676">
                  <c:v>35</c:v>
                </c:pt>
                <c:pt idx="677">
                  <c:v>35</c:v>
                </c:pt>
                <c:pt idx="678">
                  <c:v>35</c:v>
                </c:pt>
                <c:pt idx="679">
                  <c:v>35</c:v>
                </c:pt>
                <c:pt idx="680">
                  <c:v>35</c:v>
                </c:pt>
                <c:pt idx="681">
                  <c:v>35</c:v>
                </c:pt>
                <c:pt idx="682">
                  <c:v>35</c:v>
                </c:pt>
                <c:pt idx="683">
                  <c:v>35</c:v>
                </c:pt>
                <c:pt idx="684">
                  <c:v>35</c:v>
                </c:pt>
                <c:pt idx="685">
                  <c:v>35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37</c:v>
                </c:pt>
                <c:pt idx="702">
                  <c:v>37</c:v>
                </c:pt>
                <c:pt idx="703">
                  <c:v>37</c:v>
                </c:pt>
                <c:pt idx="704">
                  <c:v>37</c:v>
                </c:pt>
                <c:pt idx="705">
                  <c:v>37</c:v>
                </c:pt>
                <c:pt idx="706">
                  <c:v>37</c:v>
                </c:pt>
                <c:pt idx="707">
                  <c:v>37</c:v>
                </c:pt>
                <c:pt idx="708">
                  <c:v>37</c:v>
                </c:pt>
                <c:pt idx="709">
                  <c:v>37</c:v>
                </c:pt>
                <c:pt idx="710">
                  <c:v>37</c:v>
                </c:pt>
                <c:pt idx="711">
                  <c:v>37</c:v>
                </c:pt>
                <c:pt idx="712">
                  <c:v>37</c:v>
                </c:pt>
                <c:pt idx="713">
                  <c:v>37</c:v>
                </c:pt>
                <c:pt idx="714">
                  <c:v>37</c:v>
                </c:pt>
                <c:pt idx="715">
                  <c:v>37</c:v>
                </c:pt>
                <c:pt idx="716">
                  <c:v>37</c:v>
                </c:pt>
                <c:pt idx="717">
                  <c:v>37</c:v>
                </c:pt>
                <c:pt idx="718">
                  <c:v>38</c:v>
                </c:pt>
                <c:pt idx="719">
                  <c:v>38</c:v>
                </c:pt>
                <c:pt idx="720">
                  <c:v>38</c:v>
                </c:pt>
                <c:pt idx="721">
                  <c:v>38</c:v>
                </c:pt>
                <c:pt idx="722">
                  <c:v>38</c:v>
                </c:pt>
                <c:pt idx="723">
                  <c:v>38</c:v>
                </c:pt>
                <c:pt idx="724">
                  <c:v>38</c:v>
                </c:pt>
                <c:pt idx="725">
                  <c:v>38</c:v>
                </c:pt>
                <c:pt idx="726">
                  <c:v>38</c:v>
                </c:pt>
                <c:pt idx="727">
                  <c:v>38</c:v>
                </c:pt>
                <c:pt idx="728">
                  <c:v>38</c:v>
                </c:pt>
                <c:pt idx="729">
                  <c:v>38</c:v>
                </c:pt>
                <c:pt idx="730">
                  <c:v>38</c:v>
                </c:pt>
                <c:pt idx="731">
                  <c:v>38</c:v>
                </c:pt>
                <c:pt idx="732">
                  <c:v>38</c:v>
                </c:pt>
                <c:pt idx="733">
                  <c:v>38</c:v>
                </c:pt>
                <c:pt idx="734">
                  <c:v>38</c:v>
                </c:pt>
                <c:pt idx="735">
                  <c:v>38</c:v>
                </c:pt>
                <c:pt idx="736">
                  <c:v>38</c:v>
                </c:pt>
                <c:pt idx="737">
                  <c:v>38</c:v>
                </c:pt>
                <c:pt idx="738">
                  <c:v>38</c:v>
                </c:pt>
                <c:pt idx="739">
                  <c:v>38</c:v>
                </c:pt>
                <c:pt idx="740">
                  <c:v>38</c:v>
                </c:pt>
                <c:pt idx="741">
                  <c:v>38</c:v>
                </c:pt>
                <c:pt idx="742">
                  <c:v>38</c:v>
                </c:pt>
                <c:pt idx="743">
                  <c:v>38</c:v>
                </c:pt>
                <c:pt idx="744">
                  <c:v>38</c:v>
                </c:pt>
                <c:pt idx="745">
                  <c:v>38</c:v>
                </c:pt>
                <c:pt idx="746">
                  <c:v>38</c:v>
                </c:pt>
                <c:pt idx="747">
                  <c:v>39</c:v>
                </c:pt>
                <c:pt idx="748">
                  <c:v>39</c:v>
                </c:pt>
                <c:pt idx="749">
                  <c:v>39</c:v>
                </c:pt>
                <c:pt idx="750">
                  <c:v>39</c:v>
                </c:pt>
                <c:pt idx="751">
                  <c:v>39</c:v>
                </c:pt>
                <c:pt idx="752">
                  <c:v>39</c:v>
                </c:pt>
                <c:pt idx="753">
                  <c:v>39</c:v>
                </c:pt>
                <c:pt idx="754">
                  <c:v>39</c:v>
                </c:pt>
                <c:pt idx="755">
                  <c:v>39</c:v>
                </c:pt>
                <c:pt idx="756">
                  <c:v>39</c:v>
                </c:pt>
                <c:pt idx="757">
                  <c:v>39</c:v>
                </c:pt>
                <c:pt idx="758">
                  <c:v>39</c:v>
                </c:pt>
                <c:pt idx="759">
                  <c:v>39</c:v>
                </c:pt>
                <c:pt idx="760">
                  <c:v>39</c:v>
                </c:pt>
                <c:pt idx="761">
                  <c:v>39</c:v>
                </c:pt>
                <c:pt idx="762">
                  <c:v>39</c:v>
                </c:pt>
                <c:pt idx="763">
                  <c:v>39</c:v>
                </c:pt>
                <c:pt idx="764">
                  <c:v>40</c:v>
                </c:pt>
                <c:pt idx="765">
                  <c:v>40</c:v>
                </c:pt>
                <c:pt idx="766">
                  <c:v>40</c:v>
                </c:pt>
                <c:pt idx="767">
                  <c:v>40</c:v>
                </c:pt>
                <c:pt idx="768">
                  <c:v>40</c:v>
                </c:pt>
                <c:pt idx="769">
                  <c:v>40</c:v>
                </c:pt>
                <c:pt idx="770">
                  <c:v>40</c:v>
                </c:pt>
                <c:pt idx="771">
                  <c:v>40</c:v>
                </c:pt>
                <c:pt idx="772">
                  <c:v>40</c:v>
                </c:pt>
                <c:pt idx="773">
                  <c:v>40</c:v>
                </c:pt>
                <c:pt idx="774">
                  <c:v>40</c:v>
                </c:pt>
                <c:pt idx="775">
                  <c:v>41</c:v>
                </c:pt>
                <c:pt idx="776">
                  <c:v>41</c:v>
                </c:pt>
                <c:pt idx="777">
                  <c:v>41</c:v>
                </c:pt>
                <c:pt idx="778">
                  <c:v>41</c:v>
                </c:pt>
                <c:pt idx="779">
                  <c:v>41</c:v>
                </c:pt>
                <c:pt idx="780">
                  <c:v>41</c:v>
                </c:pt>
                <c:pt idx="781">
                  <c:v>41</c:v>
                </c:pt>
                <c:pt idx="782">
                  <c:v>41</c:v>
                </c:pt>
                <c:pt idx="783">
                  <c:v>41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42</c:v>
                </c:pt>
                <c:pt idx="795">
                  <c:v>42</c:v>
                </c:pt>
                <c:pt idx="796">
                  <c:v>42</c:v>
                </c:pt>
                <c:pt idx="797">
                  <c:v>42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42</c:v>
                </c:pt>
                <c:pt idx="802">
                  <c:v>42</c:v>
                </c:pt>
                <c:pt idx="803">
                  <c:v>42</c:v>
                </c:pt>
                <c:pt idx="804">
                  <c:v>42</c:v>
                </c:pt>
                <c:pt idx="805">
                  <c:v>42</c:v>
                </c:pt>
                <c:pt idx="806">
                  <c:v>42</c:v>
                </c:pt>
                <c:pt idx="807">
                  <c:v>42</c:v>
                </c:pt>
                <c:pt idx="808">
                  <c:v>43</c:v>
                </c:pt>
                <c:pt idx="809">
                  <c:v>43</c:v>
                </c:pt>
                <c:pt idx="810">
                  <c:v>43</c:v>
                </c:pt>
                <c:pt idx="811">
                  <c:v>43</c:v>
                </c:pt>
                <c:pt idx="812">
                  <c:v>43</c:v>
                </c:pt>
                <c:pt idx="813">
                  <c:v>43</c:v>
                </c:pt>
                <c:pt idx="814">
                  <c:v>43</c:v>
                </c:pt>
                <c:pt idx="815">
                  <c:v>43</c:v>
                </c:pt>
                <c:pt idx="816">
                  <c:v>43</c:v>
                </c:pt>
                <c:pt idx="817">
                  <c:v>43</c:v>
                </c:pt>
                <c:pt idx="818">
                  <c:v>43</c:v>
                </c:pt>
                <c:pt idx="819">
                  <c:v>43</c:v>
                </c:pt>
                <c:pt idx="820">
                  <c:v>43</c:v>
                </c:pt>
                <c:pt idx="821">
                  <c:v>44</c:v>
                </c:pt>
                <c:pt idx="822">
                  <c:v>44</c:v>
                </c:pt>
                <c:pt idx="823">
                  <c:v>44</c:v>
                </c:pt>
                <c:pt idx="824">
                  <c:v>44</c:v>
                </c:pt>
                <c:pt idx="825">
                  <c:v>44</c:v>
                </c:pt>
                <c:pt idx="826">
                  <c:v>44</c:v>
                </c:pt>
                <c:pt idx="827">
                  <c:v>44</c:v>
                </c:pt>
                <c:pt idx="828">
                  <c:v>44</c:v>
                </c:pt>
                <c:pt idx="829">
                  <c:v>44</c:v>
                </c:pt>
                <c:pt idx="830">
                  <c:v>44</c:v>
                </c:pt>
                <c:pt idx="831">
                  <c:v>44</c:v>
                </c:pt>
                <c:pt idx="832">
                  <c:v>44</c:v>
                </c:pt>
                <c:pt idx="833">
                  <c:v>44</c:v>
                </c:pt>
                <c:pt idx="834">
                  <c:v>44</c:v>
                </c:pt>
                <c:pt idx="835">
                  <c:v>44</c:v>
                </c:pt>
                <c:pt idx="836">
                  <c:v>45</c:v>
                </c:pt>
                <c:pt idx="837">
                  <c:v>45</c:v>
                </c:pt>
                <c:pt idx="838">
                  <c:v>45</c:v>
                </c:pt>
                <c:pt idx="839">
                  <c:v>45</c:v>
                </c:pt>
                <c:pt idx="840">
                  <c:v>45</c:v>
                </c:pt>
                <c:pt idx="841">
                  <c:v>45</c:v>
                </c:pt>
                <c:pt idx="842">
                  <c:v>45</c:v>
                </c:pt>
                <c:pt idx="843">
                  <c:v>45</c:v>
                </c:pt>
                <c:pt idx="844">
                  <c:v>45</c:v>
                </c:pt>
                <c:pt idx="845">
                  <c:v>45</c:v>
                </c:pt>
                <c:pt idx="846">
                  <c:v>45</c:v>
                </c:pt>
                <c:pt idx="847">
                  <c:v>45</c:v>
                </c:pt>
                <c:pt idx="848">
                  <c:v>45</c:v>
                </c:pt>
                <c:pt idx="849">
                  <c:v>45</c:v>
                </c:pt>
                <c:pt idx="850">
                  <c:v>45</c:v>
                </c:pt>
                <c:pt idx="851">
                  <c:v>46</c:v>
                </c:pt>
                <c:pt idx="852">
                  <c:v>46</c:v>
                </c:pt>
                <c:pt idx="853">
                  <c:v>46</c:v>
                </c:pt>
                <c:pt idx="854">
                  <c:v>46</c:v>
                </c:pt>
                <c:pt idx="855">
                  <c:v>46</c:v>
                </c:pt>
                <c:pt idx="856">
                  <c:v>46</c:v>
                </c:pt>
                <c:pt idx="857">
                  <c:v>46</c:v>
                </c:pt>
                <c:pt idx="858">
                  <c:v>46</c:v>
                </c:pt>
                <c:pt idx="859">
                  <c:v>46</c:v>
                </c:pt>
                <c:pt idx="860">
                  <c:v>46</c:v>
                </c:pt>
                <c:pt idx="861">
                  <c:v>46</c:v>
                </c:pt>
                <c:pt idx="862">
                  <c:v>46</c:v>
                </c:pt>
                <c:pt idx="863">
                  <c:v>46</c:v>
                </c:pt>
                <c:pt idx="864">
                  <c:v>46</c:v>
                </c:pt>
                <c:pt idx="865">
                  <c:v>46</c:v>
                </c:pt>
                <c:pt idx="866">
                  <c:v>46</c:v>
                </c:pt>
                <c:pt idx="867">
                  <c:v>46</c:v>
                </c:pt>
                <c:pt idx="868">
                  <c:v>46</c:v>
                </c:pt>
                <c:pt idx="869">
                  <c:v>46</c:v>
                </c:pt>
                <c:pt idx="870">
                  <c:v>46</c:v>
                </c:pt>
                <c:pt idx="871">
                  <c:v>46</c:v>
                </c:pt>
                <c:pt idx="872">
                  <c:v>47</c:v>
                </c:pt>
                <c:pt idx="873">
                  <c:v>47</c:v>
                </c:pt>
                <c:pt idx="874">
                  <c:v>47</c:v>
                </c:pt>
                <c:pt idx="875">
                  <c:v>47</c:v>
                </c:pt>
                <c:pt idx="876">
                  <c:v>47</c:v>
                </c:pt>
                <c:pt idx="877">
                  <c:v>47</c:v>
                </c:pt>
                <c:pt idx="878">
                  <c:v>47</c:v>
                </c:pt>
                <c:pt idx="879">
                  <c:v>47</c:v>
                </c:pt>
                <c:pt idx="880">
                  <c:v>47</c:v>
                </c:pt>
                <c:pt idx="881">
                  <c:v>47</c:v>
                </c:pt>
                <c:pt idx="882">
                  <c:v>47</c:v>
                </c:pt>
                <c:pt idx="883">
                  <c:v>47</c:v>
                </c:pt>
                <c:pt idx="884">
                  <c:v>47</c:v>
                </c:pt>
                <c:pt idx="885">
                  <c:v>47</c:v>
                </c:pt>
                <c:pt idx="886">
                  <c:v>47</c:v>
                </c:pt>
                <c:pt idx="887">
                  <c:v>47</c:v>
                </c:pt>
                <c:pt idx="888">
                  <c:v>47</c:v>
                </c:pt>
                <c:pt idx="889">
                  <c:v>47</c:v>
                </c:pt>
                <c:pt idx="890">
                  <c:v>47</c:v>
                </c:pt>
                <c:pt idx="891">
                  <c:v>47</c:v>
                </c:pt>
                <c:pt idx="892">
                  <c:v>47</c:v>
                </c:pt>
                <c:pt idx="893">
                  <c:v>48</c:v>
                </c:pt>
                <c:pt idx="894">
                  <c:v>48</c:v>
                </c:pt>
                <c:pt idx="895">
                  <c:v>48</c:v>
                </c:pt>
                <c:pt idx="896">
                  <c:v>48</c:v>
                </c:pt>
                <c:pt idx="897">
                  <c:v>48</c:v>
                </c:pt>
                <c:pt idx="898">
                  <c:v>48</c:v>
                </c:pt>
                <c:pt idx="899">
                  <c:v>48</c:v>
                </c:pt>
                <c:pt idx="900">
                  <c:v>48</c:v>
                </c:pt>
                <c:pt idx="901">
                  <c:v>48</c:v>
                </c:pt>
                <c:pt idx="902">
                  <c:v>48</c:v>
                </c:pt>
                <c:pt idx="903">
                  <c:v>48</c:v>
                </c:pt>
                <c:pt idx="904">
                  <c:v>48</c:v>
                </c:pt>
                <c:pt idx="905">
                  <c:v>48</c:v>
                </c:pt>
                <c:pt idx="906">
                  <c:v>48</c:v>
                </c:pt>
                <c:pt idx="907">
                  <c:v>49</c:v>
                </c:pt>
                <c:pt idx="908">
                  <c:v>49</c:v>
                </c:pt>
                <c:pt idx="909">
                  <c:v>49</c:v>
                </c:pt>
                <c:pt idx="910">
                  <c:v>49</c:v>
                </c:pt>
                <c:pt idx="911">
                  <c:v>49</c:v>
                </c:pt>
                <c:pt idx="912">
                  <c:v>49</c:v>
                </c:pt>
                <c:pt idx="913">
                  <c:v>49</c:v>
                </c:pt>
                <c:pt idx="914">
                  <c:v>49</c:v>
                </c:pt>
                <c:pt idx="915">
                  <c:v>49</c:v>
                </c:pt>
                <c:pt idx="916">
                  <c:v>49</c:v>
                </c:pt>
                <c:pt idx="917">
                  <c:v>49</c:v>
                </c:pt>
                <c:pt idx="918">
                  <c:v>49</c:v>
                </c:pt>
                <c:pt idx="919">
                  <c:v>49</c:v>
                </c:pt>
                <c:pt idx="920">
                  <c:v>49</c:v>
                </c:pt>
                <c:pt idx="921">
                  <c:v>49</c:v>
                </c:pt>
                <c:pt idx="922">
                  <c:v>49</c:v>
                </c:pt>
                <c:pt idx="923">
                  <c:v>49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51</c:v>
                </c:pt>
                <c:pt idx="944">
                  <c:v>51</c:v>
                </c:pt>
                <c:pt idx="945">
                  <c:v>51</c:v>
                </c:pt>
                <c:pt idx="946">
                  <c:v>51</c:v>
                </c:pt>
                <c:pt idx="947">
                  <c:v>51</c:v>
                </c:pt>
                <c:pt idx="948">
                  <c:v>51</c:v>
                </c:pt>
                <c:pt idx="949">
                  <c:v>51</c:v>
                </c:pt>
                <c:pt idx="950">
                  <c:v>51</c:v>
                </c:pt>
                <c:pt idx="951">
                  <c:v>51</c:v>
                </c:pt>
                <c:pt idx="952">
                  <c:v>51</c:v>
                </c:pt>
                <c:pt idx="953">
                  <c:v>52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52</c:v>
                </c:pt>
                <c:pt idx="965">
                  <c:v>52</c:v>
                </c:pt>
                <c:pt idx="966">
                  <c:v>52</c:v>
                </c:pt>
                <c:pt idx="967">
                  <c:v>52</c:v>
                </c:pt>
                <c:pt idx="968">
                  <c:v>52</c:v>
                </c:pt>
                <c:pt idx="969">
                  <c:v>52</c:v>
                </c:pt>
                <c:pt idx="970">
                  <c:v>52</c:v>
                </c:pt>
                <c:pt idx="971">
                  <c:v>52</c:v>
                </c:pt>
                <c:pt idx="972">
                  <c:v>53</c:v>
                </c:pt>
                <c:pt idx="973">
                  <c:v>53</c:v>
                </c:pt>
                <c:pt idx="974">
                  <c:v>53</c:v>
                </c:pt>
                <c:pt idx="975">
                  <c:v>53</c:v>
                </c:pt>
                <c:pt idx="976">
                  <c:v>53</c:v>
                </c:pt>
                <c:pt idx="977">
                  <c:v>53</c:v>
                </c:pt>
                <c:pt idx="978">
                  <c:v>53</c:v>
                </c:pt>
                <c:pt idx="979">
                  <c:v>54</c:v>
                </c:pt>
                <c:pt idx="980">
                  <c:v>54</c:v>
                </c:pt>
                <c:pt idx="981">
                  <c:v>54</c:v>
                </c:pt>
                <c:pt idx="982">
                  <c:v>54</c:v>
                </c:pt>
                <c:pt idx="983">
                  <c:v>54</c:v>
                </c:pt>
                <c:pt idx="984">
                  <c:v>54</c:v>
                </c:pt>
                <c:pt idx="985">
                  <c:v>54</c:v>
                </c:pt>
                <c:pt idx="986">
                  <c:v>54</c:v>
                </c:pt>
                <c:pt idx="987">
                  <c:v>54</c:v>
                </c:pt>
                <c:pt idx="988">
                  <c:v>54</c:v>
                </c:pt>
                <c:pt idx="989">
                  <c:v>54</c:v>
                </c:pt>
                <c:pt idx="990">
                  <c:v>54</c:v>
                </c:pt>
                <c:pt idx="991">
                  <c:v>55</c:v>
                </c:pt>
                <c:pt idx="992">
                  <c:v>55</c:v>
                </c:pt>
                <c:pt idx="993">
                  <c:v>55</c:v>
                </c:pt>
                <c:pt idx="994">
                  <c:v>55</c:v>
                </c:pt>
                <c:pt idx="995">
                  <c:v>55</c:v>
                </c:pt>
                <c:pt idx="996">
                  <c:v>55</c:v>
                </c:pt>
                <c:pt idx="997">
                  <c:v>55</c:v>
                </c:pt>
                <c:pt idx="998">
                  <c:v>55</c:v>
                </c:pt>
                <c:pt idx="999">
                  <c:v>55</c:v>
                </c:pt>
                <c:pt idx="1000">
                  <c:v>55</c:v>
                </c:pt>
                <c:pt idx="1001">
                  <c:v>55</c:v>
                </c:pt>
                <c:pt idx="1002">
                  <c:v>55</c:v>
                </c:pt>
                <c:pt idx="1003">
                  <c:v>55</c:v>
                </c:pt>
                <c:pt idx="1004">
                  <c:v>55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56</c:v>
                </c:pt>
                <c:pt idx="1010">
                  <c:v>56</c:v>
                </c:pt>
                <c:pt idx="1011">
                  <c:v>56</c:v>
                </c:pt>
                <c:pt idx="1012">
                  <c:v>56</c:v>
                </c:pt>
                <c:pt idx="1013">
                  <c:v>56</c:v>
                </c:pt>
                <c:pt idx="1014">
                  <c:v>56</c:v>
                </c:pt>
                <c:pt idx="1015">
                  <c:v>56</c:v>
                </c:pt>
                <c:pt idx="1016">
                  <c:v>56</c:v>
                </c:pt>
                <c:pt idx="1017">
                  <c:v>56</c:v>
                </c:pt>
                <c:pt idx="1018">
                  <c:v>56</c:v>
                </c:pt>
                <c:pt idx="1019">
                  <c:v>56</c:v>
                </c:pt>
                <c:pt idx="1020">
                  <c:v>57</c:v>
                </c:pt>
                <c:pt idx="1021">
                  <c:v>57</c:v>
                </c:pt>
                <c:pt idx="1022">
                  <c:v>57</c:v>
                </c:pt>
                <c:pt idx="1023">
                  <c:v>57</c:v>
                </c:pt>
                <c:pt idx="1024">
                  <c:v>57</c:v>
                </c:pt>
                <c:pt idx="1025">
                  <c:v>57</c:v>
                </c:pt>
                <c:pt idx="1026">
                  <c:v>57</c:v>
                </c:pt>
                <c:pt idx="1027">
                  <c:v>57</c:v>
                </c:pt>
                <c:pt idx="1028">
                  <c:v>57</c:v>
                </c:pt>
                <c:pt idx="1029">
                  <c:v>57</c:v>
                </c:pt>
                <c:pt idx="1030">
                  <c:v>57</c:v>
                </c:pt>
                <c:pt idx="1031">
                  <c:v>57</c:v>
                </c:pt>
                <c:pt idx="1032">
                  <c:v>57</c:v>
                </c:pt>
                <c:pt idx="1033">
                  <c:v>57</c:v>
                </c:pt>
                <c:pt idx="1034">
                  <c:v>57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57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58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59</c:v>
                </c:pt>
                <c:pt idx="1057">
                  <c:v>59</c:v>
                </c:pt>
                <c:pt idx="1058">
                  <c:v>59</c:v>
                </c:pt>
                <c:pt idx="1059">
                  <c:v>59</c:v>
                </c:pt>
                <c:pt idx="1060">
                  <c:v>59</c:v>
                </c:pt>
                <c:pt idx="1061">
                  <c:v>59</c:v>
                </c:pt>
                <c:pt idx="1062">
                  <c:v>59</c:v>
                </c:pt>
                <c:pt idx="1063">
                  <c:v>59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61</c:v>
                </c:pt>
                <c:pt idx="1077">
                  <c:v>61</c:v>
                </c:pt>
                <c:pt idx="1078">
                  <c:v>61</c:v>
                </c:pt>
                <c:pt idx="1079">
                  <c:v>61</c:v>
                </c:pt>
                <c:pt idx="1080">
                  <c:v>61</c:v>
                </c:pt>
                <c:pt idx="1081">
                  <c:v>61</c:v>
                </c:pt>
                <c:pt idx="1082">
                  <c:v>61</c:v>
                </c:pt>
                <c:pt idx="1083">
                  <c:v>61</c:v>
                </c:pt>
                <c:pt idx="1084">
                  <c:v>61</c:v>
                </c:pt>
                <c:pt idx="1085">
                  <c:v>61</c:v>
                </c:pt>
                <c:pt idx="1086">
                  <c:v>61</c:v>
                </c:pt>
                <c:pt idx="1087">
                  <c:v>61</c:v>
                </c:pt>
                <c:pt idx="1088">
                  <c:v>61</c:v>
                </c:pt>
                <c:pt idx="1089">
                  <c:v>61</c:v>
                </c:pt>
                <c:pt idx="1090">
                  <c:v>62</c:v>
                </c:pt>
                <c:pt idx="1091">
                  <c:v>62</c:v>
                </c:pt>
                <c:pt idx="1092">
                  <c:v>62</c:v>
                </c:pt>
                <c:pt idx="1093">
                  <c:v>62</c:v>
                </c:pt>
                <c:pt idx="1094">
                  <c:v>62</c:v>
                </c:pt>
                <c:pt idx="1095">
                  <c:v>62</c:v>
                </c:pt>
                <c:pt idx="1096">
                  <c:v>62</c:v>
                </c:pt>
                <c:pt idx="1097">
                  <c:v>62</c:v>
                </c:pt>
                <c:pt idx="1098">
                  <c:v>62</c:v>
                </c:pt>
                <c:pt idx="1099">
                  <c:v>62</c:v>
                </c:pt>
                <c:pt idx="1100">
                  <c:v>62</c:v>
                </c:pt>
                <c:pt idx="1101">
                  <c:v>62</c:v>
                </c:pt>
                <c:pt idx="1102">
                  <c:v>62</c:v>
                </c:pt>
                <c:pt idx="1103">
                  <c:v>62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63</c:v>
                </c:pt>
                <c:pt idx="1109">
                  <c:v>63</c:v>
                </c:pt>
                <c:pt idx="1110">
                  <c:v>63</c:v>
                </c:pt>
                <c:pt idx="1111">
                  <c:v>63</c:v>
                </c:pt>
                <c:pt idx="1112">
                  <c:v>63</c:v>
                </c:pt>
                <c:pt idx="1113">
                  <c:v>63</c:v>
                </c:pt>
                <c:pt idx="1114">
                  <c:v>63</c:v>
                </c:pt>
                <c:pt idx="1115">
                  <c:v>63</c:v>
                </c:pt>
                <c:pt idx="1116">
                  <c:v>63</c:v>
                </c:pt>
                <c:pt idx="1117">
                  <c:v>63</c:v>
                </c:pt>
                <c:pt idx="1118">
                  <c:v>63</c:v>
                </c:pt>
                <c:pt idx="1119">
                  <c:v>63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65</c:v>
                </c:pt>
                <c:pt idx="1133">
                  <c:v>65</c:v>
                </c:pt>
                <c:pt idx="1134">
                  <c:v>65</c:v>
                </c:pt>
                <c:pt idx="1135">
                  <c:v>65</c:v>
                </c:pt>
                <c:pt idx="1136">
                  <c:v>65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65</c:v>
                </c:pt>
                <c:pt idx="1143">
                  <c:v>65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66</c:v>
                </c:pt>
                <c:pt idx="1149">
                  <c:v>66</c:v>
                </c:pt>
                <c:pt idx="1150">
                  <c:v>66</c:v>
                </c:pt>
                <c:pt idx="1151">
                  <c:v>66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67</c:v>
                </c:pt>
                <c:pt idx="1156">
                  <c:v>67</c:v>
                </c:pt>
                <c:pt idx="1157">
                  <c:v>67</c:v>
                </c:pt>
                <c:pt idx="1158">
                  <c:v>67</c:v>
                </c:pt>
                <c:pt idx="1159">
                  <c:v>67</c:v>
                </c:pt>
                <c:pt idx="1160">
                  <c:v>67</c:v>
                </c:pt>
                <c:pt idx="1161">
                  <c:v>68</c:v>
                </c:pt>
                <c:pt idx="1162">
                  <c:v>68</c:v>
                </c:pt>
                <c:pt idx="1163">
                  <c:v>68</c:v>
                </c:pt>
                <c:pt idx="1164">
                  <c:v>68</c:v>
                </c:pt>
                <c:pt idx="1165">
                  <c:v>68</c:v>
                </c:pt>
                <c:pt idx="1166">
                  <c:v>68</c:v>
                </c:pt>
                <c:pt idx="1167">
                  <c:v>68</c:v>
                </c:pt>
                <c:pt idx="1168">
                  <c:v>69</c:v>
                </c:pt>
                <c:pt idx="1169">
                  <c:v>69</c:v>
                </c:pt>
                <c:pt idx="1170">
                  <c:v>69</c:v>
                </c:pt>
                <c:pt idx="1171">
                  <c:v>69</c:v>
                </c:pt>
                <c:pt idx="1172">
                  <c:v>69</c:v>
                </c:pt>
                <c:pt idx="1173">
                  <c:v>69</c:v>
                </c:pt>
                <c:pt idx="1174">
                  <c:v>69</c:v>
                </c:pt>
                <c:pt idx="1175">
                  <c:v>69</c:v>
                </c:pt>
                <c:pt idx="1176">
                  <c:v>69</c:v>
                </c:pt>
                <c:pt idx="1177">
                  <c:v>69</c:v>
                </c:pt>
                <c:pt idx="1178">
                  <c:v>69</c:v>
                </c:pt>
                <c:pt idx="1179">
                  <c:v>69</c:v>
                </c:pt>
                <c:pt idx="1180">
                  <c:v>69</c:v>
                </c:pt>
                <c:pt idx="1181">
                  <c:v>69</c:v>
                </c:pt>
                <c:pt idx="1182">
                  <c:v>70</c:v>
                </c:pt>
                <c:pt idx="1183">
                  <c:v>70</c:v>
                </c:pt>
                <c:pt idx="1184">
                  <c:v>70</c:v>
                </c:pt>
                <c:pt idx="1185">
                  <c:v>70</c:v>
                </c:pt>
                <c:pt idx="1186">
                  <c:v>70</c:v>
                </c:pt>
                <c:pt idx="1187">
                  <c:v>70</c:v>
                </c:pt>
                <c:pt idx="1188">
                  <c:v>70</c:v>
                </c:pt>
                <c:pt idx="1189">
                  <c:v>70</c:v>
                </c:pt>
                <c:pt idx="1190">
                  <c:v>70</c:v>
                </c:pt>
                <c:pt idx="1191">
                  <c:v>70</c:v>
                </c:pt>
                <c:pt idx="1192">
                  <c:v>70</c:v>
                </c:pt>
                <c:pt idx="1193">
                  <c:v>70</c:v>
                </c:pt>
                <c:pt idx="1194">
                  <c:v>70</c:v>
                </c:pt>
                <c:pt idx="1195">
                  <c:v>70</c:v>
                </c:pt>
                <c:pt idx="1196">
                  <c:v>70</c:v>
                </c:pt>
                <c:pt idx="1197">
                  <c:v>70</c:v>
                </c:pt>
                <c:pt idx="1198">
                  <c:v>70</c:v>
                </c:pt>
                <c:pt idx="1199">
                  <c:v>71</c:v>
                </c:pt>
                <c:pt idx="1200">
                  <c:v>71</c:v>
                </c:pt>
                <c:pt idx="1201">
                  <c:v>71</c:v>
                </c:pt>
                <c:pt idx="1202">
                  <c:v>71</c:v>
                </c:pt>
                <c:pt idx="1203">
                  <c:v>71</c:v>
                </c:pt>
                <c:pt idx="1204">
                  <c:v>71</c:v>
                </c:pt>
                <c:pt idx="1205">
                  <c:v>71</c:v>
                </c:pt>
                <c:pt idx="1206">
                  <c:v>71</c:v>
                </c:pt>
                <c:pt idx="1207">
                  <c:v>71</c:v>
                </c:pt>
                <c:pt idx="1208">
                  <c:v>71</c:v>
                </c:pt>
                <c:pt idx="1209">
                  <c:v>71</c:v>
                </c:pt>
                <c:pt idx="1210">
                  <c:v>71</c:v>
                </c:pt>
                <c:pt idx="1211">
                  <c:v>71</c:v>
                </c:pt>
                <c:pt idx="1212">
                  <c:v>71</c:v>
                </c:pt>
                <c:pt idx="1213">
                  <c:v>71</c:v>
                </c:pt>
                <c:pt idx="1214">
                  <c:v>71</c:v>
                </c:pt>
                <c:pt idx="1215">
                  <c:v>72</c:v>
                </c:pt>
                <c:pt idx="1216">
                  <c:v>72</c:v>
                </c:pt>
                <c:pt idx="1217">
                  <c:v>72</c:v>
                </c:pt>
                <c:pt idx="1218">
                  <c:v>72</c:v>
                </c:pt>
                <c:pt idx="1219">
                  <c:v>72</c:v>
                </c:pt>
                <c:pt idx="1220">
                  <c:v>72</c:v>
                </c:pt>
                <c:pt idx="1221">
                  <c:v>72</c:v>
                </c:pt>
                <c:pt idx="1222">
                  <c:v>72</c:v>
                </c:pt>
                <c:pt idx="1223">
                  <c:v>72</c:v>
                </c:pt>
                <c:pt idx="1224">
                  <c:v>72</c:v>
                </c:pt>
                <c:pt idx="1225">
                  <c:v>72</c:v>
                </c:pt>
                <c:pt idx="1226">
                  <c:v>72</c:v>
                </c:pt>
                <c:pt idx="1227">
                  <c:v>72</c:v>
                </c:pt>
                <c:pt idx="1228">
                  <c:v>73</c:v>
                </c:pt>
                <c:pt idx="1229">
                  <c:v>73</c:v>
                </c:pt>
                <c:pt idx="1230">
                  <c:v>73</c:v>
                </c:pt>
                <c:pt idx="1231">
                  <c:v>73</c:v>
                </c:pt>
                <c:pt idx="1232">
                  <c:v>73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74</c:v>
                </c:pt>
                <c:pt idx="1241">
                  <c:v>74</c:v>
                </c:pt>
                <c:pt idx="1242">
                  <c:v>74</c:v>
                </c:pt>
                <c:pt idx="1243">
                  <c:v>74</c:v>
                </c:pt>
                <c:pt idx="1244">
                  <c:v>74</c:v>
                </c:pt>
                <c:pt idx="1245">
                  <c:v>74</c:v>
                </c:pt>
                <c:pt idx="1246">
                  <c:v>74</c:v>
                </c:pt>
                <c:pt idx="1247">
                  <c:v>74</c:v>
                </c:pt>
                <c:pt idx="1248">
                  <c:v>74</c:v>
                </c:pt>
                <c:pt idx="1249">
                  <c:v>74</c:v>
                </c:pt>
                <c:pt idx="1250">
                  <c:v>74</c:v>
                </c:pt>
                <c:pt idx="1251">
                  <c:v>74</c:v>
                </c:pt>
                <c:pt idx="1252">
                  <c:v>74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76</c:v>
                </c:pt>
                <c:pt idx="1266">
                  <c:v>76</c:v>
                </c:pt>
                <c:pt idx="1267">
                  <c:v>76</c:v>
                </c:pt>
                <c:pt idx="1268">
                  <c:v>76</c:v>
                </c:pt>
                <c:pt idx="1269">
                  <c:v>76</c:v>
                </c:pt>
                <c:pt idx="1270">
                  <c:v>76</c:v>
                </c:pt>
                <c:pt idx="1271">
                  <c:v>76</c:v>
                </c:pt>
                <c:pt idx="1272">
                  <c:v>76</c:v>
                </c:pt>
                <c:pt idx="1273">
                  <c:v>76</c:v>
                </c:pt>
                <c:pt idx="1274">
                  <c:v>76</c:v>
                </c:pt>
                <c:pt idx="1275">
                  <c:v>77</c:v>
                </c:pt>
                <c:pt idx="1276">
                  <c:v>77</c:v>
                </c:pt>
                <c:pt idx="1277">
                  <c:v>77</c:v>
                </c:pt>
                <c:pt idx="1278">
                  <c:v>77</c:v>
                </c:pt>
                <c:pt idx="1279">
                  <c:v>77</c:v>
                </c:pt>
                <c:pt idx="1280">
                  <c:v>77</c:v>
                </c:pt>
                <c:pt idx="1281">
                  <c:v>77</c:v>
                </c:pt>
                <c:pt idx="1282">
                  <c:v>77</c:v>
                </c:pt>
                <c:pt idx="1283">
                  <c:v>78</c:v>
                </c:pt>
                <c:pt idx="1284">
                  <c:v>78</c:v>
                </c:pt>
                <c:pt idx="1285">
                  <c:v>78</c:v>
                </c:pt>
                <c:pt idx="1286">
                  <c:v>78</c:v>
                </c:pt>
                <c:pt idx="1287">
                  <c:v>78</c:v>
                </c:pt>
                <c:pt idx="1288">
                  <c:v>78</c:v>
                </c:pt>
                <c:pt idx="1289">
                  <c:v>78</c:v>
                </c:pt>
                <c:pt idx="1290">
                  <c:v>78</c:v>
                </c:pt>
                <c:pt idx="1291">
                  <c:v>78</c:v>
                </c:pt>
                <c:pt idx="1292">
                  <c:v>78</c:v>
                </c:pt>
                <c:pt idx="1293">
                  <c:v>78</c:v>
                </c:pt>
                <c:pt idx="1294">
                  <c:v>78</c:v>
                </c:pt>
                <c:pt idx="1295">
                  <c:v>78</c:v>
                </c:pt>
                <c:pt idx="1296">
                  <c:v>79</c:v>
                </c:pt>
                <c:pt idx="1297">
                  <c:v>79</c:v>
                </c:pt>
                <c:pt idx="1298">
                  <c:v>79</c:v>
                </c:pt>
                <c:pt idx="1299">
                  <c:v>79</c:v>
                </c:pt>
                <c:pt idx="1300">
                  <c:v>79</c:v>
                </c:pt>
                <c:pt idx="1301">
                  <c:v>79</c:v>
                </c:pt>
                <c:pt idx="1302">
                  <c:v>79</c:v>
                </c:pt>
                <c:pt idx="1303">
                  <c:v>79</c:v>
                </c:pt>
                <c:pt idx="1304">
                  <c:v>79</c:v>
                </c:pt>
                <c:pt idx="1305">
                  <c:v>79</c:v>
                </c:pt>
                <c:pt idx="1306">
                  <c:v>79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81</c:v>
                </c:pt>
                <c:pt idx="1316">
                  <c:v>81</c:v>
                </c:pt>
                <c:pt idx="1317">
                  <c:v>81</c:v>
                </c:pt>
                <c:pt idx="1318">
                  <c:v>81</c:v>
                </c:pt>
                <c:pt idx="1319">
                  <c:v>81</c:v>
                </c:pt>
                <c:pt idx="1320">
                  <c:v>81</c:v>
                </c:pt>
                <c:pt idx="1321">
                  <c:v>81</c:v>
                </c:pt>
                <c:pt idx="1322">
                  <c:v>81</c:v>
                </c:pt>
                <c:pt idx="1323">
                  <c:v>81</c:v>
                </c:pt>
                <c:pt idx="1324">
                  <c:v>81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83</c:v>
                </c:pt>
                <c:pt idx="1335">
                  <c:v>83</c:v>
                </c:pt>
                <c:pt idx="1336">
                  <c:v>83</c:v>
                </c:pt>
                <c:pt idx="1337">
                  <c:v>83</c:v>
                </c:pt>
                <c:pt idx="1338">
                  <c:v>83</c:v>
                </c:pt>
                <c:pt idx="1339">
                  <c:v>83</c:v>
                </c:pt>
                <c:pt idx="1340">
                  <c:v>83</c:v>
                </c:pt>
                <c:pt idx="1341">
                  <c:v>83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85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86</c:v>
                </c:pt>
                <c:pt idx="1353">
                  <c:v>86</c:v>
                </c:pt>
                <c:pt idx="1354">
                  <c:v>86</c:v>
                </c:pt>
                <c:pt idx="1355">
                  <c:v>86</c:v>
                </c:pt>
                <c:pt idx="1356">
                  <c:v>86</c:v>
                </c:pt>
                <c:pt idx="1357">
                  <c:v>86</c:v>
                </c:pt>
                <c:pt idx="1358">
                  <c:v>87</c:v>
                </c:pt>
                <c:pt idx="1359">
                  <c:v>87</c:v>
                </c:pt>
                <c:pt idx="1360">
                  <c:v>87</c:v>
                </c:pt>
                <c:pt idx="1361">
                  <c:v>87</c:v>
                </c:pt>
                <c:pt idx="1362">
                  <c:v>87</c:v>
                </c:pt>
                <c:pt idx="1363">
                  <c:v>87</c:v>
                </c:pt>
                <c:pt idx="1364">
                  <c:v>87</c:v>
                </c:pt>
                <c:pt idx="1365">
                  <c:v>87</c:v>
                </c:pt>
                <c:pt idx="1366">
                  <c:v>87</c:v>
                </c:pt>
                <c:pt idx="1367">
                  <c:v>88</c:v>
                </c:pt>
                <c:pt idx="1368">
                  <c:v>88</c:v>
                </c:pt>
                <c:pt idx="1369">
                  <c:v>88</c:v>
                </c:pt>
                <c:pt idx="1370">
                  <c:v>88</c:v>
                </c:pt>
                <c:pt idx="1371">
                  <c:v>88</c:v>
                </c:pt>
                <c:pt idx="1372">
                  <c:v>88</c:v>
                </c:pt>
                <c:pt idx="1373">
                  <c:v>89</c:v>
                </c:pt>
                <c:pt idx="1374">
                  <c:v>89</c:v>
                </c:pt>
                <c:pt idx="1375">
                  <c:v>89</c:v>
                </c:pt>
                <c:pt idx="1376">
                  <c:v>89</c:v>
                </c:pt>
                <c:pt idx="1377">
                  <c:v>89</c:v>
                </c:pt>
                <c:pt idx="1378">
                  <c:v>89</c:v>
                </c:pt>
                <c:pt idx="1379">
                  <c:v>89</c:v>
                </c:pt>
                <c:pt idx="1380">
                  <c:v>89</c:v>
                </c:pt>
                <c:pt idx="1381">
                  <c:v>89</c:v>
                </c:pt>
                <c:pt idx="1382">
                  <c:v>89</c:v>
                </c:pt>
                <c:pt idx="1383">
                  <c:v>89</c:v>
                </c:pt>
                <c:pt idx="1384">
                  <c:v>90</c:v>
                </c:pt>
                <c:pt idx="1385">
                  <c:v>90</c:v>
                </c:pt>
                <c:pt idx="1386">
                  <c:v>90</c:v>
                </c:pt>
                <c:pt idx="1387">
                  <c:v>90</c:v>
                </c:pt>
                <c:pt idx="1388">
                  <c:v>90</c:v>
                </c:pt>
                <c:pt idx="1389">
                  <c:v>90</c:v>
                </c:pt>
                <c:pt idx="1390">
                  <c:v>90</c:v>
                </c:pt>
                <c:pt idx="1391">
                  <c:v>90</c:v>
                </c:pt>
                <c:pt idx="1392">
                  <c:v>90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93</c:v>
                </c:pt>
                <c:pt idx="1402">
                  <c:v>93</c:v>
                </c:pt>
                <c:pt idx="1403">
                  <c:v>93</c:v>
                </c:pt>
                <c:pt idx="1404">
                  <c:v>93</c:v>
                </c:pt>
                <c:pt idx="1405">
                  <c:v>93</c:v>
                </c:pt>
                <c:pt idx="1406">
                  <c:v>93</c:v>
                </c:pt>
                <c:pt idx="1407">
                  <c:v>94</c:v>
                </c:pt>
                <c:pt idx="1408">
                  <c:v>94</c:v>
                </c:pt>
                <c:pt idx="1409">
                  <c:v>94</c:v>
                </c:pt>
                <c:pt idx="1410">
                  <c:v>94</c:v>
                </c:pt>
                <c:pt idx="1411">
                  <c:v>94</c:v>
                </c:pt>
                <c:pt idx="1412">
                  <c:v>94</c:v>
                </c:pt>
                <c:pt idx="1413">
                  <c:v>94</c:v>
                </c:pt>
                <c:pt idx="1414">
                  <c:v>94</c:v>
                </c:pt>
                <c:pt idx="1415">
                  <c:v>95</c:v>
                </c:pt>
                <c:pt idx="1416">
                  <c:v>95</c:v>
                </c:pt>
                <c:pt idx="1417">
                  <c:v>95</c:v>
                </c:pt>
                <c:pt idx="1418">
                  <c:v>95</c:v>
                </c:pt>
                <c:pt idx="1419">
                  <c:v>95</c:v>
                </c:pt>
                <c:pt idx="1420">
                  <c:v>95</c:v>
                </c:pt>
                <c:pt idx="1421">
                  <c:v>95</c:v>
                </c:pt>
                <c:pt idx="1422">
                  <c:v>96</c:v>
                </c:pt>
                <c:pt idx="1423">
                  <c:v>96</c:v>
                </c:pt>
                <c:pt idx="1424">
                  <c:v>96</c:v>
                </c:pt>
                <c:pt idx="1425">
                  <c:v>96</c:v>
                </c:pt>
                <c:pt idx="1426">
                  <c:v>96</c:v>
                </c:pt>
                <c:pt idx="1427">
                  <c:v>96</c:v>
                </c:pt>
                <c:pt idx="1428">
                  <c:v>96</c:v>
                </c:pt>
                <c:pt idx="1429">
                  <c:v>96</c:v>
                </c:pt>
                <c:pt idx="1430">
                  <c:v>96</c:v>
                </c:pt>
                <c:pt idx="1431">
                  <c:v>96</c:v>
                </c:pt>
                <c:pt idx="1432">
                  <c:v>97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97</c:v>
                </c:pt>
                <c:pt idx="1438">
                  <c:v>97</c:v>
                </c:pt>
                <c:pt idx="1439">
                  <c:v>98</c:v>
                </c:pt>
                <c:pt idx="1440">
                  <c:v>98</c:v>
                </c:pt>
                <c:pt idx="1441">
                  <c:v>98</c:v>
                </c:pt>
                <c:pt idx="1442">
                  <c:v>98</c:v>
                </c:pt>
                <c:pt idx="1443">
                  <c:v>98</c:v>
                </c:pt>
                <c:pt idx="1444">
                  <c:v>98</c:v>
                </c:pt>
                <c:pt idx="1445">
                  <c:v>99</c:v>
                </c:pt>
                <c:pt idx="1446">
                  <c:v>99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101</c:v>
                </c:pt>
                <c:pt idx="1461">
                  <c:v>101</c:v>
                </c:pt>
                <c:pt idx="1462">
                  <c:v>101</c:v>
                </c:pt>
                <c:pt idx="1463">
                  <c:v>101</c:v>
                </c:pt>
                <c:pt idx="1464">
                  <c:v>102</c:v>
                </c:pt>
                <c:pt idx="1465">
                  <c:v>102</c:v>
                </c:pt>
                <c:pt idx="1466">
                  <c:v>102</c:v>
                </c:pt>
                <c:pt idx="1467">
                  <c:v>102</c:v>
                </c:pt>
                <c:pt idx="1468">
                  <c:v>102</c:v>
                </c:pt>
                <c:pt idx="1469">
                  <c:v>103</c:v>
                </c:pt>
                <c:pt idx="1470">
                  <c:v>103</c:v>
                </c:pt>
                <c:pt idx="1471">
                  <c:v>103</c:v>
                </c:pt>
                <c:pt idx="1472">
                  <c:v>103</c:v>
                </c:pt>
                <c:pt idx="1473">
                  <c:v>103</c:v>
                </c:pt>
                <c:pt idx="1474">
                  <c:v>103</c:v>
                </c:pt>
                <c:pt idx="1475">
                  <c:v>104</c:v>
                </c:pt>
                <c:pt idx="1476">
                  <c:v>104</c:v>
                </c:pt>
                <c:pt idx="1477">
                  <c:v>104</c:v>
                </c:pt>
                <c:pt idx="1478">
                  <c:v>104</c:v>
                </c:pt>
                <c:pt idx="1479">
                  <c:v>104</c:v>
                </c:pt>
                <c:pt idx="1480">
                  <c:v>104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104</c:v>
                </c:pt>
                <c:pt idx="1486">
                  <c:v>104</c:v>
                </c:pt>
                <c:pt idx="1487">
                  <c:v>104</c:v>
                </c:pt>
                <c:pt idx="1488">
                  <c:v>104</c:v>
                </c:pt>
                <c:pt idx="1489">
                  <c:v>105</c:v>
                </c:pt>
                <c:pt idx="1490">
                  <c:v>105</c:v>
                </c:pt>
                <c:pt idx="1491">
                  <c:v>105</c:v>
                </c:pt>
                <c:pt idx="1492">
                  <c:v>105</c:v>
                </c:pt>
                <c:pt idx="1493">
                  <c:v>105</c:v>
                </c:pt>
                <c:pt idx="1494">
                  <c:v>106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108</c:v>
                </c:pt>
                <c:pt idx="1503">
                  <c:v>108</c:v>
                </c:pt>
                <c:pt idx="1504">
                  <c:v>108</c:v>
                </c:pt>
                <c:pt idx="1505">
                  <c:v>108</c:v>
                </c:pt>
                <c:pt idx="1506">
                  <c:v>108</c:v>
                </c:pt>
                <c:pt idx="1507">
                  <c:v>108</c:v>
                </c:pt>
                <c:pt idx="1508">
                  <c:v>108</c:v>
                </c:pt>
                <c:pt idx="1509">
                  <c:v>108</c:v>
                </c:pt>
                <c:pt idx="1510">
                  <c:v>108</c:v>
                </c:pt>
                <c:pt idx="1511">
                  <c:v>108</c:v>
                </c:pt>
                <c:pt idx="1512">
                  <c:v>108</c:v>
                </c:pt>
                <c:pt idx="1513">
                  <c:v>109</c:v>
                </c:pt>
                <c:pt idx="1514">
                  <c:v>109</c:v>
                </c:pt>
                <c:pt idx="1515">
                  <c:v>109</c:v>
                </c:pt>
                <c:pt idx="1516">
                  <c:v>110</c:v>
                </c:pt>
                <c:pt idx="1517">
                  <c:v>110</c:v>
                </c:pt>
                <c:pt idx="1518">
                  <c:v>110</c:v>
                </c:pt>
                <c:pt idx="1519">
                  <c:v>110</c:v>
                </c:pt>
                <c:pt idx="1520">
                  <c:v>111</c:v>
                </c:pt>
                <c:pt idx="1521">
                  <c:v>111</c:v>
                </c:pt>
                <c:pt idx="1522">
                  <c:v>111</c:v>
                </c:pt>
                <c:pt idx="1523">
                  <c:v>111</c:v>
                </c:pt>
                <c:pt idx="1524">
                  <c:v>111</c:v>
                </c:pt>
                <c:pt idx="1525">
                  <c:v>111</c:v>
                </c:pt>
                <c:pt idx="1526">
                  <c:v>111</c:v>
                </c:pt>
                <c:pt idx="1527">
                  <c:v>112</c:v>
                </c:pt>
                <c:pt idx="1528">
                  <c:v>112</c:v>
                </c:pt>
                <c:pt idx="1529">
                  <c:v>112</c:v>
                </c:pt>
                <c:pt idx="1530">
                  <c:v>112</c:v>
                </c:pt>
                <c:pt idx="1531">
                  <c:v>112</c:v>
                </c:pt>
                <c:pt idx="1532">
                  <c:v>113</c:v>
                </c:pt>
                <c:pt idx="1533">
                  <c:v>113</c:v>
                </c:pt>
                <c:pt idx="1534">
                  <c:v>113</c:v>
                </c:pt>
                <c:pt idx="1535">
                  <c:v>113</c:v>
                </c:pt>
                <c:pt idx="1536">
                  <c:v>113</c:v>
                </c:pt>
                <c:pt idx="1537">
                  <c:v>113</c:v>
                </c:pt>
                <c:pt idx="1538">
                  <c:v>113</c:v>
                </c:pt>
                <c:pt idx="1539">
                  <c:v>113</c:v>
                </c:pt>
                <c:pt idx="1540">
                  <c:v>114</c:v>
                </c:pt>
                <c:pt idx="1541">
                  <c:v>114</c:v>
                </c:pt>
                <c:pt idx="1542">
                  <c:v>114</c:v>
                </c:pt>
                <c:pt idx="1543">
                  <c:v>115</c:v>
                </c:pt>
                <c:pt idx="1544">
                  <c:v>115</c:v>
                </c:pt>
                <c:pt idx="1545">
                  <c:v>115</c:v>
                </c:pt>
                <c:pt idx="1546">
                  <c:v>115</c:v>
                </c:pt>
                <c:pt idx="1547">
                  <c:v>115</c:v>
                </c:pt>
                <c:pt idx="1548">
                  <c:v>115</c:v>
                </c:pt>
                <c:pt idx="1549">
                  <c:v>115</c:v>
                </c:pt>
                <c:pt idx="1550">
                  <c:v>115</c:v>
                </c:pt>
                <c:pt idx="1551">
                  <c:v>115</c:v>
                </c:pt>
                <c:pt idx="1552">
                  <c:v>115</c:v>
                </c:pt>
                <c:pt idx="1553">
                  <c:v>116</c:v>
                </c:pt>
                <c:pt idx="1554">
                  <c:v>116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118</c:v>
                </c:pt>
                <c:pt idx="1560">
                  <c:v>118</c:v>
                </c:pt>
                <c:pt idx="1561">
                  <c:v>118</c:v>
                </c:pt>
                <c:pt idx="1562">
                  <c:v>119</c:v>
                </c:pt>
                <c:pt idx="1563">
                  <c:v>119</c:v>
                </c:pt>
                <c:pt idx="1564">
                  <c:v>119</c:v>
                </c:pt>
                <c:pt idx="1565">
                  <c:v>119</c:v>
                </c:pt>
                <c:pt idx="1566">
                  <c:v>119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121</c:v>
                </c:pt>
                <c:pt idx="1578">
                  <c:v>121</c:v>
                </c:pt>
                <c:pt idx="1579">
                  <c:v>122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124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126</c:v>
                </c:pt>
                <c:pt idx="1591">
                  <c:v>126</c:v>
                </c:pt>
                <c:pt idx="1592">
                  <c:v>126</c:v>
                </c:pt>
                <c:pt idx="1593">
                  <c:v>127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129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130</c:v>
                </c:pt>
                <c:pt idx="1606">
                  <c:v>130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132</c:v>
                </c:pt>
                <c:pt idx="1612">
                  <c:v>132</c:v>
                </c:pt>
                <c:pt idx="1613">
                  <c:v>133</c:v>
                </c:pt>
                <c:pt idx="1614">
                  <c:v>133</c:v>
                </c:pt>
                <c:pt idx="1615">
                  <c:v>133</c:v>
                </c:pt>
                <c:pt idx="1616">
                  <c:v>133</c:v>
                </c:pt>
                <c:pt idx="1617">
                  <c:v>133</c:v>
                </c:pt>
                <c:pt idx="1618">
                  <c:v>134</c:v>
                </c:pt>
                <c:pt idx="1619">
                  <c:v>134</c:v>
                </c:pt>
                <c:pt idx="1620">
                  <c:v>134</c:v>
                </c:pt>
                <c:pt idx="1621">
                  <c:v>134</c:v>
                </c:pt>
                <c:pt idx="1622">
                  <c:v>134</c:v>
                </c:pt>
                <c:pt idx="1623">
                  <c:v>134</c:v>
                </c:pt>
                <c:pt idx="1624">
                  <c:v>135</c:v>
                </c:pt>
                <c:pt idx="1625">
                  <c:v>136</c:v>
                </c:pt>
                <c:pt idx="1626">
                  <c:v>136</c:v>
                </c:pt>
                <c:pt idx="1627">
                  <c:v>136</c:v>
                </c:pt>
                <c:pt idx="1628">
                  <c:v>137</c:v>
                </c:pt>
                <c:pt idx="1629">
                  <c:v>137</c:v>
                </c:pt>
                <c:pt idx="1630">
                  <c:v>138</c:v>
                </c:pt>
                <c:pt idx="1631">
                  <c:v>139</c:v>
                </c:pt>
                <c:pt idx="1632">
                  <c:v>139</c:v>
                </c:pt>
                <c:pt idx="1633">
                  <c:v>139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141</c:v>
                </c:pt>
                <c:pt idx="1639">
                  <c:v>141</c:v>
                </c:pt>
                <c:pt idx="1640">
                  <c:v>141</c:v>
                </c:pt>
                <c:pt idx="1641">
                  <c:v>141</c:v>
                </c:pt>
                <c:pt idx="1642">
                  <c:v>141</c:v>
                </c:pt>
                <c:pt idx="1643">
                  <c:v>141</c:v>
                </c:pt>
                <c:pt idx="1644">
                  <c:v>142</c:v>
                </c:pt>
                <c:pt idx="1645">
                  <c:v>142</c:v>
                </c:pt>
                <c:pt idx="1646">
                  <c:v>143</c:v>
                </c:pt>
                <c:pt idx="1647">
                  <c:v>143</c:v>
                </c:pt>
                <c:pt idx="1648">
                  <c:v>144</c:v>
                </c:pt>
                <c:pt idx="1649">
                  <c:v>144</c:v>
                </c:pt>
                <c:pt idx="1650">
                  <c:v>145</c:v>
                </c:pt>
                <c:pt idx="1651">
                  <c:v>145</c:v>
                </c:pt>
                <c:pt idx="1652">
                  <c:v>145</c:v>
                </c:pt>
                <c:pt idx="1653">
                  <c:v>145</c:v>
                </c:pt>
                <c:pt idx="1654">
                  <c:v>145</c:v>
                </c:pt>
                <c:pt idx="1655">
                  <c:v>145</c:v>
                </c:pt>
                <c:pt idx="1656">
                  <c:v>146</c:v>
                </c:pt>
                <c:pt idx="1657">
                  <c:v>146</c:v>
                </c:pt>
                <c:pt idx="1658">
                  <c:v>146</c:v>
                </c:pt>
                <c:pt idx="1659">
                  <c:v>147</c:v>
                </c:pt>
                <c:pt idx="1660">
                  <c:v>147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148</c:v>
                </c:pt>
                <c:pt idx="1666">
                  <c:v>148</c:v>
                </c:pt>
                <c:pt idx="1667">
                  <c:v>149</c:v>
                </c:pt>
                <c:pt idx="1668">
                  <c:v>149</c:v>
                </c:pt>
                <c:pt idx="1669">
                  <c:v>149</c:v>
                </c:pt>
                <c:pt idx="1670">
                  <c:v>149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151</c:v>
                </c:pt>
                <c:pt idx="1677">
                  <c:v>151</c:v>
                </c:pt>
                <c:pt idx="1678">
                  <c:v>151</c:v>
                </c:pt>
                <c:pt idx="1679">
                  <c:v>152</c:v>
                </c:pt>
                <c:pt idx="1680">
                  <c:v>153</c:v>
                </c:pt>
                <c:pt idx="1681">
                  <c:v>154</c:v>
                </c:pt>
                <c:pt idx="1682">
                  <c:v>156</c:v>
                </c:pt>
                <c:pt idx="1683">
                  <c:v>156</c:v>
                </c:pt>
                <c:pt idx="1684">
                  <c:v>157</c:v>
                </c:pt>
                <c:pt idx="1685">
                  <c:v>157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159</c:v>
                </c:pt>
                <c:pt idx="1693">
                  <c:v>159</c:v>
                </c:pt>
                <c:pt idx="1694">
                  <c:v>159</c:v>
                </c:pt>
                <c:pt idx="1695">
                  <c:v>159</c:v>
                </c:pt>
                <c:pt idx="1696">
                  <c:v>159</c:v>
                </c:pt>
                <c:pt idx="1697">
                  <c:v>159</c:v>
                </c:pt>
                <c:pt idx="1698">
                  <c:v>159</c:v>
                </c:pt>
                <c:pt idx="1699">
                  <c:v>160</c:v>
                </c:pt>
                <c:pt idx="1700">
                  <c:v>160</c:v>
                </c:pt>
                <c:pt idx="1701">
                  <c:v>162</c:v>
                </c:pt>
                <c:pt idx="1702">
                  <c:v>162</c:v>
                </c:pt>
                <c:pt idx="1703">
                  <c:v>163</c:v>
                </c:pt>
                <c:pt idx="1704">
                  <c:v>163</c:v>
                </c:pt>
                <c:pt idx="1705">
                  <c:v>163</c:v>
                </c:pt>
                <c:pt idx="1706">
                  <c:v>163</c:v>
                </c:pt>
                <c:pt idx="1707">
                  <c:v>163</c:v>
                </c:pt>
                <c:pt idx="1708">
                  <c:v>165</c:v>
                </c:pt>
                <c:pt idx="1709">
                  <c:v>165</c:v>
                </c:pt>
                <c:pt idx="1710">
                  <c:v>165</c:v>
                </c:pt>
                <c:pt idx="1711">
                  <c:v>166</c:v>
                </c:pt>
                <c:pt idx="1712">
                  <c:v>167</c:v>
                </c:pt>
                <c:pt idx="1713">
                  <c:v>167</c:v>
                </c:pt>
                <c:pt idx="1714">
                  <c:v>167</c:v>
                </c:pt>
                <c:pt idx="1715">
                  <c:v>167</c:v>
                </c:pt>
                <c:pt idx="1716">
                  <c:v>167</c:v>
                </c:pt>
                <c:pt idx="1717">
                  <c:v>167</c:v>
                </c:pt>
                <c:pt idx="1718">
                  <c:v>167</c:v>
                </c:pt>
                <c:pt idx="1719">
                  <c:v>168</c:v>
                </c:pt>
                <c:pt idx="1720">
                  <c:v>168</c:v>
                </c:pt>
                <c:pt idx="1721">
                  <c:v>168</c:v>
                </c:pt>
                <c:pt idx="1722">
                  <c:v>168</c:v>
                </c:pt>
                <c:pt idx="1723">
                  <c:v>169</c:v>
                </c:pt>
                <c:pt idx="1724">
                  <c:v>169</c:v>
                </c:pt>
                <c:pt idx="1725">
                  <c:v>169</c:v>
                </c:pt>
                <c:pt idx="1726">
                  <c:v>169</c:v>
                </c:pt>
                <c:pt idx="1727">
                  <c:v>169</c:v>
                </c:pt>
                <c:pt idx="1728">
                  <c:v>170</c:v>
                </c:pt>
                <c:pt idx="1729">
                  <c:v>170</c:v>
                </c:pt>
                <c:pt idx="1730">
                  <c:v>170</c:v>
                </c:pt>
                <c:pt idx="1731">
                  <c:v>171</c:v>
                </c:pt>
                <c:pt idx="1732">
                  <c:v>172</c:v>
                </c:pt>
                <c:pt idx="1733">
                  <c:v>173</c:v>
                </c:pt>
                <c:pt idx="1734">
                  <c:v>173</c:v>
                </c:pt>
                <c:pt idx="1735">
                  <c:v>174</c:v>
                </c:pt>
                <c:pt idx="1736">
                  <c:v>174</c:v>
                </c:pt>
                <c:pt idx="1737">
                  <c:v>174</c:v>
                </c:pt>
                <c:pt idx="1738">
                  <c:v>175</c:v>
                </c:pt>
                <c:pt idx="1739">
                  <c:v>175</c:v>
                </c:pt>
                <c:pt idx="1740">
                  <c:v>176</c:v>
                </c:pt>
                <c:pt idx="1741">
                  <c:v>176</c:v>
                </c:pt>
                <c:pt idx="1742">
                  <c:v>176</c:v>
                </c:pt>
                <c:pt idx="1743">
                  <c:v>176</c:v>
                </c:pt>
                <c:pt idx="1744">
                  <c:v>177</c:v>
                </c:pt>
                <c:pt idx="1745">
                  <c:v>178</c:v>
                </c:pt>
                <c:pt idx="1746">
                  <c:v>179</c:v>
                </c:pt>
                <c:pt idx="1747">
                  <c:v>179</c:v>
                </c:pt>
                <c:pt idx="1748">
                  <c:v>179</c:v>
                </c:pt>
                <c:pt idx="1749">
                  <c:v>179</c:v>
                </c:pt>
                <c:pt idx="1750">
                  <c:v>180</c:v>
                </c:pt>
                <c:pt idx="1751">
                  <c:v>180</c:v>
                </c:pt>
                <c:pt idx="1752">
                  <c:v>181</c:v>
                </c:pt>
                <c:pt idx="1753">
                  <c:v>181</c:v>
                </c:pt>
                <c:pt idx="1754">
                  <c:v>181</c:v>
                </c:pt>
                <c:pt idx="1755">
                  <c:v>182</c:v>
                </c:pt>
                <c:pt idx="1756">
                  <c:v>182</c:v>
                </c:pt>
                <c:pt idx="1757">
                  <c:v>182</c:v>
                </c:pt>
                <c:pt idx="1758">
                  <c:v>183</c:v>
                </c:pt>
                <c:pt idx="1759">
                  <c:v>183</c:v>
                </c:pt>
                <c:pt idx="1760">
                  <c:v>183</c:v>
                </c:pt>
                <c:pt idx="1761">
                  <c:v>183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185</c:v>
                </c:pt>
                <c:pt idx="1767">
                  <c:v>185</c:v>
                </c:pt>
                <c:pt idx="1768">
                  <c:v>186</c:v>
                </c:pt>
                <c:pt idx="1769">
                  <c:v>186</c:v>
                </c:pt>
                <c:pt idx="1770">
                  <c:v>186</c:v>
                </c:pt>
                <c:pt idx="1771">
                  <c:v>187</c:v>
                </c:pt>
                <c:pt idx="1772">
                  <c:v>188</c:v>
                </c:pt>
                <c:pt idx="1773">
                  <c:v>188</c:v>
                </c:pt>
                <c:pt idx="1774">
                  <c:v>188</c:v>
                </c:pt>
                <c:pt idx="1775">
                  <c:v>189</c:v>
                </c:pt>
                <c:pt idx="1776">
                  <c:v>189</c:v>
                </c:pt>
                <c:pt idx="1777">
                  <c:v>190</c:v>
                </c:pt>
                <c:pt idx="1778">
                  <c:v>190</c:v>
                </c:pt>
                <c:pt idx="1779">
                  <c:v>191</c:v>
                </c:pt>
                <c:pt idx="1780">
                  <c:v>191</c:v>
                </c:pt>
                <c:pt idx="1781">
                  <c:v>191</c:v>
                </c:pt>
                <c:pt idx="1782">
                  <c:v>191</c:v>
                </c:pt>
                <c:pt idx="1783">
                  <c:v>191</c:v>
                </c:pt>
                <c:pt idx="1784">
                  <c:v>193</c:v>
                </c:pt>
                <c:pt idx="1785">
                  <c:v>193</c:v>
                </c:pt>
                <c:pt idx="1786">
                  <c:v>193</c:v>
                </c:pt>
                <c:pt idx="1787">
                  <c:v>194</c:v>
                </c:pt>
                <c:pt idx="1788">
                  <c:v>194</c:v>
                </c:pt>
                <c:pt idx="1789">
                  <c:v>196</c:v>
                </c:pt>
                <c:pt idx="1790">
                  <c:v>196</c:v>
                </c:pt>
                <c:pt idx="1791">
                  <c:v>196</c:v>
                </c:pt>
                <c:pt idx="1792">
                  <c:v>197</c:v>
                </c:pt>
                <c:pt idx="1793">
                  <c:v>197</c:v>
                </c:pt>
                <c:pt idx="1794">
                  <c:v>199</c:v>
                </c:pt>
                <c:pt idx="1795">
                  <c:v>199</c:v>
                </c:pt>
                <c:pt idx="1796">
                  <c:v>199</c:v>
                </c:pt>
                <c:pt idx="1797">
                  <c:v>200</c:v>
                </c:pt>
                <c:pt idx="1798">
                  <c:v>200</c:v>
                </c:pt>
                <c:pt idx="1799">
                  <c:v>202</c:v>
                </c:pt>
                <c:pt idx="1800">
                  <c:v>202</c:v>
                </c:pt>
                <c:pt idx="1801">
                  <c:v>202</c:v>
                </c:pt>
                <c:pt idx="1802">
                  <c:v>202</c:v>
                </c:pt>
                <c:pt idx="1803">
                  <c:v>203</c:v>
                </c:pt>
                <c:pt idx="1804">
                  <c:v>204</c:v>
                </c:pt>
                <c:pt idx="1805">
                  <c:v>204</c:v>
                </c:pt>
                <c:pt idx="1806">
                  <c:v>205</c:v>
                </c:pt>
                <c:pt idx="1807">
                  <c:v>205</c:v>
                </c:pt>
                <c:pt idx="1808">
                  <c:v>205</c:v>
                </c:pt>
                <c:pt idx="1809">
                  <c:v>205</c:v>
                </c:pt>
                <c:pt idx="1810">
                  <c:v>206</c:v>
                </c:pt>
                <c:pt idx="1811">
                  <c:v>206</c:v>
                </c:pt>
                <c:pt idx="1812">
                  <c:v>206</c:v>
                </c:pt>
                <c:pt idx="1813">
                  <c:v>206</c:v>
                </c:pt>
                <c:pt idx="1814">
                  <c:v>206</c:v>
                </c:pt>
                <c:pt idx="1815">
                  <c:v>207</c:v>
                </c:pt>
                <c:pt idx="1816">
                  <c:v>207</c:v>
                </c:pt>
                <c:pt idx="1817">
                  <c:v>208</c:v>
                </c:pt>
                <c:pt idx="1818">
                  <c:v>209</c:v>
                </c:pt>
                <c:pt idx="1819">
                  <c:v>210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213</c:v>
                </c:pt>
                <c:pt idx="1824">
                  <c:v>213</c:v>
                </c:pt>
                <c:pt idx="1825">
                  <c:v>215</c:v>
                </c:pt>
                <c:pt idx="1826">
                  <c:v>216</c:v>
                </c:pt>
                <c:pt idx="1827">
                  <c:v>217</c:v>
                </c:pt>
                <c:pt idx="1828">
                  <c:v>217</c:v>
                </c:pt>
                <c:pt idx="1829">
                  <c:v>218</c:v>
                </c:pt>
                <c:pt idx="1830">
                  <c:v>218</c:v>
                </c:pt>
                <c:pt idx="1831">
                  <c:v>220</c:v>
                </c:pt>
                <c:pt idx="1832">
                  <c:v>221</c:v>
                </c:pt>
                <c:pt idx="1833">
                  <c:v>221</c:v>
                </c:pt>
                <c:pt idx="1834">
                  <c:v>221</c:v>
                </c:pt>
                <c:pt idx="1835">
                  <c:v>222</c:v>
                </c:pt>
                <c:pt idx="1836">
                  <c:v>222</c:v>
                </c:pt>
                <c:pt idx="1837">
                  <c:v>223</c:v>
                </c:pt>
                <c:pt idx="1838">
                  <c:v>224</c:v>
                </c:pt>
                <c:pt idx="1839">
                  <c:v>226</c:v>
                </c:pt>
                <c:pt idx="1840">
                  <c:v>226</c:v>
                </c:pt>
                <c:pt idx="1841">
                  <c:v>226</c:v>
                </c:pt>
                <c:pt idx="1842">
                  <c:v>227</c:v>
                </c:pt>
                <c:pt idx="1843">
                  <c:v>229</c:v>
                </c:pt>
                <c:pt idx="1844">
                  <c:v>229</c:v>
                </c:pt>
                <c:pt idx="1845">
                  <c:v>232</c:v>
                </c:pt>
                <c:pt idx="1846">
                  <c:v>234</c:v>
                </c:pt>
                <c:pt idx="1847">
                  <c:v>234</c:v>
                </c:pt>
                <c:pt idx="1848">
                  <c:v>235</c:v>
                </c:pt>
                <c:pt idx="1849">
                  <c:v>235</c:v>
                </c:pt>
                <c:pt idx="1850">
                  <c:v>236</c:v>
                </c:pt>
                <c:pt idx="1851">
                  <c:v>236</c:v>
                </c:pt>
                <c:pt idx="1852">
                  <c:v>236</c:v>
                </c:pt>
                <c:pt idx="1853">
                  <c:v>237</c:v>
                </c:pt>
                <c:pt idx="1854">
                  <c:v>237</c:v>
                </c:pt>
                <c:pt idx="1855">
                  <c:v>237</c:v>
                </c:pt>
                <c:pt idx="1856">
                  <c:v>238</c:v>
                </c:pt>
                <c:pt idx="1857">
                  <c:v>238</c:v>
                </c:pt>
                <c:pt idx="1858">
                  <c:v>238</c:v>
                </c:pt>
                <c:pt idx="1859">
                  <c:v>238</c:v>
                </c:pt>
                <c:pt idx="1860">
                  <c:v>240</c:v>
                </c:pt>
                <c:pt idx="1861">
                  <c:v>241</c:v>
                </c:pt>
                <c:pt idx="1862">
                  <c:v>241</c:v>
                </c:pt>
                <c:pt idx="1863">
                  <c:v>241</c:v>
                </c:pt>
                <c:pt idx="1864">
                  <c:v>242</c:v>
                </c:pt>
                <c:pt idx="1865">
                  <c:v>244</c:v>
                </c:pt>
                <c:pt idx="1866">
                  <c:v>244</c:v>
                </c:pt>
                <c:pt idx="1867">
                  <c:v>246</c:v>
                </c:pt>
                <c:pt idx="1868">
                  <c:v>246</c:v>
                </c:pt>
                <c:pt idx="1869">
                  <c:v>248</c:v>
                </c:pt>
                <c:pt idx="1870">
                  <c:v>249</c:v>
                </c:pt>
                <c:pt idx="1871">
                  <c:v>249</c:v>
                </c:pt>
                <c:pt idx="1872">
                  <c:v>251</c:v>
                </c:pt>
                <c:pt idx="1873">
                  <c:v>251</c:v>
                </c:pt>
                <c:pt idx="1874">
                  <c:v>251</c:v>
                </c:pt>
                <c:pt idx="1875">
                  <c:v>253</c:v>
                </c:pt>
                <c:pt idx="1876">
                  <c:v>253</c:v>
                </c:pt>
                <c:pt idx="1877">
                  <c:v>253</c:v>
                </c:pt>
                <c:pt idx="1878">
                  <c:v>255</c:v>
                </c:pt>
                <c:pt idx="1879">
                  <c:v>259</c:v>
                </c:pt>
                <c:pt idx="1880">
                  <c:v>263</c:v>
                </c:pt>
                <c:pt idx="1881">
                  <c:v>263</c:v>
                </c:pt>
                <c:pt idx="1882">
                  <c:v>263</c:v>
                </c:pt>
                <c:pt idx="1883">
                  <c:v>263</c:v>
                </c:pt>
                <c:pt idx="1884">
                  <c:v>263</c:v>
                </c:pt>
                <c:pt idx="1885">
                  <c:v>264</c:v>
                </c:pt>
                <c:pt idx="1886">
                  <c:v>265</c:v>
                </c:pt>
                <c:pt idx="1887">
                  <c:v>265</c:v>
                </c:pt>
                <c:pt idx="1888">
                  <c:v>266</c:v>
                </c:pt>
                <c:pt idx="1889">
                  <c:v>266</c:v>
                </c:pt>
                <c:pt idx="1890">
                  <c:v>267</c:v>
                </c:pt>
                <c:pt idx="1891">
                  <c:v>269</c:v>
                </c:pt>
                <c:pt idx="1892">
                  <c:v>269</c:v>
                </c:pt>
                <c:pt idx="1893">
                  <c:v>269</c:v>
                </c:pt>
                <c:pt idx="1894">
                  <c:v>270</c:v>
                </c:pt>
                <c:pt idx="1895">
                  <c:v>271</c:v>
                </c:pt>
                <c:pt idx="1896">
                  <c:v>271</c:v>
                </c:pt>
                <c:pt idx="1897">
                  <c:v>271</c:v>
                </c:pt>
                <c:pt idx="1898">
                  <c:v>271</c:v>
                </c:pt>
                <c:pt idx="1899">
                  <c:v>273</c:v>
                </c:pt>
                <c:pt idx="1900">
                  <c:v>274</c:v>
                </c:pt>
                <c:pt idx="1901">
                  <c:v>274</c:v>
                </c:pt>
                <c:pt idx="1902">
                  <c:v>274</c:v>
                </c:pt>
                <c:pt idx="1903">
                  <c:v>275</c:v>
                </c:pt>
                <c:pt idx="1904">
                  <c:v>276</c:v>
                </c:pt>
                <c:pt idx="1905">
                  <c:v>277</c:v>
                </c:pt>
                <c:pt idx="1906">
                  <c:v>278</c:v>
                </c:pt>
                <c:pt idx="1907">
                  <c:v>279</c:v>
                </c:pt>
                <c:pt idx="1908">
                  <c:v>280</c:v>
                </c:pt>
                <c:pt idx="1909">
                  <c:v>282</c:v>
                </c:pt>
                <c:pt idx="1910">
                  <c:v>283</c:v>
                </c:pt>
                <c:pt idx="1911">
                  <c:v>284</c:v>
                </c:pt>
                <c:pt idx="1912">
                  <c:v>284</c:v>
                </c:pt>
                <c:pt idx="1913">
                  <c:v>284</c:v>
                </c:pt>
                <c:pt idx="1914">
                  <c:v>285</c:v>
                </c:pt>
                <c:pt idx="1915">
                  <c:v>286</c:v>
                </c:pt>
                <c:pt idx="1916">
                  <c:v>286</c:v>
                </c:pt>
                <c:pt idx="1917">
                  <c:v>286</c:v>
                </c:pt>
                <c:pt idx="1918">
                  <c:v>287</c:v>
                </c:pt>
                <c:pt idx="1919">
                  <c:v>288</c:v>
                </c:pt>
                <c:pt idx="1920">
                  <c:v>288</c:v>
                </c:pt>
                <c:pt idx="1921">
                  <c:v>290</c:v>
                </c:pt>
                <c:pt idx="1922">
                  <c:v>290</c:v>
                </c:pt>
                <c:pt idx="1923">
                  <c:v>290</c:v>
                </c:pt>
                <c:pt idx="1924">
                  <c:v>293</c:v>
                </c:pt>
                <c:pt idx="1925">
                  <c:v>294</c:v>
                </c:pt>
                <c:pt idx="1926">
                  <c:v>294</c:v>
                </c:pt>
                <c:pt idx="1927">
                  <c:v>296</c:v>
                </c:pt>
                <c:pt idx="1928">
                  <c:v>298</c:v>
                </c:pt>
                <c:pt idx="1929">
                  <c:v>299</c:v>
                </c:pt>
                <c:pt idx="1930">
                  <c:v>301</c:v>
                </c:pt>
                <c:pt idx="1931">
                  <c:v>302</c:v>
                </c:pt>
                <c:pt idx="1932">
                  <c:v>302</c:v>
                </c:pt>
                <c:pt idx="1933">
                  <c:v>303</c:v>
                </c:pt>
                <c:pt idx="1934">
                  <c:v>303</c:v>
                </c:pt>
                <c:pt idx="1935">
                  <c:v>304</c:v>
                </c:pt>
                <c:pt idx="1936">
                  <c:v>305</c:v>
                </c:pt>
                <c:pt idx="1937">
                  <c:v>305</c:v>
                </c:pt>
                <c:pt idx="1938">
                  <c:v>306</c:v>
                </c:pt>
                <c:pt idx="1939">
                  <c:v>307</c:v>
                </c:pt>
                <c:pt idx="1940">
                  <c:v>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26-4203-A1F0-0631E1040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657936"/>
        <c:axId val="42635888"/>
      </c:barChart>
      <c:catAx>
        <c:axId val="4265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Samples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5888"/>
        <c:crosses val="autoZero"/>
        <c:auto val="1"/>
        <c:lblAlgn val="ctr"/>
        <c:lblOffset val="100"/>
        <c:noMultiLvlLbl val="0"/>
      </c:catAx>
      <c:valAx>
        <c:axId val="426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Unsuccessful Campaigns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>
              <a:noFill/>
            </a:ln>
            <a:effectLst/>
          </c:spPr>
          <c:invertIfNegative val="0"/>
          <c:val>
            <c:numRef>
              <c:f>'Summary Statistics Table'!$H$2:$H$1635</c:f>
              <c:numCache>
                <c:formatCode>General</c:formatCode>
                <c:ptCount val="16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8</c:v>
                </c:pt>
                <c:pt idx="1256">
                  <c:v>8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8</c:v>
                </c:pt>
                <c:pt idx="1265">
                  <c:v>8</c:v>
                </c:pt>
                <c:pt idx="1266">
                  <c:v>8</c:v>
                </c:pt>
                <c:pt idx="1267">
                  <c:v>8</c:v>
                </c:pt>
                <c:pt idx="1268">
                  <c:v>8</c:v>
                </c:pt>
                <c:pt idx="1269">
                  <c:v>8</c:v>
                </c:pt>
                <c:pt idx="1270">
                  <c:v>8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8</c:v>
                </c:pt>
                <c:pt idx="1280">
                  <c:v>8</c:v>
                </c:pt>
                <c:pt idx="1281">
                  <c:v>8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8</c:v>
                </c:pt>
                <c:pt idx="1286">
                  <c:v>8</c:v>
                </c:pt>
                <c:pt idx="1287">
                  <c:v>8</c:v>
                </c:pt>
                <c:pt idx="1288">
                  <c:v>8</c:v>
                </c:pt>
                <c:pt idx="1289">
                  <c:v>8</c:v>
                </c:pt>
                <c:pt idx="1290">
                  <c:v>8</c:v>
                </c:pt>
                <c:pt idx="1291">
                  <c:v>8</c:v>
                </c:pt>
                <c:pt idx="1292">
                  <c:v>8</c:v>
                </c:pt>
                <c:pt idx="1293">
                  <c:v>8</c:v>
                </c:pt>
                <c:pt idx="1294">
                  <c:v>8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8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9</c:v>
                </c:pt>
                <c:pt idx="1320">
                  <c:v>9</c:v>
                </c:pt>
                <c:pt idx="1321">
                  <c:v>9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11</c:v>
                </c:pt>
                <c:pt idx="1380">
                  <c:v>11</c:v>
                </c:pt>
                <c:pt idx="1381">
                  <c:v>11</c:v>
                </c:pt>
                <c:pt idx="1382">
                  <c:v>11</c:v>
                </c:pt>
                <c:pt idx="1383">
                  <c:v>11</c:v>
                </c:pt>
                <c:pt idx="1384">
                  <c:v>11</c:v>
                </c:pt>
                <c:pt idx="1385">
                  <c:v>11</c:v>
                </c:pt>
                <c:pt idx="1386">
                  <c:v>11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14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14</c:v>
                </c:pt>
                <c:pt idx="1462">
                  <c:v>14</c:v>
                </c:pt>
                <c:pt idx="1463">
                  <c:v>14</c:v>
                </c:pt>
                <c:pt idx="1464">
                  <c:v>14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14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17</c:v>
                </c:pt>
                <c:pt idx="1514">
                  <c:v>17</c:v>
                </c:pt>
                <c:pt idx="1515">
                  <c:v>17</c:v>
                </c:pt>
                <c:pt idx="1516">
                  <c:v>17</c:v>
                </c:pt>
                <c:pt idx="1517">
                  <c:v>17</c:v>
                </c:pt>
                <c:pt idx="1518">
                  <c:v>17</c:v>
                </c:pt>
                <c:pt idx="1519">
                  <c:v>17</c:v>
                </c:pt>
                <c:pt idx="1520">
                  <c:v>17</c:v>
                </c:pt>
                <c:pt idx="1521">
                  <c:v>17</c:v>
                </c:pt>
                <c:pt idx="1522">
                  <c:v>17</c:v>
                </c:pt>
                <c:pt idx="1523">
                  <c:v>17</c:v>
                </c:pt>
                <c:pt idx="1524">
                  <c:v>17</c:v>
                </c:pt>
                <c:pt idx="1525">
                  <c:v>17</c:v>
                </c:pt>
                <c:pt idx="1526">
                  <c:v>17</c:v>
                </c:pt>
                <c:pt idx="1527">
                  <c:v>17</c:v>
                </c:pt>
                <c:pt idx="1528">
                  <c:v>17</c:v>
                </c:pt>
                <c:pt idx="1529">
                  <c:v>17</c:v>
                </c:pt>
                <c:pt idx="1530">
                  <c:v>17</c:v>
                </c:pt>
                <c:pt idx="1531">
                  <c:v>17</c:v>
                </c:pt>
                <c:pt idx="1532">
                  <c:v>18</c:v>
                </c:pt>
                <c:pt idx="1533">
                  <c:v>18</c:v>
                </c:pt>
                <c:pt idx="1534">
                  <c:v>18</c:v>
                </c:pt>
                <c:pt idx="1535">
                  <c:v>18</c:v>
                </c:pt>
                <c:pt idx="1536">
                  <c:v>18</c:v>
                </c:pt>
                <c:pt idx="1537">
                  <c:v>18</c:v>
                </c:pt>
                <c:pt idx="1538">
                  <c:v>18</c:v>
                </c:pt>
                <c:pt idx="1539">
                  <c:v>18</c:v>
                </c:pt>
                <c:pt idx="1540">
                  <c:v>18</c:v>
                </c:pt>
                <c:pt idx="1541">
                  <c:v>19</c:v>
                </c:pt>
                <c:pt idx="1542">
                  <c:v>19</c:v>
                </c:pt>
                <c:pt idx="1543">
                  <c:v>19</c:v>
                </c:pt>
                <c:pt idx="1544">
                  <c:v>19</c:v>
                </c:pt>
                <c:pt idx="1545">
                  <c:v>19</c:v>
                </c:pt>
                <c:pt idx="1546">
                  <c:v>19</c:v>
                </c:pt>
                <c:pt idx="1547">
                  <c:v>19</c:v>
                </c:pt>
                <c:pt idx="1548">
                  <c:v>19</c:v>
                </c:pt>
                <c:pt idx="1549">
                  <c:v>19</c:v>
                </c:pt>
                <c:pt idx="1550">
                  <c:v>19</c:v>
                </c:pt>
                <c:pt idx="1551">
                  <c:v>19</c:v>
                </c:pt>
                <c:pt idx="1552">
                  <c:v>19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21</c:v>
                </c:pt>
                <c:pt idx="1563">
                  <c:v>21</c:v>
                </c:pt>
                <c:pt idx="1564">
                  <c:v>21</c:v>
                </c:pt>
                <c:pt idx="1565">
                  <c:v>21</c:v>
                </c:pt>
                <c:pt idx="1566">
                  <c:v>21</c:v>
                </c:pt>
                <c:pt idx="1567">
                  <c:v>21</c:v>
                </c:pt>
                <c:pt idx="1568">
                  <c:v>21</c:v>
                </c:pt>
                <c:pt idx="1569">
                  <c:v>21</c:v>
                </c:pt>
                <c:pt idx="1570">
                  <c:v>21</c:v>
                </c:pt>
                <c:pt idx="1571">
                  <c:v>22</c:v>
                </c:pt>
                <c:pt idx="1572">
                  <c:v>22</c:v>
                </c:pt>
                <c:pt idx="1573">
                  <c:v>22</c:v>
                </c:pt>
                <c:pt idx="1574">
                  <c:v>22</c:v>
                </c:pt>
                <c:pt idx="1575">
                  <c:v>22</c:v>
                </c:pt>
                <c:pt idx="1576">
                  <c:v>22</c:v>
                </c:pt>
                <c:pt idx="1577">
                  <c:v>22</c:v>
                </c:pt>
                <c:pt idx="1578">
                  <c:v>22</c:v>
                </c:pt>
                <c:pt idx="1579">
                  <c:v>22</c:v>
                </c:pt>
                <c:pt idx="1580">
                  <c:v>23</c:v>
                </c:pt>
                <c:pt idx="1581">
                  <c:v>23</c:v>
                </c:pt>
                <c:pt idx="1582">
                  <c:v>23</c:v>
                </c:pt>
                <c:pt idx="1583">
                  <c:v>23</c:v>
                </c:pt>
                <c:pt idx="1584">
                  <c:v>23</c:v>
                </c:pt>
                <c:pt idx="1585">
                  <c:v>23</c:v>
                </c:pt>
                <c:pt idx="1586">
                  <c:v>23</c:v>
                </c:pt>
                <c:pt idx="1587">
                  <c:v>23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25</c:v>
                </c:pt>
                <c:pt idx="1604">
                  <c:v>25</c:v>
                </c:pt>
                <c:pt idx="1605">
                  <c:v>25</c:v>
                </c:pt>
                <c:pt idx="1606">
                  <c:v>25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25</c:v>
                </c:pt>
                <c:pt idx="1611">
                  <c:v>26</c:v>
                </c:pt>
                <c:pt idx="1612">
                  <c:v>26</c:v>
                </c:pt>
                <c:pt idx="1613">
                  <c:v>26</c:v>
                </c:pt>
                <c:pt idx="1614">
                  <c:v>26</c:v>
                </c:pt>
                <c:pt idx="1615">
                  <c:v>26</c:v>
                </c:pt>
                <c:pt idx="1616">
                  <c:v>26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27</c:v>
                </c:pt>
                <c:pt idx="1624">
                  <c:v>27</c:v>
                </c:pt>
                <c:pt idx="1625">
                  <c:v>28</c:v>
                </c:pt>
                <c:pt idx="1626">
                  <c:v>28</c:v>
                </c:pt>
                <c:pt idx="1627">
                  <c:v>28</c:v>
                </c:pt>
                <c:pt idx="1628">
                  <c:v>28</c:v>
                </c:pt>
                <c:pt idx="1629">
                  <c:v>28</c:v>
                </c:pt>
                <c:pt idx="1630">
                  <c:v>28</c:v>
                </c:pt>
                <c:pt idx="1631">
                  <c:v>28</c:v>
                </c:pt>
                <c:pt idx="1632">
                  <c:v>28</c:v>
                </c:pt>
                <c:pt idx="163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F-4024-B157-196CE876E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811904"/>
        <c:axId val="704818144"/>
      </c:barChart>
      <c:catAx>
        <c:axId val="70481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Samples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18144"/>
        <c:crosses val="autoZero"/>
        <c:auto val="1"/>
        <c:lblAlgn val="ctr"/>
        <c:lblOffset val="100"/>
        <c:noMultiLvlLbl val="0"/>
      </c:catAx>
      <c:valAx>
        <c:axId val="7048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1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0</xdr:rowOff>
    </xdr:from>
    <xdr:to>
      <xdr:col>19</xdr:col>
      <xdr:colOff>28575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0F06B-700D-42DA-82A9-71926D03F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609598</xdr:colOff>
      <xdr:row>1</xdr:row>
      <xdr:rowOff>9525</xdr:rowOff>
    </xdr:from>
    <xdr:to>
      <xdr:col>19</xdr:col>
      <xdr:colOff>19049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E7D43-C89F-4FEA-B3C9-8A22610BD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14287</xdr:rowOff>
    </xdr:from>
    <xdr:to>
      <xdr:col>19</xdr:col>
      <xdr:colOff>28575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2CF28-3B41-4E82-BAA1-0BB08E1AC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423863</xdr:colOff>
      <xdr:row>0</xdr:row>
      <xdr:rowOff>54769</xdr:rowOff>
    </xdr:from>
    <xdr:to>
      <xdr:col>20</xdr:col>
      <xdr:colOff>404812</xdr:colOff>
      <xdr:row>21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35C20-A38F-4718-8F60-A71861B17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326571</xdr:colOff>
      <xdr:row>0</xdr:row>
      <xdr:rowOff>27214</xdr:rowOff>
    </xdr:from>
    <xdr:to>
      <xdr:col>22</xdr:col>
      <xdr:colOff>381000</xdr:colOff>
      <xdr:row>18</xdr:row>
      <xdr:rowOff>163286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78C972-A041-4BCC-A8A8-2E7468F9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530679</xdr:colOff>
      <xdr:row>13</xdr:row>
      <xdr:rowOff>95250</xdr:rowOff>
    </xdr:from>
    <xdr:to>
      <xdr:col>22</xdr:col>
      <xdr:colOff>489858</xdr:colOff>
      <xdr:row>13</xdr:row>
      <xdr:rowOff>122465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33BB9AE3-49FA-4310-B394-2A644955F70F}"/>
            </a:ext>
          </a:extLst>
        </xdr:cNvPr>
        <xdr:cNvCxnSpPr/>
      </xdr:nvCxnSpPr>
      <xdr:spPr>
        <a:xfrm flipV="1">
          <a:off x="15008679" y="2571750"/>
          <a:ext cx="5470072" cy="27215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519794</xdr:colOff>
      <xdr:row>12</xdr:row>
      <xdr:rowOff>97972</xdr:rowOff>
    </xdr:from>
    <xdr:to>
      <xdr:col>22</xdr:col>
      <xdr:colOff>478973</xdr:colOff>
      <xdr:row>12</xdr:row>
      <xdr:rowOff>125187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E66B8AB3-2AA0-4FC3-B55F-80D2C083FB22}"/>
            </a:ext>
          </a:extLst>
        </xdr:cNvPr>
        <xdr:cNvCxnSpPr/>
      </xdr:nvCxnSpPr>
      <xdr:spPr>
        <a:xfrm flipV="1">
          <a:off x="14997794" y="2383972"/>
          <a:ext cx="5470072" cy="272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18710</xdr:colOff>
      <xdr:row>22</xdr:row>
      <xdr:rowOff>95250</xdr:rowOff>
    </xdr:from>
    <xdr:to>
      <xdr:col>17</xdr:col>
      <xdr:colOff>583406</xdr:colOff>
      <xdr:row>22</xdr:row>
      <xdr:rowOff>98654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E07B5CC5-F3B3-4700-9536-55EC80687C2A}"/>
            </a:ext>
          </a:extLst>
        </xdr:cNvPr>
        <xdr:cNvCxnSpPr/>
      </xdr:nvCxnSpPr>
      <xdr:spPr>
        <a:xfrm flipV="1">
          <a:off x="16330273" y="4286250"/>
          <a:ext cx="1171914" cy="3404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28235</xdr:colOff>
      <xdr:row>21</xdr:row>
      <xdr:rowOff>116681</xdr:rowOff>
    </xdr:from>
    <xdr:to>
      <xdr:col>17</xdr:col>
      <xdr:colOff>592931</xdr:colOff>
      <xdr:row>21</xdr:row>
      <xdr:rowOff>120085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EB704DBE-BCBD-4E9F-AE5F-889B09CE82BA}"/>
            </a:ext>
          </a:extLst>
        </xdr:cNvPr>
        <xdr:cNvCxnSpPr/>
      </xdr:nvCxnSpPr>
      <xdr:spPr>
        <a:xfrm flipV="1">
          <a:off x="16339798" y="4117181"/>
          <a:ext cx="1171914" cy="340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285749</xdr:colOff>
      <xdr:row>0</xdr:row>
      <xdr:rowOff>35718</xdr:rowOff>
    </xdr:from>
    <xdr:to>
      <xdr:col>33</xdr:col>
      <xdr:colOff>321468</xdr:colOff>
      <xdr:row>19</xdr:row>
      <xdr:rowOff>11906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492D297-9A4E-417B-A35B-9554A315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448356</xdr:colOff>
      <xdr:row>13</xdr:row>
      <xdr:rowOff>74159</xdr:rowOff>
    </xdr:from>
    <xdr:to>
      <xdr:col>33</xdr:col>
      <xdr:colOff>407536</xdr:colOff>
      <xdr:row>13</xdr:row>
      <xdr:rowOff>101374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CB07898-C4FD-46BD-868B-4F39D45A56C2}"/>
            </a:ext>
          </a:extLst>
        </xdr:cNvPr>
        <xdr:cNvCxnSpPr/>
      </xdr:nvCxnSpPr>
      <xdr:spPr>
        <a:xfrm flipV="1">
          <a:off x="21617669" y="2550659"/>
          <a:ext cx="5424148" cy="272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447335</xdr:colOff>
      <xdr:row>14</xdr:row>
      <xdr:rowOff>142875</xdr:rowOff>
    </xdr:from>
    <xdr:to>
      <xdr:col>33</xdr:col>
      <xdr:colOff>406515</xdr:colOff>
      <xdr:row>14</xdr:row>
      <xdr:rowOff>170090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BE1F2C3-F94D-4C46-B709-7C6EB4643DD2}"/>
            </a:ext>
          </a:extLst>
        </xdr:cNvPr>
        <xdr:cNvCxnSpPr/>
      </xdr:nvCxnSpPr>
      <xdr:spPr>
        <a:xfrm flipV="1">
          <a:off x="21616648" y="2809875"/>
          <a:ext cx="5424148" cy="27215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Sanchez" refreshedDate="44535.896081134262" createdVersion="7" refreshedVersion="7" minRefreshableVersion="3" recordCount="4114" xr:uid="{64067B6A-7612-4C2B-A033-F3E2B99FF2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as Sanchez" refreshedDate="44535.921571527775" createdVersion="7" refreshedVersion="7" minRefreshableVersion="3" recordCount="4114" xr:uid="{02E1C3B6-F8FB-4F96-8144-4A41803CB6C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5746E-A3E7-4DA6-AE35-8557ACDE115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3"/>
  </dataFields>
  <formats count="3">
    <format dxfId="23">
      <pivotArea outline="0" collapsedLevelsAreSubtotals="1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F2728-C82E-4C81-AACD-7320CC1E6C4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3"/>
  </dataFields>
  <formats count="3">
    <format dxfId="20">
      <pivotArea outline="0" collapsedLevelsAreSubtotals="1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7141F-F564-4FA5-B834-B4BA967C1FD2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3"/>
  </dataFields>
  <formats count="6">
    <format dxfId="17">
      <pivotArea outline="0" collapsedLevelsAreSubtotals="1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  <format dxfId="14">
      <pivotArea outline="0" collapsedLevelsAreSubtotals="1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4108" activePane="bottomLeft" state="frozen"/>
      <selection activeCell="D1" sqref="D1"/>
      <selection pane="bottomLeft" activeCell="L1" sqref="L1:L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9.28515625" customWidth="1"/>
    <col min="17" max="17" width="12" bestFit="1" customWidth="1"/>
    <col min="18" max="18" width="17.7109375" bestFit="1" customWidth="1"/>
    <col min="19" max="19" width="37.140625" bestFit="1" customWidth="1"/>
    <col min="20" max="20" width="35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100*E2/D2</f>
        <v>136.85882352941175</v>
      </c>
      <c r="P2" s="8">
        <f>IF(L2=0,0,E2/L2)</f>
        <v>63.917582417582416</v>
      </c>
      <c r="Q2" t="str">
        <f>LEFT($N2,SEARCH("/",$N2)-1)</f>
        <v>film &amp; video</v>
      </c>
      <c r="R2" t="str">
        <f>MID($N2,SEARCH("/",$N2)+1,(LEN(N2)-SEARCH("/",$N2)+1))</f>
        <v>television</v>
      </c>
      <c r="S2" s="5">
        <f>((($J2/60)/60)/24)+DATE(1970,1,1)</f>
        <v>42177.007071759261</v>
      </c>
      <c r="T2" s="5">
        <f>((($I2/60)/60)/24)+DATE(1970,1,1)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100*E3/D3</f>
        <v>142.60827250608273</v>
      </c>
      <c r="P3" s="8">
        <f t="shared" ref="P3:P66" si="1">IF(L3=0,0,E3/L3)</f>
        <v>185.48101265822785</v>
      </c>
      <c r="Q3" t="str">
        <f t="shared" ref="Q3:Q66" si="2">LEFT($N3,SEARCH("/",$N3)-1)</f>
        <v>film &amp; video</v>
      </c>
      <c r="R3" t="str">
        <f t="shared" ref="R3:R66" si="3">MID($N3,SEARCH("/",$N3)+1,(LEN(N3)-SEARCH("/",$N3)+1))</f>
        <v>television</v>
      </c>
      <c r="S3" s="5">
        <f t="shared" ref="S3:S66" si="4">((($J3/60)/60)/24)+DATE(1970,1,1)</f>
        <v>42766.600497685184</v>
      </c>
      <c r="T3" s="5">
        <f t="shared" ref="T3:T66" si="5">((($I3/60)/60)/24)+DATE(1970,1,1)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100*E67/D67</f>
        <v>107.52857142857142</v>
      </c>
      <c r="P67" s="8">
        <f t="shared" ref="P67:P130" si="7">IF(L67=0,0,E67/L67)</f>
        <v>132.05263157894737</v>
      </c>
      <c r="Q67" t="str">
        <f t="shared" ref="Q67:Q130" si="8">LEFT($N67,SEARCH("/",$N67)-1)</f>
        <v>film &amp; video</v>
      </c>
      <c r="R67" t="str">
        <f t="shared" ref="R67:R130" si="9">MID($N67,SEARCH("/",$N67)+1,(LEN(N67)-SEARCH("/",$N67)+1))</f>
        <v>shorts</v>
      </c>
      <c r="S67" s="5">
        <f t="shared" ref="S67:S130" si="10">((($J67/60)/60)/24)+DATE(1970,1,1)</f>
        <v>41835.821226851855</v>
      </c>
      <c r="T67" s="5">
        <f t="shared" ref="T67:T130" si="11">((($I67/60)/60)/24)+DATE(1970,1,1)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42539.849768518514</v>
      </c>
      <c r="T68" s="5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41075.583379629628</v>
      </c>
      <c r="T69" s="5">
        <f t="shared" si="11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41663.569340277776</v>
      </c>
      <c r="T70" s="5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40786.187789351854</v>
      </c>
      <c r="T71" s="5">
        <f t="shared" si="11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40730.896354166667</v>
      </c>
      <c r="T72" s="5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123.94444444444444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40997.271493055552</v>
      </c>
      <c r="T73" s="5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41208.010196759256</v>
      </c>
      <c r="T74" s="5">
        <f t="shared" si="11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40587.75675925926</v>
      </c>
      <c r="T75" s="5">
        <f t="shared" si="11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112.932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42360.487210648149</v>
      </c>
      <c r="T76" s="5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41357.209166666667</v>
      </c>
      <c r="T77" s="5">
        <f t="shared" si="11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40844.691643518519</v>
      </c>
      <c r="T78" s="5">
        <f t="shared" si="11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40997.144872685189</v>
      </c>
      <c r="T79" s="5">
        <f t="shared" si="11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42604.730567129634</v>
      </c>
      <c r="T80" s="5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41724.776539351849</v>
      </c>
      <c r="T81" s="5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41583.083981481483</v>
      </c>
      <c r="T82" s="5">
        <f t="shared" si="11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41100.158877314818</v>
      </c>
      <c r="T83" s="5">
        <f t="shared" si="11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100.0125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40795.820150462961</v>
      </c>
      <c r="T84" s="5">
        <f t="shared" si="11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102.5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42042.615613425922</v>
      </c>
      <c r="T85" s="5">
        <f t="shared" si="11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40648.757939814815</v>
      </c>
      <c r="T86" s="5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125.5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40779.125428240739</v>
      </c>
      <c r="T87" s="5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42291.556076388893</v>
      </c>
      <c r="T88" s="5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40322.53938657407</v>
      </c>
      <c r="T89" s="5">
        <f t="shared" si="11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102.85714285714286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41786.65892361111</v>
      </c>
      <c r="T90" s="5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115.06666666666666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41402.752222222225</v>
      </c>
      <c r="T91" s="5">
        <f t="shared" si="11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40706.297442129631</v>
      </c>
      <c r="T92" s="5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40619.402361111112</v>
      </c>
      <c r="T93" s="5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42721.198877314819</v>
      </c>
      <c r="T94" s="5">
        <f t="shared" si="11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41065.858067129629</v>
      </c>
      <c r="T95" s="5">
        <f t="shared" si="11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41716.717847222222</v>
      </c>
      <c r="T96" s="5">
        <f t="shared" si="11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40935.005104166667</v>
      </c>
      <c r="T97" s="5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40324.662511574075</v>
      </c>
      <c r="T98" s="5">
        <f t="shared" si="11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40706.135208333333</v>
      </c>
      <c r="T99" s="5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41214.79483796296</v>
      </c>
      <c r="T100" s="5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41631.902766203704</v>
      </c>
      <c r="T101" s="5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41197.753310185188</v>
      </c>
      <c r="T102" s="5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41274.776736111111</v>
      </c>
      <c r="T103" s="5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40505.131168981483</v>
      </c>
      <c r="T104" s="5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41682.805902777778</v>
      </c>
      <c r="T105" s="5">
        <f t="shared" si="11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40612.695208333331</v>
      </c>
      <c r="T106" s="5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107.40909090909091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42485.724768518514</v>
      </c>
      <c r="T107" s="5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100.5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40987.776631944449</v>
      </c>
      <c r="T108" s="5">
        <f t="shared" si="11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40635.982488425929</v>
      </c>
      <c r="T109" s="5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246.66666666666666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41365.613078703704</v>
      </c>
      <c r="T110" s="5">
        <f t="shared" si="11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219.5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40570.025810185187</v>
      </c>
      <c r="T111" s="5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41557.949687500004</v>
      </c>
      <c r="T112" s="5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42125.333182870367</v>
      </c>
      <c r="T113" s="5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41718.043032407404</v>
      </c>
      <c r="T114" s="5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40753.758425925924</v>
      </c>
      <c r="T115" s="5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103.33333333333333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40861.27416666667</v>
      </c>
      <c r="T116" s="5">
        <f t="shared" si="11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140.44444444444446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40918.738935185182</v>
      </c>
      <c r="T117" s="5">
        <f t="shared" si="11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40595.497164351851</v>
      </c>
      <c r="T118" s="5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100.49377777777778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40248.834999999999</v>
      </c>
      <c r="T119" s="5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113.0316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40723.053657407407</v>
      </c>
      <c r="T120" s="5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104.55692307692307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40739.069282407407</v>
      </c>
      <c r="T121" s="5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1.4285714285714285E-2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42616.049849537041</v>
      </c>
      <c r="T122" s="5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42096.704976851848</v>
      </c>
      <c r="T123" s="5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42593.431793981479</v>
      </c>
      <c r="T124" s="5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41904.781990740739</v>
      </c>
      <c r="T125" s="5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42114.928726851853</v>
      </c>
      <c r="T126" s="5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42709.993981481486</v>
      </c>
      <c r="T127" s="5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42135.589548611111</v>
      </c>
      <c r="T128" s="5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42067.62431712963</v>
      </c>
      <c r="T129" s="5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42628.22792824074</v>
      </c>
      <c r="T130" s="5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100*E131/D131</f>
        <v>0</v>
      </c>
      <c r="P131" s="8">
        <f t="shared" ref="P131:P194" si="13">IF(L131=0,0,E131/L131)</f>
        <v>0</v>
      </c>
      <c r="Q131" t="str">
        <f t="shared" ref="Q131:Q194" si="14">LEFT($N131,SEARCH("/",$N131)-1)</f>
        <v>film &amp; video</v>
      </c>
      <c r="R131" t="str">
        <f t="shared" ref="R131:R194" si="15">MID($N131,SEARCH("/",$N131)+1,(LEN(N131)-SEARCH("/",$N131)+1))</f>
        <v>science fiction</v>
      </c>
      <c r="S131" s="5">
        <f t="shared" ref="S131:S194" si="16">((($J131/60)/60)/24)+DATE(1970,1,1)</f>
        <v>41882.937303240738</v>
      </c>
      <c r="T131" s="5">
        <f t="shared" ref="T131:T194" si="17">((($I131/60)/60)/24)+DATE(1970,1,1)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41778.915416666663</v>
      </c>
      <c r="T132" s="5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42541.837511574078</v>
      </c>
      <c r="T133" s="5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41905.812581018516</v>
      </c>
      <c r="T134" s="5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42491.80768518518</v>
      </c>
      <c r="T135" s="5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42221.909930555557</v>
      </c>
      <c r="T136" s="5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41788.381909722222</v>
      </c>
      <c r="T137" s="5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42096.410115740742</v>
      </c>
      <c r="T138" s="5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42239.573993055557</v>
      </c>
      <c r="T139" s="5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42186.257418981477</v>
      </c>
      <c r="T140" s="5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42187.920972222222</v>
      </c>
      <c r="T141" s="5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42053.198287037041</v>
      </c>
      <c r="T142" s="5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42110.153043981481</v>
      </c>
      <c r="T143" s="5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0.33333333333333331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41938.893263888887</v>
      </c>
      <c r="T144" s="5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42559.064143518524</v>
      </c>
      <c r="T145" s="5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42047.762407407412</v>
      </c>
      <c r="T146" s="5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42200.542268518519</v>
      </c>
      <c r="T147" s="5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42693.016180555554</v>
      </c>
      <c r="T148" s="5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41969.767824074079</v>
      </c>
      <c r="T149" s="5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42397.281666666662</v>
      </c>
      <c r="T150" s="5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0.92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41968.172106481477</v>
      </c>
      <c r="T151" s="5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42090.161828703705</v>
      </c>
      <c r="T152" s="5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5.6000000000000001E-2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42113.550821759258</v>
      </c>
      <c r="T153" s="5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41875.077546296299</v>
      </c>
      <c r="T154" s="5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41933.586157407408</v>
      </c>
      <c r="T155" s="5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2.6666666666666665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42115.547395833331</v>
      </c>
      <c r="T156" s="5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42168.559432870374</v>
      </c>
      <c r="T157" s="5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41794.124953703707</v>
      </c>
      <c r="T158" s="5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42396.911712962959</v>
      </c>
      <c r="T159" s="5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41904.07671296296</v>
      </c>
      <c r="T160" s="5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42514.434548611112</v>
      </c>
      <c r="T161" s="5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42171.913090277783</v>
      </c>
      <c r="T162" s="5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41792.687442129631</v>
      </c>
      <c r="T163" s="5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41835.126805555556</v>
      </c>
      <c r="T164" s="5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42243.961273148147</v>
      </c>
      <c r="T165" s="5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41841.762743055559</v>
      </c>
      <c r="T166" s="5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42351.658842592587</v>
      </c>
      <c r="T167" s="5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42721.075949074075</v>
      </c>
      <c r="T168" s="5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42160.927488425921</v>
      </c>
      <c r="T169" s="5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42052.83530092593</v>
      </c>
      <c r="T170" s="5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41900.505312499998</v>
      </c>
      <c r="T171" s="5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42216.977812500001</v>
      </c>
      <c r="T172" s="5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42534.180717592593</v>
      </c>
      <c r="T173" s="5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42047.394942129627</v>
      </c>
      <c r="T174" s="5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42033.573009259257</v>
      </c>
      <c r="T175" s="5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42072.758981481486</v>
      </c>
      <c r="T176" s="5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41855.777905092589</v>
      </c>
      <c r="T177" s="5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42191.824062500003</v>
      </c>
      <c r="T178" s="5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42070.047754629632</v>
      </c>
      <c r="T179" s="5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42304.955381944441</v>
      </c>
      <c r="T180" s="5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42403.080497685187</v>
      </c>
      <c r="T181" s="5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42067.991238425922</v>
      </c>
      <c r="T182" s="5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42147.741840277777</v>
      </c>
      <c r="T183" s="5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42712.011944444443</v>
      </c>
      <c r="T184" s="5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41939.810300925928</v>
      </c>
      <c r="T185" s="5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41825.791226851856</v>
      </c>
      <c r="T186" s="5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42570.91133101852</v>
      </c>
      <c r="T187" s="5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42767.812893518523</v>
      </c>
      <c r="T188" s="5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42182.234456018516</v>
      </c>
      <c r="T189" s="5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41857.18304398148</v>
      </c>
      <c r="T190" s="5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6.9000000000000006E-2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42556.690706018519</v>
      </c>
      <c r="T191" s="5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42527.650995370372</v>
      </c>
      <c r="T192" s="5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42239.441412037035</v>
      </c>
      <c r="T193" s="5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41899.792037037041</v>
      </c>
      <c r="T194" s="5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100*E195/D195</f>
        <v>0</v>
      </c>
      <c r="P195" s="8">
        <f t="shared" ref="P195:P258" si="19">IF(L195=0,0,E195/L195)</f>
        <v>0</v>
      </c>
      <c r="Q195" t="str">
        <f t="shared" ref="Q195:Q258" si="20">LEFT($N195,SEARCH("/",$N195)-1)</f>
        <v>film &amp; video</v>
      </c>
      <c r="R195" t="str">
        <f t="shared" ref="R195:R258" si="21">MID($N195,SEARCH("/",$N195)+1,(LEN(N195)-SEARCH("/",$N195)+1))</f>
        <v>drama</v>
      </c>
      <c r="S195" s="5">
        <f t="shared" ref="S195:S258" si="22">((($J195/60)/60)/24)+DATE(1970,1,1)</f>
        <v>41911.934791666667</v>
      </c>
      <c r="T195" s="5">
        <f t="shared" ref="T195:T258" si="23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42375.996886574074</v>
      </c>
      <c r="T196" s="5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42135.67050925926</v>
      </c>
      <c r="T197" s="5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41.857142857142854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42259.542800925927</v>
      </c>
      <c r="T198" s="5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42741.848379629635</v>
      </c>
      <c r="T199" s="5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1.1160000000000001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41887.383356481485</v>
      </c>
      <c r="T200" s="5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42584.123865740738</v>
      </c>
      <c r="T201" s="5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26.192499999999999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41867.083368055559</v>
      </c>
      <c r="T202" s="5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42023.818622685183</v>
      </c>
      <c r="T203" s="5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42255.927824074075</v>
      </c>
      <c r="T204" s="5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41973.847962962958</v>
      </c>
      <c r="T205" s="5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42556.583368055552</v>
      </c>
      <c r="T206" s="5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42248.632199074069</v>
      </c>
      <c r="T207" s="5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42567.004432870366</v>
      </c>
      <c r="T208" s="5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41978.197199074071</v>
      </c>
      <c r="T209" s="5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41959.369988425926</v>
      </c>
      <c r="T210" s="5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42165.922858796301</v>
      </c>
      <c r="T211" s="5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42249.064722222218</v>
      </c>
      <c r="T212" s="5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42236.159918981488</v>
      </c>
      <c r="T213" s="5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42416.881018518514</v>
      </c>
      <c r="T214" s="5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42202.594293981485</v>
      </c>
      <c r="T215" s="5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42009.64061342593</v>
      </c>
      <c r="T216" s="5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42375.230115740742</v>
      </c>
      <c r="T217" s="5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55.698439999999998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42066.958761574075</v>
      </c>
      <c r="T218" s="5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41970.64061342593</v>
      </c>
      <c r="T219" s="5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42079.628344907411</v>
      </c>
      <c r="T220" s="5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42429.326678240745</v>
      </c>
      <c r="T221" s="5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42195.643865740742</v>
      </c>
      <c r="T222" s="5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42031.837546296301</v>
      </c>
      <c r="T223" s="5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42031.769884259258</v>
      </c>
      <c r="T224" s="5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42482.048032407409</v>
      </c>
      <c r="T225" s="5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42135.235254629632</v>
      </c>
      <c r="T226" s="5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42438.961273148147</v>
      </c>
      <c r="T227" s="5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42106.666018518517</v>
      </c>
      <c r="T228" s="5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42164.893993055557</v>
      </c>
      <c r="T229" s="5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42096.686400462961</v>
      </c>
      <c r="T230" s="5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42383.933993055558</v>
      </c>
      <c r="T231" s="5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42129.777210648142</v>
      </c>
      <c r="T232" s="5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42341.958923611113</v>
      </c>
      <c r="T233" s="5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42032.82576388889</v>
      </c>
      <c r="T234" s="5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42612.911712962959</v>
      </c>
      <c r="T235" s="5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42136.035405092596</v>
      </c>
      <c r="T236" s="5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42164.908530092594</v>
      </c>
      <c r="T237" s="5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42321.08447916666</v>
      </c>
      <c r="T238" s="5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0.33333333333333331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42377.577187499999</v>
      </c>
      <c r="T239" s="5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42713.962499999994</v>
      </c>
      <c r="T240" s="5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42297.110300925924</v>
      </c>
      <c r="T241" s="5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41354.708460648151</v>
      </c>
      <c r="T242" s="5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41949.697962962964</v>
      </c>
      <c r="T243" s="5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113.46153846153847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40862.492939814816</v>
      </c>
      <c r="T244" s="5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41662.047500000001</v>
      </c>
      <c r="T245" s="5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113.75714285714285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40213.323599537034</v>
      </c>
      <c r="T246" s="5">
        <f t="shared" si="23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103.72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41107.053067129629</v>
      </c>
      <c r="T247" s="5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305.45999999999998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40480.363483796296</v>
      </c>
      <c r="T248" s="5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40430.604328703703</v>
      </c>
      <c r="T249" s="5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40870.774409722224</v>
      </c>
      <c r="T250" s="5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40332.923842592594</v>
      </c>
      <c r="T251" s="5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105.58333333333333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41401.565868055557</v>
      </c>
      <c r="T252" s="5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125.57142857142857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41013.787569444445</v>
      </c>
      <c r="T253" s="5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40266.662708333337</v>
      </c>
      <c r="T254" s="5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100.73333333333333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40924.650868055556</v>
      </c>
      <c r="T255" s="5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42263.952662037031</v>
      </c>
      <c r="T256" s="5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40588.526412037041</v>
      </c>
      <c r="T257" s="5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41319.769293981481</v>
      </c>
      <c r="T258" s="5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100*E259/D259</f>
        <v>106.7264857142857</v>
      </c>
      <c r="P259" s="8">
        <f t="shared" ref="P259:P322" si="25">IF(L259=0,0,E259/L259)</f>
        <v>66.70405357142856</v>
      </c>
      <c r="Q259" t="str">
        <f t="shared" ref="Q259:Q322" si="26">LEFT($N259,SEARCH("/",$N259)-1)</f>
        <v>film &amp; video</v>
      </c>
      <c r="R259" t="str">
        <f t="shared" ref="R259:R322" si="27">MID($N259,SEARCH("/",$N259)+1,(LEN(N259)-SEARCH("/",$N259)+1))</f>
        <v>documentary</v>
      </c>
      <c r="S259" s="5">
        <f t="shared" ref="S259:S322" si="28">((($J259/60)/60)/24)+DATE(1970,1,1)</f>
        <v>42479.626875000002</v>
      </c>
      <c r="T259" s="5">
        <f t="shared" ref="T259:T322" si="29">((($I259/60)/60)/24)+DATE(1970,1,1)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40682.051689814813</v>
      </c>
      <c r="T260" s="5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42072.738067129627</v>
      </c>
      <c r="T261" s="5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40330.755543981482</v>
      </c>
      <c r="T262" s="5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41017.885462962964</v>
      </c>
      <c r="T263" s="5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40555.24800925926</v>
      </c>
      <c r="T264" s="5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41149.954791666663</v>
      </c>
      <c r="T265" s="5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118.2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41010.620312500003</v>
      </c>
      <c r="T266" s="5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40267.245717592588</v>
      </c>
      <c r="T267" s="5">
        <f t="shared" si="2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40205.174849537041</v>
      </c>
      <c r="T268" s="5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131.62883248730964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41785.452534722222</v>
      </c>
      <c r="T269" s="5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40809.15252314815</v>
      </c>
      <c r="T270" s="5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42758.197013888886</v>
      </c>
      <c r="T271" s="5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40637.866550925923</v>
      </c>
      <c r="T272" s="5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41612.10024305556</v>
      </c>
      <c r="T273" s="5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177.43366666666665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40235.900358796294</v>
      </c>
      <c r="T274" s="5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40697.498449074075</v>
      </c>
      <c r="T275" s="5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40969.912372685183</v>
      </c>
      <c r="T276" s="5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41193.032013888893</v>
      </c>
      <c r="T277" s="5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40967.081874999996</v>
      </c>
      <c r="T278" s="5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110.38153846153845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42117.891423611116</v>
      </c>
      <c r="T279" s="5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41164.040960648148</v>
      </c>
      <c r="T280" s="5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42759.244166666671</v>
      </c>
      <c r="T281" s="5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41744.590682870366</v>
      </c>
      <c r="T282" s="5">
        <f t="shared" si="2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39950.163344907407</v>
      </c>
      <c r="T283" s="5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40194.920046296298</v>
      </c>
      <c r="T284" s="5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40675.71</v>
      </c>
      <c r="T285" s="5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40904.738194444442</v>
      </c>
      <c r="T286" s="5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41506.756111111114</v>
      </c>
      <c r="T287" s="5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109.15333333333334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41313.816249999996</v>
      </c>
      <c r="T288" s="5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176.3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41184.277986111112</v>
      </c>
      <c r="T289" s="5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103.21062000000001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41051.168900462959</v>
      </c>
      <c r="T290" s="5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41550.456412037034</v>
      </c>
      <c r="T291" s="5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106.68444444444444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40526.36917824074</v>
      </c>
      <c r="T292" s="5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41376.769050925926</v>
      </c>
      <c r="T293" s="5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40812.803229166668</v>
      </c>
      <c r="T294" s="5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41719.667986111112</v>
      </c>
      <c r="T295" s="5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40343.084421296298</v>
      </c>
      <c r="T296" s="5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41519.004733796297</v>
      </c>
      <c r="T297" s="5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41134.475497685184</v>
      </c>
      <c r="T298" s="5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42089.72802083334</v>
      </c>
      <c r="T299" s="5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41709.463518518518</v>
      </c>
      <c r="T300" s="5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178.95249999999999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40469.225231481483</v>
      </c>
      <c r="T301" s="5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40626.959930555553</v>
      </c>
      <c r="T302" s="5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118.735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41312.737673611111</v>
      </c>
      <c r="T303" s="5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40933.856921296298</v>
      </c>
      <c r="T304" s="5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41032.071134259262</v>
      </c>
      <c r="T305" s="5">
        <f t="shared" si="2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231.64705882352942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41114.094872685186</v>
      </c>
      <c r="T306" s="5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130.33333333333334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40948.630196759259</v>
      </c>
      <c r="T307" s="5">
        <f t="shared" si="2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41333.837187500001</v>
      </c>
      <c r="T308" s="5">
        <f t="shared" si="2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111.31818181818181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41282.944456018515</v>
      </c>
      <c r="T309" s="5">
        <f t="shared" si="2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105.56666666666666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40567.694560185184</v>
      </c>
      <c r="T310" s="5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118.94444444444444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41134.751550925925</v>
      </c>
      <c r="T311" s="5">
        <f t="shared" si="2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40821.183136574073</v>
      </c>
      <c r="T312" s="5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40868.219814814816</v>
      </c>
      <c r="T313" s="5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111.875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41348.877685185187</v>
      </c>
      <c r="T314" s="5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40357.227939814817</v>
      </c>
      <c r="T315" s="5">
        <f t="shared" si="2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41304.833194444444</v>
      </c>
      <c r="T316" s="5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41113.77238425926</v>
      </c>
      <c r="T317" s="5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41950.923576388886</v>
      </c>
      <c r="T318" s="5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41589.676886574074</v>
      </c>
      <c r="T319" s="5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41330.038784722223</v>
      </c>
      <c r="T320" s="5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40123.83829861111</v>
      </c>
      <c r="T321" s="5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42331.551307870366</v>
      </c>
      <c r="T322" s="5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100*E323/D323</f>
        <v>102.66285714285715</v>
      </c>
      <c r="P323" s="8">
        <f t="shared" ref="P323:P386" si="31">IF(L323=0,0,E323/L323)</f>
        <v>106.62314540059347</v>
      </c>
      <c r="Q323" t="str">
        <f t="shared" ref="Q323:Q386" si="32">LEFT($N323,SEARCH("/",$N323)-1)</f>
        <v>film &amp; video</v>
      </c>
      <c r="R323" t="str">
        <f t="shared" ref="R323:R386" si="33">MID($N323,SEARCH("/",$N323)+1,(LEN(N323)-SEARCH("/",$N323)+1))</f>
        <v>documentary</v>
      </c>
      <c r="S323" s="5">
        <f t="shared" ref="S323:S386" si="34">((($J323/60)/60)/24)+DATE(1970,1,1)</f>
        <v>42647.446597222224</v>
      </c>
      <c r="T323" s="5">
        <f t="shared" ref="T323:T386" si="35">((($I323/60)/60)/24)+DATE(1970,1,1)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42473.57</v>
      </c>
      <c r="T324" s="5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42697.32136574074</v>
      </c>
      <c r="T325" s="5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42184.626250000001</v>
      </c>
      <c r="T326" s="5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42689.187881944439</v>
      </c>
      <c r="T327" s="5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42775.314884259264</v>
      </c>
      <c r="T328" s="5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42058.235289351855</v>
      </c>
      <c r="T329" s="5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42278.946620370371</v>
      </c>
      <c r="T330" s="5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42291.46674768519</v>
      </c>
      <c r="T331" s="5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41379.515775462962</v>
      </c>
      <c r="T332" s="5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106.605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42507.581412037034</v>
      </c>
      <c r="T333" s="5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42263.680289351847</v>
      </c>
      <c r="T334" s="5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42437.636469907404</v>
      </c>
      <c r="T335" s="5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42101.682372685187</v>
      </c>
      <c r="T336" s="5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42101.737442129626</v>
      </c>
      <c r="T337" s="5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42291.596273148149</v>
      </c>
      <c r="T338" s="5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101.16833333333334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42047.128564814819</v>
      </c>
      <c r="T339" s="5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42559.755671296298</v>
      </c>
      <c r="T340" s="5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42093.760046296295</v>
      </c>
      <c r="T341" s="5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42772.669062500005</v>
      </c>
      <c r="T342" s="5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106.71428571428571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41894.879606481481</v>
      </c>
      <c r="T343" s="5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100.3664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42459.780844907407</v>
      </c>
      <c r="T344" s="5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102.02863333333333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41926.73778935185</v>
      </c>
      <c r="T345" s="5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42111.970995370371</v>
      </c>
      <c r="T346" s="5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42114.944328703699</v>
      </c>
      <c r="T347" s="5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42261.500243055561</v>
      </c>
      <c r="T348" s="5">
        <f t="shared" si="35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111.59050000000001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42292.495474537034</v>
      </c>
      <c r="T349" s="5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42207.58699074074</v>
      </c>
      <c r="T350" s="5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42760.498935185184</v>
      </c>
      <c r="T351" s="5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42586.066076388888</v>
      </c>
      <c r="T352" s="5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127.34117647058824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42427.964745370366</v>
      </c>
      <c r="T353" s="5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41890.167453703703</v>
      </c>
      <c r="T354" s="5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42297.791886574079</v>
      </c>
      <c r="T355" s="5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42438.827789351853</v>
      </c>
      <c r="T356" s="5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41943.293912037036</v>
      </c>
      <c r="T357" s="5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102.69240000000001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42415.803159722222</v>
      </c>
      <c r="T358" s="5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42078.222187499996</v>
      </c>
      <c r="T359" s="5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103.08799999999999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42507.860196759255</v>
      </c>
      <c r="T360" s="5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104.85537190082644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41935.070486111108</v>
      </c>
      <c r="T361" s="5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42163.897916666669</v>
      </c>
      <c r="T362" s="5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41936.001226851848</v>
      </c>
      <c r="T363" s="5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124.15933781686498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41837.210543981484</v>
      </c>
      <c r="T364" s="5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101.33333333333333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40255.744629629626</v>
      </c>
      <c r="T365" s="5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41780.859629629631</v>
      </c>
      <c r="T366" s="5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103.97333333333333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41668.606469907405</v>
      </c>
      <c r="T367" s="5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41019.793032407404</v>
      </c>
      <c r="T368" s="5">
        <f t="shared" si="35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41355.577291666668</v>
      </c>
      <c r="T369" s="5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104.11199999999999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42043.605578703704</v>
      </c>
      <c r="T370" s="5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40893.551724537036</v>
      </c>
      <c r="T371" s="5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42711.795138888891</v>
      </c>
      <c r="T372" s="5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41261.767812500002</v>
      </c>
      <c r="T373" s="5">
        <f t="shared" si="35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125.33333333333333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42425.576898148152</v>
      </c>
      <c r="T374" s="5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41078.91201388889</v>
      </c>
      <c r="T375" s="5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40757.889247685183</v>
      </c>
      <c r="T376" s="5">
        <f t="shared" si="35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41657.985081018516</v>
      </c>
      <c r="T377" s="5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105.95918367346938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42576.452731481477</v>
      </c>
      <c r="T378" s="5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114.4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42292.250787037032</v>
      </c>
      <c r="T379" s="5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111.76666666666667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42370.571851851855</v>
      </c>
      <c r="T380" s="5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40987.688333333332</v>
      </c>
      <c r="T381" s="5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42367.719814814816</v>
      </c>
      <c r="T382" s="5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104.73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41085.698113425926</v>
      </c>
      <c r="T383" s="5">
        <f t="shared" si="35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255.83333333333334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41144.709490740745</v>
      </c>
      <c r="T384" s="5">
        <f t="shared" si="35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41755.117581018516</v>
      </c>
      <c r="T385" s="5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41980.781793981485</v>
      </c>
      <c r="T386" s="5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100*E387/D387</f>
        <v>105.982</v>
      </c>
      <c r="P387" s="8">
        <f t="shared" ref="P387:P450" si="37">IF(L387=0,0,E387/L387)</f>
        <v>111.79535864978902</v>
      </c>
      <c r="Q387" t="str">
        <f t="shared" ref="Q387:Q450" si="38">LEFT($N387,SEARCH("/",$N387)-1)</f>
        <v>film &amp; video</v>
      </c>
      <c r="R387" t="str">
        <f t="shared" ref="R387:R450" si="39">MID($N387,SEARCH("/",$N387)+1,(LEN(N387)-SEARCH("/",$N387)+1))</f>
        <v>documentary</v>
      </c>
      <c r="S387" s="5">
        <f t="shared" ref="S387:S450" si="40">((($J387/60)/60)/24)+DATE(1970,1,1)</f>
        <v>41934.584502314814</v>
      </c>
      <c r="T387" s="5">
        <f t="shared" ref="T387:T450" si="41">((($I387/60)/60)/24)+DATE(1970,1,1)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42211.951284722221</v>
      </c>
      <c r="T388" s="5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213.98947368421054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42200.67659722222</v>
      </c>
      <c r="T389" s="5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42549.076157407413</v>
      </c>
      <c r="T390" s="5">
        <f t="shared" si="41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41674.063078703701</v>
      </c>
      <c r="T391" s="5">
        <f t="shared" si="41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42112.036712962959</v>
      </c>
      <c r="T392" s="5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40865.042256944449</v>
      </c>
      <c r="T393" s="5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40763.717256944445</v>
      </c>
      <c r="T394" s="5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41526.708935185183</v>
      </c>
      <c r="T395" s="5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42417.818078703705</v>
      </c>
      <c r="T396" s="5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40990.909259259257</v>
      </c>
      <c r="T397" s="5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41082.564884259256</v>
      </c>
      <c r="T398" s="5">
        <f t="shared" si="41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40379.776435185187</v>
      </c>
      <c r="T399" s="5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42078.793124999997</v>
      </c>
      <c r="T400" s="5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106.80500000000001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42687.875775462962</v>
      </c>
      <c r="T401" s="5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41745.635960648149</v>
      </c>
      <c r="T402" s="5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40732.842245370368</v>
      </c>
      <c r="T403" s="5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42292.539548611108</v>
      </c>
      <c r="T404" s="5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40718.310659722221</v>
      </c>
      <c r="T405" s="5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41646.628032407411</v>
      </c>
      <c r="T406" s="5">
        <f t="shared" si="41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41674.08494212963</v>
      </c>
      <c r="T407" s="5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40638.162465277775</v>
      </c>
      <c r="T408" s="5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40806.870949074073</v>
      </c>
      <c r="T409" s="5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41543.735995370371</v>
      </c>
      <c r="T410" s="5">
        <f t="shared" si="41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42543.862777777773</v>
      </c>
      <c r="T411" s="5">
        <f t="shared" si="41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128.30000000000001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42113.981446759266</v>
      </c>
      <c r="T412" s="5">
        <f t="shared" si="41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41598.17597222222</v>
      </c>
      <c r="T413" s="5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41099.742800925924</v>
      </c>
      <c r="T414" s="5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41079.877442129626</v>
      </c>
      <c r="T415" s="5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41529.063252314816</v>
      </c>
      <c r="T416" s="5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41904.851875</v>
      </c>
      <c r="T417" s="5">
        <f t="shared" si="41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41648.396192129629</v>
      </c>
      <c r="T418" s="5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41360.970601851855</v>
      </c>
      <c r="T419" s="5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42178.282372685186</v>
      </c>
      <c r="T420" s="5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41394.842442129629</v>
      </c>
      <c r="T421" s="5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0.43939393939393939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41682.23646990741</v>
      </c>
      <c r="T422" s="5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42177.491388888884</v>
      </c>
      <c r="T423" s="5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41863.260381944441</v>
      </c>
      <c r="T424" s="5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41400.92627314815</v>
      </c>
      <c r="T425" s="5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6.7966666666666669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40934.376145833332</v>
      </c>
      <c r="T426" s="5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42275.861157407402</v>
      </c>
      <c r="T427" s="5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1.33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42400.711967592593</v>
      </c>
      <c r="T428" s="5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42285.909027777772</v>
      </c>
      <c r="T429" s="5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5.6333333333333337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41778.766724537039</v>
      </c>
      <c r="T430" s="5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40070.901412037041</v>
      </c>
      <c r="T431" s="5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41513.107256944444</v>
      </c>
      <c r="T432" s="5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42526.871331018512</v>
      </c>
      <c r="T433" s="5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42238.726631944446</v>
      </c>
      <c r="T434" s="5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42228.629884259266</v>
      </c>
      <c r="T435" s="5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41576.834513888891</v>
      </c>
      <c r="T436" s="5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41500.747453703705</v>
      </c>
      <c r="T437" s="5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41456.36241898148</v>
      </c>
      <c r="T438" s="5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42591.31858796296</v>
      </c>
      <c r="T439" s="5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9.3800000000000008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42296.261087962965</v>
      </c>
      <c r="T440" s="5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41919.761782407404</v>
      </c>
      <c r="T441" s="5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42423.985567129625</v>
      </c>
      <c r="T442" s="5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41550.793935185182</v>
      </c>
      <c r="T443" s="5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42024.888692129629</v>
      </c>
      <c r="T444" s="5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41650.015057870369</v>
      </c>
      <c r="T445" s="5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40894.906956018516</v>
      </c>
      <c r="T446" s="5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42130.335358796292</v>
      </c>
      <c r="T447" s="5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42037.083564814813</v>
      </c>
      <c r="T448" s="5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41331.555127314816</v>
      </c>
      <c r="T449" s="5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41753.758043981477</v>
      </c>
      <c r="T450" s="5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100*E451/D451</f>
        <v>2.25</v>
      </c>
      <c r="P451" s="8">
        <f t="shared" ref="P451:P514" si="43">IF(L451=0,0,E451/L451)</f>
        <v>9</v>
      </c>
      <c r="Q451" t="str">
        <f t="shared" ref="Q451:Q514" si="44">LEFT($N451,SEARCH("/",$N451)-1)</f>
        <v>film &amp; video</v>
      </c>
      <c r="R451" t="str">
        <f t="shared" ref="R451:R514" si="45">MID($N451,SEARCH("/",$N451)+1,(LEN(N451)-SEARCH("/",$N451)+1))</f>
        <v>animation</v>
      </c>
      <c r="S451" s="5">
        <f t="shared" ref="S451:S514" si="46">((($J451/60)/60)/24)+DATE(1970,1,1)</f>
        <v>41534.568113425928</v>
      </c>
      <c r="T451" s="5">
        <f t="shared" ref="T451:T514" si="47">((($I451/60)/60)/24)+DATE(1970,1,1)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41654.946759259255</v>
      </c>
      <c r="T452" s="5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41634.715173611112</v>
      </c>
      <c r="T453" s="5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42107.703877314809</v>
      </c>
      <c r="T454" s="5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42038.824988425928</v>
      </c>
      <c r="T455" s="5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41938.717256944445</v>
      </c>
      <c r="T456" s="5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6.9230769230769235E-2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40971.002569444441</v>
      </c>
      <c r="T457" s="5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41547.694456018515</v>
      </c>
      <c r="T458" s="5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41837.767500000002</v>
      </c>
      <c r="T459" s="5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41378.69976851852</v>
      </c>
      <c r="T460" s="5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40800.6403587963</v>
      </c>
      <c r="T461" s="5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41759.542534722219</v>
      </c>
      <c r="T462" s="5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41407.84684027778</v>
      </c>
      <c r="T463" s="5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40705.126631944448</v>
      </c>
      <c r="T464" s="5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40750.710104166668</v>
      </c>
      <c r="T465" s="5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42488.848784722228</v>
      </c>
      <c r="T466" s="5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41801.120069444441</v>
      </c>
      <c r="T467" s="5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41129.942870370374</v>
      </c>
      <c r="T468" s="5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41135.679791666669</v>
      </c>
      <c r="T469" s="5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41041.167627314811</v>
      </c>
      <c r="T470" s="5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41827.989861111113</v>
      </c>
      <c r="T471" s="5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41605.167696759258</v>
      </c>
      <c r="T472" s="5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41703.721979166665</v>
      </c>
      <c r="T473" s="5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41844.922662037039</v>
      </c>
      <c r="T474" s="5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41869.698136574072</v>
      </c>
      <c r="T475" s="5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42753.329039351855</v>
      </c>
      <c r="T476" s="5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42100.086145833338</v>
      </c>
      <c r="T477" s="5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41757.975011574075</v>
      </c>
      <c r="T478" s="5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40987.83488425926</v>
      </c>
      <c r="T479" s="5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42065.910983796297</v>
      </c>
      <c r="T480" s="5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41904.407812500001</v>
      </c>
      <c r="T481" s="5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41465.500173611108</v>
      </c>
      <c r="T482" s="5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41162.672326388885</v>
      </c>
      <c r="T483" s="5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42447.896875000006</v>
      </c>
      <c r="T484" s="5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41243.197592592594</v>
      </c>
      <c r="T485" s="5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42272.93949074074</v>
      </c>
      <c r="T486" s="5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41381.50577546296</v>
      </c>
      <c r="T487" s="5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41761.94258101852</v>
      </c>
      <c r="T488" s="5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42669.594837962963</v>
      </c>
      <c r="T489" s="5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42714.054398148146</v>
      </c>
      <c r="T490" s="5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40882.481666666667</v>
      </c>
      <c r="T491" s="5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41113.968576388892</v>
      </c>
      <c r="T492" s="5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42366.982627314821</v>
      </c>
      <c r="T493" s="5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42596.03506944445</v>
      </c>
      <c r="T494" s="5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42114.726134259254</v>
      </c>
      <c r="T495" s="5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41799.830613425926</v>
      </c>
      <c r="T496" s="5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42171.827604166669</v>
      </c>
      <c r="T497" s="5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41620.93141203704</v>
      </c>
      <c r="T498" s="5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41945.037789351853</v>
      </c>
      <c r="T499" s="5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4.5985132395404555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40858.762141203704</v>
      </c>
      <c r="T500" s="5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40043.895462962959</v>
      </c>
      <c r="T501" s="5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3.3076923076923075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40247.886006944449</v>
      </c>
      <c r="T502" s="5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40703.234386574077</v>
      </c>
      <c r="T503" s="5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40956.553530092591</v>
      </c>
      <c r="T504" s="5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41991.526655092588</v>
      </c>
      <c r="T505" s="5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40949.98364583333</v>
      </c>
      <c r="T506" s="5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0.43333333333333335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42318.098217592589</v>
      </c>
      <c r="T507" s="5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41466.552314814813</v>
      </c>
      <c r="T508" s="5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41156.958993055552</v>
      </c>
      <c r="T509" s="5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40995.024317129632</v>
      </c>
      <c r="T510" s="5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42153.631597222222</v>
      </c>
      <c r="T511" s="5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42400.176377314812</v>
      </c>
      <c r="T512" s="5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41340.303032407406</v>
      </c>
      <c r="T513" s="5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0.13750000000000001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42649.742210648154</v>
      </c>
      <c r="T514" s="5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100*E515/D515</f>
        <v>13.923999999999999</v>
      </c>
      <c r="P515" s="8">
        <f t="shared" ref="P515:P578" si="49">IF(L515=0,0,E515/L515)</f>
        <v>102.38235294117646</v>
      </c>
      <c r="Q515" t="str">
        <f t="shared" ref="Q515:Q578" si="50">LEFT($N515,SEARCH("/",$N515)-1)</f>
        <v>film &amp; video</v>
      </c>
      <c r="R515" t="str">
        <f t="shared" ref="R515:R578" si="51">MID($N515,SEARCH("/",$N515)+1,(LEN(N515)-SEARCH("/",$N515)+1))</f>
        <v>animation</v>
      </c>
      <c r="S515" s="5">
        <f t="shared" ref="S515:S578" si="52">((($J515/60)/60)/24)+DATE(1970,1,1)</f>
        <v>42552.653993055559</v>
      </c>
      <c r="T515" s="5">
        <f t="shared" ref="T515:T578" si="53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41830.613969907405</v>
      </c>
      <c r="T516" s="5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42327.490752314814</v>
      </c>
      <c r="T517" s="5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42091.778703703705</v>
      </c>
      <c r="T518" s="5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42738.615289351852</v>
      </c>
      <c r="T519" s="5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42223.616018518514</v>
      </c>
      <c r="T520" s="5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41218.391446759262</v>
      </c>
      <c r="T521" s="5">
        <f t="shared" si="53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42318.702094907407</v>
      </c>
      <c r="T522" s="5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42646.092812499999</v>
      </c>
      <c r="T523" s="5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42430.040798611109</v>
      </c>
      <c r="T524" s="5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42238.13282407407</v>
      </c>
      <c r="T525" s="5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108.67285714285714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42492.717233796298</v>
      </c>
      <c r="T526" s="5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41850.400937500002</v>
      </c>
      <c r="T527" s="5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114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42192.591944444444</v>
      </c>
      <c r="T528" s="5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42753.205625000002</v>
      </c>
      <c r="T529" s="5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42155.920219907406</v>
      </c>
      <c r="T530" s="5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42725.031180555554</v>
      </c>
      <c r="T531" s="5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42157.591064814813</v>
      </c>
      <c r="T532" s="5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42676.065150462964</v>
      </c>
      <c r="T533" s="5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42473.007037037038</v>
      </c>
      <c r="T534" s="5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42482.43478009259</v>
      </c>
      <c r="T535" s="5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104.66666666666667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42270.810995370368</v>
      </c>
      <c r="T536" s="5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102.5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42711.545196759253</v>
      </c>
      <c r="T537" s="5">
        <f t="shared" si="53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118.25757575757575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42179.344988425932</v>
      </c>
      <c r="T538" s="5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42282.768414351856</v>
      </c>
      <c r="T539" s="5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42473.794710648144</v>
      </c>
      <c r="T540" s="5">
        <f t="shared" si="53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42535.049849537041</v>
      </c>
      <c r="T541" s="5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42009.817199074074</v>
      </c>
      <c r="T542" s="5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42276.046689814815</v>
      </c>
      <c r="T543" s="5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4.0000000000000002E-4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42433.737453703703</v>
      </c>
      <c r="T544" s="5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41914.092152777775</v>
      </c>
      <c r="T545" s="5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42525.656944444447</v>
      </c>
      <c r="T546" s="5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27.384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42283.592465277776</v>
      </c>
      <c r="T547" s="5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42249.667997685188</v>
      </c>
      <c r="T548" s="5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5">
        <f t="shared" si="52"/>
        <v>42380.696342592593</v>
      </c>
      <c r="T549" s="5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42276.903333333335</v>
      </c>
      <c r="T550" s="5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42163.636828703704</v>
      </c>
      <c r="T551" s="5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42753.678761574076</v>
      </c>
      <c r="T552" s="5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42173.275740740741</v>
      </c>
      <c r="T553" s="5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5">
        <f t="shared" si="52"/>
        <v>42318.616851851853</v>
      </c>
      <c r="T554" s="5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41927.71980324074</v>
      </c>
      <c r="T555" s="5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41901.684861111113</v>
      </c>
      <c r="T556" s="5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5">
        <f t="shared" si="52"/>
        <v>42503.353506944448</v>
      </c>
      <c r="T557" s="5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42345.860150462962</v>
      </c>
      <c r="T558" s="5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0.91066666666666662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42676.942164351851</v>
      </c>
      <c r="T559" s="5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5">
        <f t="shared" si="52"/>
        <v>42057.883159722223</v>
      </c>
      <c r="T560" s="5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2.0833333333333332E-2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42321.283101851848</v>
      </c>
      <c r="T561" s="5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41960.771354166667</v>
      </c>
      <c r="T562" s="5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42268.658715277779</v>
      </c>
      <c r="T563" s="5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5">
        <f t="shared" si="52"/>
        <v>42692.389062500006</v>
      </c>
      <c r="T564" s="5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9.0666666666666673E-2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42022.069988425923</v>
      </c>
      <c r="T565" s="5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42411.942997685182</v>
      </c>
      <c r="T566" s="5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5">
        <f t="shared" si="52"/>
        <v>42165.785289351858</v>
      </c>
      <c r="T567" s="5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42535.68440972222</v>
      </c>
      <c r="T568" s="5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5">
        <f t="shared" si="52"/>
        <v>41975.842523148152</v>
      </c>
      <c r="T569" s="5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42348.9215625</v>
      </c>
      <c r="T570" s="5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42340.847361111111</v>
      </c>
      <c r="T571" s="5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42388.798252314817</v>
      </c>
      <c r="T572" s="5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42192.816238425927</v>
      </c>
      <c r="T573" s="5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5">
        <f t="shared" si="52"/>
        <v>42282.71629629629</v>
      </c>
      <c r="T574" s="5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41963.050127314811</v>
      </c>
      <c r="T575" s="5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42632.443368055552</v>
      </c>
      <c r="T576" s="5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42138.692627314813</v>
      </c>
      <c r="T577" s="5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42031.471666666665</v>
      </c>
      <c r="T578" s="5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100*E579/D579</f>
        <v>0.2</v>
      </c>
      <c r="P579" s="8">
        <f t="shared" ref="P579:P642" si="55">IF(L579=0,0,E579/L579)</f>
        <v>10</v>
      </c>
      <c r="Q579" t="str">
        <f t="shared" ref="Q579:Q642" si="56">LEFT($N579,SEARCH("/",$N579)-1)</f>
        <v>technology</v>
      </c>
      <c r="R579" t="str">
        <f t="shared" ref="R579:R642" si="57">MID($N579,SEARCH("/",$N579)+1,(LEN(N579)-SEARCH("/",$N579)+1))</f>
        <v>web</v>
      </c>
      <c r="S579" s="5">
        <f t="shared" ref="S579:S642" si="58">((($J579/60)/60)/24)+DATE(1970,1,1)</f>
        <v>42450.589143518519</v>
      </c>
      <c r="T579" s="5">
        <f t="shared" ref="T579:T642" si="5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42230.578622685185</v>
      </c>
      <c r="T580" s="5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41968.852118055554</v>
      </c>
      <c r="T581" s="5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42605.908182870371</v>
      </c>
      <c r="T582" s="5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5">
        <f t="shared" si="58"/>
        <v>42188.012777777782</v>
      </c>
      <c r="T583" s="5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5">
        <f t="shared" si="58"/>
        <v>42055.739803240736</v>
      </c>
      <c r="T584" s="5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42052.93850694444</v>
      </c>
      <c r="T585" s="5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42049.716620370367</v>
      </c>
      <c r="T586" s="5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5">
        <f t="shared" si="58"/>
        <v>42283.3909375</v>
      </c>
      <c r="T587" s="5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0.56000000000000005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42020.854247685187</v>
      </c>
      <c r="T588" s="5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42080.757326388892</v>
      </c>
      <c r="T589" s="5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3.3444444444444446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42631.769513888896</v>
      </c>
      <c r="T590" s="5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42178.614571759259</v>
      </c>
      <c r="T591" s="5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42377.554756944446</v>
      </c>
      <c r="T592" s="5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42177.543171296296</v>
      </c>
      <c r="T593" s="5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41946.232175925928</v>
      </c>
      <c r="T594" s="5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42070.677604166667</v>
      </c>
      <c r="T595" s="5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42446.780162037037</v>
      </c>
      <c r="T596" s="5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42083.069884259254</v>
      </c>
      <c r="T597" s="5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42646.896898148145</v>
      </c>
      <c r="T598" s="5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42545.705266203702</v>
      </c>
      <c r="T599" s="5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41948.00209490741</v>
      </c>
      <c r="T600" s="5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42047.812523148154</v>
      </c>
      <c r="T601" s="5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42073.798171296294</v>
      </c>
      <c r="T602" s="5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41969.858090277776</v>
      </c>
      <c r="T603" s="5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5">
        <f t="shared" si="58"/>
        <v>42143.79415509259</v>
      </c>
      <c r="T604" s="5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41835.639155092591</v>
      </c>
      <c r="T605" s="5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5">
        <f t="shared" si="58"/>
        <v>41849.035370370373</v>
      </c>
      <c r="T606" s="5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42194.357731481476</v>
      </c>
      <c r="T607" s="5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42102.650567129633</v>
      </c>
      <c r="T608" s="5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5">
        <f t="shared" si="58"/>
        <v>42300.825648148151</v>
      </c>
      <c r="T609" s="5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0.97399999999999998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42140.921064814815</v>
      </c>
      <c r="T610" s="5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0.64102564102564108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42307.034074074079</v>
      </c>
      <c r="T611" s="5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5">
        <f t="shared" si="58"/>
        <v>42086.83085648148</v>
      </c>
      <c r="T612" s="5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5">
        <f t="shared" si="58"/>
        <v>42328.560613425929</v>
      </c>
      <c r="T613" s="5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5">
        <f t="shared" si="58"/>
        <v>42585.031782407401</v>
      </c>
      <c r="T614" s="5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42247.496759259258</v>
      </c>
      <c r="T615" s="5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5">
        <f t="shared" si="58"/>
        <v>42515.061805555553</v>
      </c>
      <c r="T616" s="5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5">
        <f t="shared" si="58"/>
        <v>42242.122210648144</v>
      </c>
      <c r="T617" s="5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5">
        <f t="shared" si="58"/>
        <v>42761.376238425932</v>
      </c>
      <c r="T618" s="5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42087.343090277776</v>
      </c>
      <c r="T619" s="5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5">
        <f t="shared" si="58"/>
        <v>42317.810219907406</v>
      </c>
      <c r="T620" s="5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4.0000000000000003E-5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41908.650347222225</v>
      </c>
      <c r="T621" s="5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41831.716874999998</v>
      </c>
      <c r="T622" s="5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42528.987696759257</v>
      </c>
      <c r="T623" s="5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42532.774745370371</v>
      </c>
      <c r="T624" s="5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5">
        <f t="shared" si="58"/>
        <v>42122.009224537032</v>
      </c>
      <c r="T625" s="5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5">
        <f t="shared" si="58"/>
        <v>42108.988900462966</v>
      </c>
      <c r="T626" s="5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5">
        <f t="shared" si="58"/>
        <v>42790.895567129628</v>
      </c>
      <c r="T627" s="5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42198.559479166666</v>
      </c>
      <c r="T628" s="5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42384.306840277779</v>
      </c>
      <c r="T629" s="5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5">
        <f t="shared" si="58"/>
        <v>41803.692789351851</v>
      </c>
      <c r="T630" s="5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0.17499999999999999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42474.637824074074</v>
      </c>
      <c r="T631" s="5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42223.619456018518</v>
      </c>
      <c r="T632" s="5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42489.772326388891</v>
      </c>
      <c r="T633" s="5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5">
        <f t="shared" si="58"/>
        <v>42303.659317129626</v>
      </c>
      <c r="T634" s="5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42507.29932870371</v>
      </c>
      <c r="T635" s="5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42031.928576388891</v>
      </c>
      <c r="T636" s="5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42076.092152777783</v>
      </c>
      <c r="T637" s="5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42131.455439814818</v>
      </c>
      <c r="T638" s="5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5">
        <f t="shared" si="58"/>
        <v>42762.962013888886</v>
      </c>
      <c r="T639" s="5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8.9999999999999993E-3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42759.593310185184</v>
      </c>
      <c r="T640" s="5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1E-4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41865.583275462966</v>
      </c>
      <c r="T641" s="5">
        <f t="shared" si="5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42683.420312500006</v>
      </c>
      <c r="T642" s="5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100*E643/D643</f>
        <v>119.16249999999999</v>
      </c>
      <c r="P643" s="8">
        <f t="shared" ref="P643:P706" si="61">IF(L643=0,0,E643/L643)</f>
        <v>151.31746031746033</v>
      </c>
      <c r="Q643" t="str">
        <f t="shared" ref="Q643:Q706" si="62">LEFT($N643,SEARCH("/",$N643)-1)</f>
        <v>technology</v>
      </c>
      <c r="R643" t="str">
        <f t="shared" ref="R643:R706" si="63">MID($N643,SEARCH("/",$N643)+1,(LEN(N643)-SEARCH("/",$N643)+1))</f>
        <v>wearables</v>
      </c>
      <c r="S643" s="5">
        <f t="shared" ref="S643:S706" si="64">((($J643/60)/60)/24)+DATE(1970,1,1)</f>
        <v>42199.57</v>
      </c>
      <c r="T643" s="5">
        <f t="shared" ref="T643:T706" si="65">((($I643/60)/60)/24)+DATE(1970,1,1)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1460.4849999999999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42199.651319444441</v>
      </c>
      <c r="T644" s="5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105.80800000000001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42100.642071759255</v>
      </c>
      <c r="T645" s="5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300.11792000000003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41898.665960648148</v>
      </c>
      <c r="T646" s="5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42564.026319444441</v>
      </c>
      <c r="T647" s="5">
        <f t="shared" si="65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41832.852627314816</v>
      </c>
      <c r="T648" s="5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42416.767928240741</v>
      </c>
      <c r="T649" s="5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41891.693379629629</v>
      </c>
      <c r="T650" s="5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41877.912187499998</v>
      </c>
      <c r="T651" s="5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41932.036851851852</v>
      </c>
      <c r="T652" s="5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100.52800000000001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41956.017488425925</v>
      </c>
      <c r="T653" s="5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100.46666666666667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42675.690393518518</v>
      </c>
      <c r="T654" s="5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42199.618518518517</v>
      </c>
      <c r="T655" s="5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42163.957326388889</v>
      </c>
      <c r="T656" s="5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42045.957314814819</v>
      </c>
      <c r="T657" s="5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42417.804618055554</v>
      </c>
      <c r="T658" s="5">
        <f t="shared" si="65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125.7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42331.84574074074</v>
      </c>
      <c r="T659" s="5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42179.160752314812</v>
      </c>
      <c r="T660" s="5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100.56666666666666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42209.593692129631</v>
      </c>
      <c r="T661" s="5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41922.741655092592</v>
      </c>
      <c r="T662" s="5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42636.645358796297</v>
      </c>
      <c r="T663" s="5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41990.438043981485</v>
      </c>
      <c r="T664" s="5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42173.843240740738</v>
      </c>
      <c r="T665" s="5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42077.666377314818</v>
      </c>
      <c r="T666" s="5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42688.711354166662</v>
      </c>
      <c r="T667" s="5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41838.832152777781</v>
      </c>
      <c r="T668" s="5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42632.373414351852</v>
      </c>
      <c r="T669" s="5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4.5599999999999996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42090.831273148149</v>
      </c>
      <c r="T670" s="5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42527.625671296293</v>
      </c>
      <c r="T671" s="5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42506.709722222222</v>
      </c>
      <c r="T672" s="5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39.426666666666669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41984.692731481482</v>
      </c>
      <c r="T673" s="5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41974.219490740739</v>
      </c>
      <c r="T674" s="5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0.20499999999999999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41838.840474537035</v>
      </c>
      <c r="T675" s="5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41803.116053240738</v>
      </c>
      <c r="T676" s="5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41975.930601851855</v>
      </c>
      <c r="T677" s="5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42012.768298611118</v>
      </c>
      <c r="T678" s="5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42504.403877314813</v>
      </c>
      <c r="T679" s="5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3.8206896551724139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42481.376597222217</v>
      </c>
      <c r="T680" s="5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15.485964912280702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42556.695706018523</v>
      </c>
      <c r="T681" s="5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25.911999999999999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41864.501516203702</v>
      </c>
      <c r="T682" s="5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42639.805601851855</v>
      </c>
      <c r="T683" s="5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42778.765300925923</v>
      </c>
      <c r="T684" s="5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42634.900046296301</v>
      </c>
      <c r="T685" s="5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7.4837499999999997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41809.473275462966</v>
      </c>
      <c r="T686" s="5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41971.866574074069</v>
      </c>
      <c r="T687" s="5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42189.673263888893</v>
      </c>
      <c r="T688" s="5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42711.750613425931</v>
      </c>
      <c r="T689" s="5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42262.104780092588</v>
      </c>
      <c r="T690" s="5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42675.66778935185</v>
      </c>
      <c r="T691" s="5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42579.634733796294</v>
      </c>
      <c r="T692" s="5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42158.028310185182</v>
      </c>
      <c r="T693" s="5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6.53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42696.37572916667</v>
      </c>
      <c r="T694" s="5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42094.808182870373</v>
      </c>
      <c r="T695" s="5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42737.663877314815</v>
      </c>
      <c r="T696" s="5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41913.521064814813</v>
      </c>
      <c r="T697" s="5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41815.927106481482</v>
      </c>
      <c r="T698" s="5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46.38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42388.523020833338</v>
      </c>
      <c r="T699" s="5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41866.931076388886</v>
      </c>
      <c r="T700" s="5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82.422107692307691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41563.485509259262</v>
      </c>
      <c r="T701" s="5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42715.688437500001</v>
      </c>
      <c r="T702" s="5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41813.662962962961</v>
      </c>
      <c r="T703" s="5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42668.726701388892</v>
      </c>
      <c r="T704" s="5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42711.950798611113</v>
      </c>
      <c r="T705" s="5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0.87454545454545451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42726.192916666667</v>
      </c>
      <c r="T706" s="5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100*E707/D707</f>
        <v>0.97699999999999998</v>
      </c>
      <c r="P707" s="8">
        <f t="shared" ref="P707:P770" si="67">IF(L707=0,0,E707/L707)</f>
        <v>195.4</v>
      </c>
      <c r="Q707" t="str">
        <f t="shared" ref="Q707:Q770" si="68">LEFT($N707,SEARCH("/",$N707)-1)</f>
        <v>technology</v>
      </c>
      <c r="R707" t="str">
        <f t="shared" ref="R707:R770" si="69">MID($N707,SEARCH("/",$N707)+1,(LEN(N707)-SEARCH("/",$N707)+1))</f>
        <v>wearables</v>
      </c>
      <c r="S707" s="5">
        <f t="shared" ref="S707:S770" si="70">((($J707/60)/60)/24)+DATE(1970,1,1)</f>
        <v>42726.491643518515</v>
      </c>
      <c r="T707" s="5">
        <f t="shared" ref="T707:T770" si="71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42676.995173611111</v>
      </c>
      <c r="T708" s="5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42696.663506944446</v>
      </c>
      <c r="T709" s="5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41835.581018518518</v>
      </c>
      <c r="T710" s="5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0.40666666666666668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41948.041192129633</v>
      </c>
      <c r="T711" s="5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41837.984976851854</v>
      </c>
      <c r="T712" s="5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42678.459120370375</v>
      </c>
      <c r="T713" s="5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42384.680925925932</v>
      </c>
      <c r="T714" s="5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42496.529305555552</v>
      </c>
      <c r="T715" s="5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42734.787986111114</v>
      </c>
      <c r="T716" s="5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42273.090740740736</v>
      </c>
      <c r="T717" s="5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10.214285714285714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41940.658645833333</v>
      </c>
      <c r="T718" s="5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41857.854189814818</v>
      </c>
      <c r="T719" s="5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42752.845451388886</v>
      </c>
      <c r="T720" s="5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42409.040231481486</v>
      </c>
      <c r="T721" s="5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40909.649201388893</v>
      </c>
      <c r="T722" s="5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41807.571840277778</v>
      </c>
      <c r="T723" s="5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40977.805300925924</v>
      </c>
      <c r="T724" s="5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42184.816539351858</v>
      </c>
      <c r="T725" s="5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105.47157142857142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40694.638460648144</v>
      </c>
      <c r="T726" s="5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42321.626296296294</v>
      </c>
      <c r="T727" s="5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41346.042673611111</v>
      </c>
      <c r="T728" s="5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41247.020243055551</v>
      </c>
      <c r="T729" s="5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40731.837465277778</v>
      </c>
      <c r="T730" s="5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41111.185891203706</v>
      </c>
      <c r="T731" s="5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40854.745266203703</v>
      </c>
      <c r="T732" s="5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40879.795682870368</v>
      </c>
      <c r="T733" s="5">
        <f t="shared" si="71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41486.424317129626</v>
      </c>
      <c r="T734" s="5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41598.420046296298</v>
      </c>
      <c r="T735" s="5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42102.164583333331</v>
      </c>
      <c r="T736" s="5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41946.029467592591</v>
      </c>
      <c r="T737" s="5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41579.734259259261</v>
      </c>
      <c r="T738" s="5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41667.275312500002</v>
      </c>
      <c r="T739" s="5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106.73333333333333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41943.604097222218</v>
      </c>
      <c r="T740" s="5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158.33333333333334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41829.502650462964</v>
      </c>
      <c r="T741" s="5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42162.146782407406</v>
      </c>
      <c r="T742" s="5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41401.648217592592</v>
      </c>
      <c r="T743" s="5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110.71428571428571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41689.917962962965</v>
      </c>
      <c r="T744" s="5">
        <f t="shared" si="71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40990.709317129629</v>
      </c>
      <c r="T745" s="5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41226.95721064815</v>
      </c>
      <c r="T746" s="5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179.09909909909911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41367.572280092594</v>
      </c>
      <c r="T747" s="5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41157.042928240742</v>
      </c>
      <c r="T748" s="5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41988.548831018517</v>
      </c>
      <c r="T749" s="5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41831.846828703703</v>
      </c>
      <c r="T750" s="5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42733.94131944445</v>
      </c>
      <c r="T751" s="5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102.58775877587759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41299.878148148149</v>
      </c>
      <c r="T752" s="5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40713.630497685182</v>
      </c>
      <c r="T753" s="5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42639.421493055561</v>
      </c>
      <c r="T754" s="5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42019.590173611112</v>
      </c>
      <c r="T755" s="5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41249.749085648145</v>
      </c>
      <c r="T756" s="5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41383.605057870373</v>
      </c>
      <c r="T757" s="5">
        <f t="shared" si="71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40590.766886574071</v>
      </c>
      <c r="T758" s="5">
        <f t="shared" si="71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41235.054560185185</v>
      </c>
      <c r="T759" s="5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40429.836435185185</v>
      </c>
      <c r="T760" s="5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41789.330312500002</v>
      </c>
      <c r="T761" s="5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5">
        <f t="shared" si="70"/>
        <v>42670.764039351852</v>
      </c>
      <c r="T762" s="5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41642.751458333332</v>
      </c>
      <c r="T763" s="5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5">
        <f t="shared" si="70"/>
        <v>42690.858449074076</v>
      </c>
      <c r="T764" s="5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41471.446851851848</v>
      </c>
      <c r="T765" s="5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5">
        <f t="shared" si="70"/>
        <v>42227.173159722224</v>
      </c>
      <c r="T766" s="5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41901.542638888888</v>
      </c>
      <c r="T767" s="5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5">
        <f t="shared" si="70"/>
        <v>42021.783368055556</v>
      </c>
      <c r="T768" s="5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42115.143634259264</v>
      </c>
      <c r="T769" s="5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5">
        <f t="shared" si="70"/>
        <v>41594.207060185188</v>
      </c>
      <c r="T770" s="5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100*E771/D771</f>
        <v>41.4</v>
      </c>
      <c r="P771" s="8">
        <f t="shared" ref="P771:P834" si="73">IF(L771=0,0,E771/L771)</f>
        <v>31.846153846153847</v>
      </c>
      <c r="Q771" t="str">
        <f t="shared" ref="Q771:Q834" si="74">LEFT($N771,SEARCH("/",$N771)-1)</f>
        <v>publishing</v>
      </c>
      <c r="R771" t="str">
        <f t="shared" ref="R771:R834" si="75">MID($N771,SEARCH("/",$N771)+1,(LEN(N771)-SEARCH("/",$N771)+1))</f>
        <v>fiction</v>
      </c>
      <c r="S771" s="5">
        <f t="shared" ref="S771:S834" si="76">((($J771/60)/60)/24)+DATE(1970,1,1)</f>
        <v>41604.996458333335</v>
      </c>
      <c r="T771" s="5">
        <f t="shared" ref="T771:T834" si="77">((($I771/60)/60)/24)+DATE(1970,1,1)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5">
        <f t="shared" si="76"/>
        <v>41289.999641203707</v>
      </c>
      <c r="T772" s="5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42349.824097222227</v>
      </c>
      <c r="T773" s="5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40068.056932870371</v>
      </c>
      <c r="T774" s="5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0.85129023676509707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42100.735937499994</v>
      </c>
      <c r="T775" s="5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70.2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41663.780300925922</v>
      </c>
      <c r="T776" s="5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40863.060127314813</v>
      </c>
      <c r="T777" s="5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42250.685706018514</v>
      </c>
      <c r="T778" s="5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41456.981215277774</v>
      </c>
      <c r="T779" s="5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41729.702314814815</v>
      </c>
      <c r="T780" s="5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2.6666666666666665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40436.68408564815</v>
      </c>
      <c r="T781" s="5">
        <f t="shared" si="77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40636.673900462964</v>
      </c>
      <c r="T782" s="5">
        <f t="shared" si="77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41403.000856481485</v>
      </c>
      <c r="T783" s="5">
        <f t="shared" si="77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41116.758125</v>
      </c>
      <c r="T784" s="5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40987.773715277777</v>
      </c>
      <c r="T785" s="5">
        <f t="shared" si="77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102.5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41675.149525462963</v>
      </c>
      <c r="T786" s="5">
        <f t="shared" si="77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41303.593923611108</v>
      </c>
      <c r="T787" s="5">
        <f t="shared" si="77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142.80000000000001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40983.055949074071</v>
      </c>
      <c r="T788" s="5">
        <f t="shared" si="77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114.16666666666667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41549.627615740741</v>
      </c>
      <c r="T789" s="5">
        <f t="shared" si="77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41059.006805555553</v>
      </c>
      <c r="T790" s="5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109.41176470588235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41277.186111111114</v>
      </c>
      <c r="T791" s="5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41276.047905092593</v>
      </c>
      <c r="T792" s="5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41557.780624999999</v>
      </c>
      <c r="T793" s="5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41555.873645833337</v>
      </c>
      <c r="T794" s="5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102.77927272727273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41442.741249999999</v>
      </c>
      <c r="T795" s="5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40736.115011574075</v>
      </c>
      <c r="T796" s="5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40963.613032407404</v>
      </c>
      <c r="T797" s="5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41502.882928240739</v>
      </c>
      <c r="T798" s="5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40996.994074074071</v>
      </c>
      <c r="T799" s="5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41882.590127314819</v>
      </c>
      <c r="T800" s="5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40996.667199074072</v>
      </c>
      <c r="T801" s="5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152.13333333333333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41863.433495370373</v>
      </c>
      <c r="T802" s="5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40695.795370370368</v>
      </c>
      <c r="T803" s="5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101.33333333333333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41123.022268518522</v>
      </c>
      <c r="T804" s="5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123.26086956521739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40665.949976851851</v>
      </c>
      <c r="T805" s="5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40730.105625000004</v>
      </c>
      <c r="T806" s="5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40690.823055555556</v>
      </c>
      <c r="T807" s="5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40763.691423611112</v>
      </c>
      <c r="T808" s="5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42759.628599537042</v>
      </c>
      <c r="T809" s="5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41962.100532407407</v>
      </c>
      <c r="T810" s="5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103.77500000000001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41628.833680555559</v>
      </c>
      <c r="T811" s="5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41123.056273148148</v>
      </c>
      <c r="T812" s="5">
        <f t="shared" si="77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41443.643541666665</v>
      </c>
      <c r="T813" s="5">
        <f t="shared" si="77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41282.017962962964</v>
      </c>
      <c r="T814" s="5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41080.960243055553</v>
      </c>
      <c r="T815" s="5">
        <f t="shared" si="77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40679.743067129632</v>
      </c>
      <c r="T816" s="5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41914.917858796296</v>
      </c>
      <c r="T817" s="5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41341.870868055557</v>
      </c>
      <c r="T818" s="5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137.11066666666667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40925.599664351852</v>
      </c>
      <c r="T819" s="5">
        <f t="shared" si="77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41120.882881944446</v>
      </c>
      <c r="T820" s="5">
        <f t="shared" si="77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108.75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41619.998310185183</v>
      </c>
      <c r="T821" s="5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41768.841921296298</v>
      </c>
      <c r="T822" s="5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42093.922048611115</v>
      </c>
      <c r="T823" s="5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41157.947337962964</v>
      </c>
      <c r="T824" s="5">
        <f t="shared" si="77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42055.972824074073</v>
      </c>
      <c r="T825" s="5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40250.242106481484</v>
      </c>
      <c r="T826" s="5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41186.306527777779</v>
      </c>
      <c r="T827" s="5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101.45454545454545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40973.038541666669</v>
      </c>
      <c r="T828" s="5">
        <f t="shared" si="77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103.33333333333333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40927.473460648151</v>
      </c>
      <c r="T829" s="5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41073.050717592596</v>
      </c>
      <c r="T830" s="5">
        <f t="shared" si="77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42504.801388888889</v>
      </c>
      <c r="T831" s="5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107.83333333333333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41325.525752314818</v>
      </c>
      <c r="T832" s="5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40996.646921296298</v>
      </c>
      <c r="T833" s="5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100.60706666666667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40869.675173611111</v>
      </c>
      <c r="T834" s="5">
        <f t="shared" si="77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100*E835/D835</f>
        <v>101.66666666666667</v>
      </c>
      <c r="P835" s="8">
        <f t="shared" ref="P835:P898" si="79">IF(L835=0,0,E835/L835)</f>
        <v>148.78048780487805</v>
      </c>
      <c r="Q835" t="str">
        <f t="shared" ref="Q835:Q898" si="80">LEFT($N835,SEARCH("/",$N835)-1)</f>
        <v>music</v>
      </c>
      <c r="R835" t="str">
        <f t="shared" ref="R835:R898" si="81">MID($N835,SEARCH("/",$N835)+1,(LEN(N835)-SEARCH("/",$N835)+1))</f>
        <v>rock</v>
      </c>
      <c r="S835" s="5">
        <f t="shared" ref="S835:S898" si="82">((($J835/60)/60)/24)+DATE(1970,1,1)</f>
        <v>41718.878182870372</v>
      </c>
      <c r="T835" s="5">
        <f t="shared" ref="T835:T898" si="83">((($I835/60)/60)/24)+DATE(1970,1,1)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131.01818181818183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41422.822824074072</v>
      </c>
      <c r="T836" s="5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41005.45784722222</v>
      </c>
      <c r="T837" s="5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100.93040000000001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41524.056921296295</v>
      </c>
      <c r="T838" s="5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41730.998402777775</v>
      </c>
      <c r="T839" s="5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40895.897974537038</v>
      </c>
      <c r="T840" s="5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41144.763379629629</v>
      </c>
      <c r="T841" s="5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42607.226701388892</v>
      </c>
      <c r="T842" s="5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41923.838692129626</v>
      </c>
      <c r="T843" s="5">
        <f t="shared" si="83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41526.592395833337</v>
      </c>
      <c r="T844" s="5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42695.257870370369</v>
      </c>
      <c r="T845" s="5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41905.684629629628</v>
      </c>
      <c r="T846" s="5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42578.205972222218</v>
      </c>
      <c r="T847" s="5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122.00090909090909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41694.391840277778</v>
      </c>
      <c r="T848" s="5">
        <f t="shared" si="83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42165.79833333334</v>
      </c>
      <c r="T849" s="5">
        <f t="shared" si="83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42078.792048611111</v>
      </c>
      <c r="T850" s="5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42051.148888888885</v>
      </c>
      <c r="T851" s="5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155.17500000000001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42452.827743055561</v>
      </c>
      <c r="T852" s="5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42522.880243055552</v>
      </c>
      <c r="T853" s="5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42656.805497685185</v>
      </c>
      <c r="T854" s="5">
        <f t="shared" si="83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42021.832280092596</v>
      </c>
      <c r="T855" s="5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118.22050359712232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42702.212337962963</v>
      </c>
      <c r="T856" s="5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42545.125196759262</v>
      </c>
      <c r="T857" s="5">
        <f t="shared" si="83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42609.311990740738</v>
      </c>
      <c r="T858" s="5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42291.581377314811</v>
      </c>
      <c r="T859" s="5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42079.745578703703</v>
      </c>
      <c r="T860" s="5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42128.820231481484</v>
      </c>
      <c r="T861" s="5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41570.482789351852</v>
      </c>
      <c r="T862" s="5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42599.965324074074</v>
      </c>
      <c r="T863" s="5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0.34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41559.5549537037</v>
      </c>
      <c r="T864" s="5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40921.117662037039</v>
      </c>
      <c r="T865" s="5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41541.106921296298</v>
      </c>
      <c r="T866" s="5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41230.77311342593</v>
      </c>
      <c r="T867" s="5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42025.637939814813</v>
      </c>
      <c r="T868" s="5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40088.105393518519</v>
      </c>
      <c r="T869" s="5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41616.027754629627</v>
      </c>
      <c r="T870" s="5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41342.845567129632</v>
      </c>
      <c r="T871" s="5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41488.022256944445</v>
      </c>
      <c r="T872" s="5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41577.561284722222</v>
      </c>
      <c r="T873" s="5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40567.825543981482</v>
      </c>
      <c r="T874" s="5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1.2857142857142858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41184.167129629634</v>
      </c>
      <c r="T875" s="5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24.333333333333332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41368.583726851852</v>
      </c>
      <c r="T876" s="5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5">
        <f t="shared" si="82"/>
        <v>42248.723738425921</v>
      </c>
      <c r="T877" s="5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41276.496840277774</v>
      </c>
      <c r="T878" s="5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41597.788888888892</v>
      </c>
      <c r="T879" s="5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40505.232916666668</v>
      </c>
      <c r="T880" s="5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30.666666666666668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41037.829918981479</v>
      </c>
      <c r="T881" s="5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41179.32104166667</v>
      </c>
      <c r="T882" s="5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40877.25099537037</v>
      </c>
      <c r="T883" s="5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40759.860532407409</v>
      </c>
      <c r="T884" s="5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42371.935590277775</v>
      </c>
      <c r="T885" s="5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40981.802615740737</v>
      </c>
      <c r="T886" s="5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42713.941099537042</v>
      </c>
      <c r="T887" s="5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42603.870520833334</v>
      </c>
      <c r="T888" s="5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5">
        <f t="shared" si="82"/>
        <v>41026.958969907406</v>
      </c>
      <c r="T889" s="5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40751.753298611111</v>
      </c>
      <c r="T890" s="5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41887.784062500003</v>
      </c>
      <c r="T891" s="5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4.166666666666667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41569.698831018519</v>
      </c>
      <c r="T892" s="5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41842.031597222223</v>
      </c>
      <c r="T893" s="5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40304.20003472222</v>
      </c>
      <c r="T894" s="5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42065.897719907407</v>
      </c>
      <c r="T895" s="5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42496.981597222228</v>
      </c>
      <c r="T896" s="5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40431.127650462964</v>
      </c>
      <c r="T897" s="5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42218.872986111113</v>
      </c>
      <c r="T898" s="5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100*E899/D899</f>
        <v>0</v>
      </c>
      <c r="P899" s="8">
        <f t="shared" ref="P899:P962" si="85">IF(L899=0,0,E899/L899)</f>
        <v>0</v>
      </c>
      <c r="Q899" t="str">
        <f t="shared" ref="Q899:Q962" si="86">LEFT($N899,SEARCH("/",$N899)-1)</f>
        <v>music</v>
      </c>
      <c r="R899" t="str">
        <f t="shared" ref="R899:R962" si="87">MID($N899,SEARCH("/",$N899)+1,(LEN(N899)-SEARCH("/",$N899)+1))</f>
        <v>indie rock</v>
      </c>
      <c r="S899" s="5">
        <f t="shared" ref="S899:S962" si="88">((($J899/60)/60)/24)+DATE(1970,1,1)</f>
        <v>41211.688750000001</v>
      </c>
      <c r="T899" s="5">
        <f t="shared" ref="T899:T962" si="89">((($I899/60)/60)/24)+DATE(1970,1,1)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40878.758217592593</v>
      </c>
      <c r="T900" s="5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40646.099097222221</v>
      </c>
      <c r="T901" s="5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42429.84956018519</v>
      </c>
      <c r="T902" s="5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5">
        <f t="shared" si="88"/>
        <v>40291.81150462963</v>
      </c>
      <c r="T903" s="5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41829.965532407405</v>
      </c>
      <c r="T904" s="5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41149.796064814815</v>
      </c>
      <c r="T905" s="5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42342.080289351856</v>
      </c>
      <c r="T906" s="5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40507.239884259259</v>
      </c>
      <c r="T907" s="5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5">
        <f t="shared" si="88"/>
        <v>41681.189699074072</v>
      </c>
      <c r="T908" s="5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5">
        <f t="shared" si="88"/>
        <v>40767.192395833335</v>
      </c>
      <c r="T909" s="5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5">
        <f t="shared" si="88"/>
        <v>40340.801562499997</v>
      </c>
      <c r="T910" s="5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41081.69027777778</v>
      </c>
      <c r="T911" s="5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42737.545358796298</v>
      </c>
      <c r="T912" s="5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5">
        <f t="shared" si="88"/>
        <v>41642.005150462966</v>
      </c>
      <c r="T913" s="5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41194.109340277777</v>
      </c>
      <c r="T914" s="5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41004.139108796298</v>
      </c>
      <c r="T915" s="5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5">
        <f t="shared" si="88"/>
        <v>41116.763275462967</v>
      </c>
      <c r="T916" s="5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40937.679560185185</v>
      </c>
      <c r="T917" s="5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5">
        <f t="shared" si="88"/>
        <v>40434.853402777779</v>
      </c>
      <c r="T918" s="5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41802.94363425926</v>
      </c>
      <c r="T919" s="5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41944.916215277779</v>
      </c>
      <c r="T920" s="5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41227.641724537039</v>
      </c>
      <c r="T921" s="5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5">
        <f t="shared" si="88"/>
        <v>41562.67155092593</v>
      </c>
      <c r="T922" s="5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40847.171018518515</v>
      </c>
      <c r="T923" s="5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41878.530011574076</v>
      </c>
      <c r="T924" s="5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2.2000000000000002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41934.959756944445</v>
      </c>
      <c r="T925" s="5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41288.942928240744</v>
      </c>
      <c r="T926" s="5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2.6666666666666665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41575.880914351852</v>
      </c>
      <c r="T927" s="5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5">
        <f t="shared" si="88"/>
        <v>40338.02002314815</v>
      </c>
      <c r="T928" s="5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5">
        <f t="shared" si="88"/>
        <v>41013.822858796295</v>
      </c>
      <c r="T929" s="5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10.862068965517242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41180.86241898148</v>
      </c>
      <c r="T930" s="5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5">
        <f t="shared" si="88"/>
        <v>40978.238067129627</v>
      </c>
      <c r="T931" s="5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40312.915578703702</v>
      </c>
      <c r="T932" s="5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41680.359976851854</v>
      </c>
      <c r="T933" s="5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41310.969270833331</v>
      </c>
      <c r="T934" s="5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41711.169085648151</v>
      </c>
      <c r="T935" s="5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41733.737083333333</v>
      </c>
      <c r="T936" s="5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42368.333668981482</v>
      </c>
      <c r="T937" s="5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5">
        <f t="shared" si="88"/>
        <v>40883.024178240739</v>
      </c>
      <c r="T938" s="5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41551.798113425924</v>
      </c>
      <c r="T939" s="5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41124.479722222226</v>
      </c>
      <c r="T940" s="5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41416.763171296298</v>
      </c>
      <c r="T941" s="5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42182.008402777778</v>
      </c>
      <c r="T942" s="5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42746.096585648149</v>
      </c>
      <c r="T943" s="5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42382.843287037031</v>
      </c>
      <c r="T944" s="5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9.6333333333333329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42673.66788194445</v>
      </c>
      <c r="T945" s="5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13.326000000000001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42444.583912037036</v>
      </c>
      <c r="T946" s="5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42732.872986111113</v>
      </c>
      <c r="T947" s="5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1.9066666666666667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42592.750555555554</v>
      </c>
      <c r="T948" s="5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42491.781319444446</v>
      </c>
      <c r="T949" s="5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42411.828287037039</v>
      </c>
      <c r="T950" s="5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42361.043703703705</v>
      </c>
      <c r="T951" s="5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42356.750706018516</v>
      </c>
      <c r="T952" s="5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42480.653611111105</v>
      </c>
      <c r="T953" s="5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42662.613564814819</v>
      </c>
      <c r="T954" s="5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41999.164340277777</v>
      </c>
      <c r="T955" s="5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42194.833784722221</v>
      </c>
      <c r="T956" s="5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42586.295138888891</v>
      </c>
      <c r="T957" s="5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42060.913877314815</v>
      </c>
      <c r="T958" s="5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1.9416666666666667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42660.552465277782</v>
      </c>
      <c r="T959" s="5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11.328275684711329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42082.802812499998</v>
      </c>
      <c r="T960" s="5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41993.174363425926</v>
      </c>
      <c r="T961" s="5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42766.626793981486</v>
      </c>
      <c r="T962" s="5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100*E963/D963</f>
        <v>42.188421052631575</v>
      </c>
      <c r="P963" s="8">
        <f t="shared" ref="P963:P1026" si="91">IF(L963=0,0,E963/L963)</f>
        <v>364.35454545454547</v>
      </c>
      <c r="Q963" t="str">
        <f t="shared" ref="Q963:Q1026" si="92">LEFT($N963,SEARCH("/",$N963)-1)</f>
        <v>technology</v>
      </c>
      <c r="R963" t="str">
        <f t="shared" ref="R963:R1026" si="93">MID($N963,SEARCH("/",$N963)+1,(LEN(N963)-SEARCH("/",$N963)+1))</f>
        <v>wearables</v>
      </c>
      <c r="S963" s="5">
        <f t="shared" ref="S963:S1026" si="94">((($J963/60)/60)/24)+DATE(1970,1,1)</f>
        <v>42740.693692129629</v>
      </c>
      <c r="T963" s="5">
        <f t="shared" ref="T963:T1026" si="95">((($I963/60)/60)/24)+DATE(1970,1,1)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42373.712418981479</v>
      </c>
      <c r="T964" s="5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42625.635636574079</v>
      </c>
      <c r="T965" s="5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42208.628692129627</v>
      </c>
      <c r="T966" s="5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42637.016736111109</v>
      </c>
      <c r="T967" s="5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14.8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42619.635787037041</v>
      </c>
      <c r="T968" s="5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17.809999999999999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42422.254328703704</v>
      </c>
      <c r="T969" s="5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41836.847615740742</v>
      </c>
      <c r="T970" s="5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42742.30332175926</v>
      </c>
      <c r="T971" s="5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42721.220520833333</v>
      </c>
      <c r="T972" s="5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0.22600000000000001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42111.709027777775</v>
      </c>
      <c r="T973" s="5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41856.865717592591</v>
      </c>
      <c r="T974" s="5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2.0550000000000002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42257.014965277776</v>
      </c>
      <c r="T975" s="5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0.56000000000000005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42424.749490740738</v>
      </c>
      <c r="T976" s="5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2.6070000000000002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42489.696585648147</v>
      </c>
      <c r="T977" s="5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42185.058993055558</v>
      </c>
      <c r="T978" s="5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42391.942094907412</v>
      </c>
      <c r="T979" s="5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42395.309039351851</v>
      </c>
      <c r="T980" s="5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42506.416990740734</v>
      </c>
      <c r="T981" s="5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41928.904189814813</v>
      </c>
      <c r="T982" s="5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41830.947013888886</v>
      </c>
      <c r="T983" s="5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42615.753310185188</v>
      </c>
      <c r="T984" s="5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29.506136117214712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42574.667650462965</v>
      </c>
      <c r="T985" s="5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42061.11583333333</v>
      </c>
      <c r="T986" s="5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42339.967708333337</v>
      </c>
      <c r="T987" s="5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42324.767361111109</v>
      </c>
      <c r="T988" s="5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41773.294560185182</v>
      </c>
      <c r="T989" s="5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42614.356770833328</v>
      </c>
      <c r="T990" s="5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42611.933969907404</v>
      </c>
      <c r="T991" s="5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41855.784305555557</v>
      </c>
      <c r="T992" s="5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42538.75680555556</v>
      </c>
      <c r="T993" s="5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0.46700000000000003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42437.924988425926</v>
      </c>
      <c r="T994" s="5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42652.964907407411</v>
      </c>
      <c r="T995" s="5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2.3344999999999998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41921.263078703705</v>
      </c>
      <c r="T996" s="5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41947.940740740742</v>
      </c>
      <c r="T997" s="5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41817.866435185184</v>
      </c>
      <c r="T998" s="5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41941.10297453704</v>
      </c>
      <c r="T999" s="5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42282.168993055559</v>
      </c>
      <c r="T1000" s="5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7.7886666666666668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41926.29965277778</v>
      </c>
      <c r="T1001" s="5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42749.059722222228</v>
      </c>
      <c r="T1002" s="5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42720.720057870371</v>
      </c>
      <c r="T1003" s="5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29.602960296029604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42325.684189814812</v>
      </c>
      <c r="T1004" s="5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42780.709039351852</v>
      </c>
      <c r="T1005" s="5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42388.708645833336</v>
      </c>
      <c r="T1006" s="5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42276.624803240738</v>
      </c>
      <c r="T1007" s="5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41977.040185185186</v>
      </c>
      <c r="T1008" s="5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42676.583599537036</v>
      </c>
      <c r="T1009" s="5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0.26737967914438504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42702.809201388889</v>
      </c>
      <c r="T1010" s="5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42510.604699074072</v>
      </c>
      <c r="T1011" s="5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42561.829421296294</v>
      </c>
      <c r="T1012" s="5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41946.898090277777</v>
      </c>
      <c r="T1013" s="5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42714.440416666665</v>
      </c>
      <c r="T1014" s="5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42339.833981481483</v>
      </c>
      <c r="T1015" s="5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30.6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41955.002488425926</v>
      </c>
      <c r="T1016" s="5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2.6666666666666665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42303.878414351857</v>
      </c>
      <c r="T1017" s="5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42422.107129629629</v>
      </c>
      <c r="T1018" s="5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42289.675173611111</v>
      </c>
      <c r="T1019" s="5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42535.492280092592</v>
      </c>
      <c r="T1020" s="5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42009.973946759259</v>
      </c>
      <c r="T1021" s="5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42127.069548611107</v>
      </c>
      <c r="T1022" s="5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42271.251979166671</v>
      </c>
      <c r="T1023" s="5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42111.646724537044</v>
      </c>
      <c r="T1024" s="5">
        <f t="shared" si="95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42145.919687500005</v>
      </c>
      <c r="T1025" s="5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118.63775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42370.580590277779</v>
      </c>
      <c r="T1026" s="5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100*E1027/D1027</f>
        <v>109.92831428571429</v>
      </c>
      <c r="P1027" s="8">
        <f t="shared" ref="P1027:P1090" si="97">IF(L1027=0,0,E1027/L1027)</f>
        <v>71.848571428571432</v>
      </c>
      <c r="Q1027" t="str">
        <f t="shared" ref="Q1027:Q1090" si="98">LEFT($N1027,SEARCH("/",$N1027)-1)</f>
        <v>music</v>
      </c>
      <c r="R1027" t="str">
        <f t="shared" ref="R1027:R1090" si="99">MID($N1027,SEARCH("/",$N1027)+1,(LEN(N1027)-SEARCH("/",$N1027)+1))</f>
        <v>electronic music</v>
      </c>
      <c r="S1027" s="5">
        <f t="shared" ref="S1027:S1090" si="100">((($J1027/60)/60)/24)+DATE(1970,1,1)</f>
        <v>42049.833761574075</v>
      </c>
      <c r="T1027" s="5">
        <f t="shared" ref="T1027:T1090" si="101">((($I1027/60)/60)/24)+DATE(1970,1,1)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100.00828571428572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42426.407592592594</v>
      </c>
      <c r="T1028" s="5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41905.034108796295</v>
      </c>
      <c r="T1029" s="5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42755.627372685187</v>
      </c>
      <c r="T1030" s="5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111.76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42044.711886574078</v>
      </c>
      <c r="T1031" s="5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342.1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42611.483206018514</v>
      </c>
      <c r="T1032" s="5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42324.764004629629</v>
      </c>
      <c r="T1033" s="5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42514.666956018518</v>
      </c>
      <c r="T1034" s="5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42688.732407407413</v>
      </c>
      <c r="T1035" s="5">
        <f t="shared" si="101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42555.166712962964</v>
      </c>
      <c r="T1036" s="5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107.65217391304348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42016.641435185185</v>
      </c>
      <c r="T1037" s="5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41249.448958333334</v>
      </c>
      <c r="T1038" s="5">
        <f t="shared" si="101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42119.822476851856</v>
      </c>
      <c r="T1039" s="5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42418.231747685189</v>
      </c>
      <c r="T1040" s="5">
        <f t="shared" si="101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42692.109328703707</v>
      </c>
      <c r="T1041" s="5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42579.708437499998</v>
      </c>
      <c r="T1042" s="5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5">
        <f t="shared" si="100"/>
        <v>41831.060092592597</v>
      </c>
      <c r="T1043" s="5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41851.696157407408</v>
      </c>
      <c r="T1044" s="5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42114.252951388888</v>
      </c>
      <c r="T1045" s="5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42011.925937499997</v>
      </c>
      <c r="T1046" s="5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2.66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41844.874421296299</v>
      </c>
      <c r="T1047" s="5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42319.851388888885</v>
      </c>
      <c r="T1048" s="5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41918.818460648145</v>
      </c>
      <c r="T1049" s="5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42598.053113425922</v>
      </c>
      <c r="T1050" s="5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42382.431076388893</v>
      </c>
      <c r="T1051" s="5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42231.7971875</v>
      </c>
      <c r="T1052" s="5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5">
        <f t="shared" si="100"/>
        <v>41850.014178240745</v>
      </c>
      <c r="T1053" s="5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42483.797395833331</v>
      </c>
      <c r="T1054" s="5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42775.172824074078</v>
      </c>
      <c r="T1055" s="5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41831.851840277777</v>
      </c>
      <c r="T1056" s="5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42406.992418981477</v>
      </c>
      <c r="T1057" s="5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42058.719641203701</v>
      </c>
      <c r="T1058" s="5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42678.871331018512</v>
      </c>
      <c r="T1059" s="5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42047.900960648149</v>
      </c>
      <c r="T1060" s="5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42046.79</v>
      </c>
      <c r="T1061" s="5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42079.913113425922</v>
      </c>
      <c r="T1062" s="5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42432.276712962965</v>
      </c>
      <c r="T1063" s="5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95.477386934673362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42556.807187500002</v>
      </c>
      <c r="T1064" s="5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5">
        <f t="shared" si="100"/>
        <v>42583.030810185184</v>
      </c>
      <c r="T1065" s="5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41417.228043981479</v>
      </c>
      <c r="T1066" s="5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41661.381041666667</v>
      </c>
      <c r="T1067" s="5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41445.962754629632</v>
      </c>
      <c r="T1068" s="5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41599.855682870373</v>
      </c>
      <c r="T1069" s="5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42440.371111111104</v>
      </c>
      <c r="T1070" s="5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41572.229849537034</v>
      </c>
      <c r="T1071" s="5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41163.011828703704</v>
      </c>
      <c r="T1072" s="5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42295.753391203703</v>
      </c>
      <c r="T1073" s="5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41645.832141203704</v>
      </c>
      <c r="T1074" s="5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1.3333333333333333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40802.964594907404</v>
      </c>
      <c r="T1075" s="5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6.3092592592592593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41613.172974537039</v>
      </c>
      <c r="T1076" s="5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41005.904120370367</v>
      </c>
      <c r="T1077" s="5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41838.377893518518</v>
      </c>
      <c r="T1078" s="5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42353.16679398148</v>
      </c>
      <c r="T1079" s="5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40701.195844907408</v>
      </c>
      <c r="T1080" s="5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42479.566388888896</v>
      </c>
      <c r="T1081" s="5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41740.138113425928</v>
      </c>
      <c r="T1082" s="5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42002.926990740743</v>
      </c>
      <c r="T1083" s="5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0.56000000000000005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41101.906111111115</v>
      </c>
      <c r="T1084" s="5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41793.659525462965</v>
      </c>
      <c r="T1085" s="5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41829.912083333329</v>
      </c>
      <c r="T1086" s="5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42413.671006944445</v>
      </c>
      <c r="T1087" s="5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8.3333333333333329E-2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41845.866793981484</v>
      </c>
      <c r="T1088" s="5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41775.713969907411</v>
      </c>
      <c r="T1089" s="5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41723.799386574072</v>
      </c>
      <c r="T1090" s="5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100*E1091/D1091</f>
        <v>7.8266666666666671</v>
      </c>
      <c r="P1091" s="8">
        <f t="shared" ref="P1091:P1154" si="103">IF(L1091=0,0,E1091/L1091)</f>
        <v>23.959183673469386</v>
      </c>
      <c r="Q1091" t="str">
        <f t="shared" ref="Q1091:Q1154" si="104">LEFT($N1091,SEARCH("/",$N1091)-1)</f>
        <v>games</v>
      </c>
      <c r="R1091" t="str">
        <f t="shared" ref="R1091:R1154" si="105">MID($N1091,SEARCH("/",$N1091)+1,(LEN(N1091)-SEARCH("/",$N1091)+1))</f>
        <v>video games</v>
      </c>
      <c r="S1091" s="5">
        <f t="shared" ref="S1091:S1154" si="106">((($J1091/60)/60)/24)+DATE(1970,1,1)</f>
        <v>42151.189525462964</v>
      </c>
      <c r="T1091" s="5">
        <f t="shared" ref="T1091:T1154" si="107">((($I1091/60)/60)/24)+DATE(1970,1,1)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42123.185798611114</v>
      </c>
      <c r="T1092" s="5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42440.820277777777</v>
      </c>
      <c r="T1093" s="5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41250.025902777779</v>
      </c>
      <c r="T1094" s="5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42396.973807870367</v>
      </c>
      <c r="T1095" s="5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40795.713344907403</v>
      </c>
      <c r="T1096" s="5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41486.537268518521</v>
      </c>
      <c r="T1097" s="5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41885.51798611111</v>
      </c>
      <c r="T1098" s="5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41660.792557870373</v>
      </c>
      <c r="T1099" s="5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7.2119999999999997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41712.762673611112</v>
      </c>
      <c r="T1100" s="5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42107.836435185185</v>
      </c>
      <c r="T1101" s="5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42384.110775462963</v>
      </c>
      <c r="T1102" s="5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42538.77243055556</v>
      </c>
      <c r="T1103" s="5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41577.045428240745</v>
      </c>
      <c r="T1104" s="5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42479.22210648148</v>
      </c>
      <c r="T1105" s="5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41771.40996527778</v>
      </c>
      <c r="T1106" s="5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41692.135729166665</v>
      </c>
      <c r="T1107" s="5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40973.740451388891</v>
      </c>
      <c r="T1108" s="5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41813.861388888887</v>
      </c>
      <c r="T1109" s="5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40952.636979166666</v>
      </c>
      <c r="T1110" s="5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0.45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42662.752199074079</v>
      </c>
      <c r="T1111" s="5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41220.933124999996</v>
      </c>
      <c r="T1112" s="5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42347.203587962969</v>
      </c>
      <c r="T1113" s="5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35.537409090909094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41963.759386574078</v>
      </c>
      <c r="T1114" s="5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41835.977083333331</v>
      </c>
      <c r="T1115" s="5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0.16666666666666666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41526.345914351856</v>
      </c>
      <c r="T1116" s="5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42429.695543981477</v>
      </c>
      <c r="T1117" s="5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41009.847314814811</v>
      </c>
      <c r="T1118" s="5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42333.598530092597</v>
      </c>
      <c r="T1119" s="5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41704.16642361111</v>
      </c>
      <c r="T1120" s="5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0.23809523809523808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41722.792407407411</v>
      </c>
      <c r="T1121" s="5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40799.872685185182</v>
      </c>
      <c r="T1122" s="5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42412.934212962966</v>
      </c>
      <c r="T1123" s="5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41410.703993055555</v>
      </c>
      <c r="T1124" s="5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41718.5237037037</v>
      </c>
      <c r="T1125" s="5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42094.667256944449</v>
      </c>
      <c r="T1126" s="5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42212.624189814815</v>
      </c>
      <c r="T1127" s="5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42535.327476851846</v>
      </c>
      <c r="T1128" s="5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1.6714285714285715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41926.854166666664</v>
      </c>
      <c r="T1129" s="5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41828.649502314816</v>
      </c>
      <c r="T1130" s="5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42496.264965277776</v>
      </c>
      <c r="T1131" s="5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41908.996527777781</v>
      </c>
      <c r="T1132" s="5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42332.908194444448</v>
      </c>
      <c r="T1133" s="5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42706.115405092598</v>
      </c>
      <c r="T1134" s="5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0.66666666666666663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41821.407187500001</v>
      </c>
      <c r="T1135" s="5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41958.285046296296</v>
      </c>
      <c r="T1136" s="5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42558.989513888882</v>
      </c>
      <c r="T1137" s="5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6.4439140811455848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42327.671631944439</v>
      </c>
      <c r="T1138" s="5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42453.819687499999</v>
      </c>
      <c r="T1139" s="5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42736.9066087963</v>
      </c>
      <c r="T1140" s="5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41975.347523148142</v>
      </c>
      <c r="T1141" s="5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42192.462048611109</v>
      </c>
      <c r="T1142" s="5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42164.699652777781</v>
      </c>
      <c r="T1143" s="5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42022.006099537044</v>
      </c>
      <c r="T1144" s="5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42325.19358796296</v>
      </c>
      <c r="T1145" s="5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42093.181944444441</v>
      </c>
      <c r="T1146" s="5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41854.747592592597</v>
      </c>
      <c r="T1147" s="5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41723.9533912037</v>
      </c>
      <c r="T1148" s="5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41871.972025462965</v>
      </c>
      <c r="T1149" s="5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42675.171076388884</v>
      </c>
      <c r="T1150" s="5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42507.71025462963</v>
      </c>
      <c r="T1151" s="5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42317.954571759255</v>
      </c>
      <c r="T1152" s="5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42224.102581018517</v>
      </c>
      <c r="T1153" s="5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5.6937499999999996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42109.709629629629</v>
      </c>
      <c r="T1154" s="5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100*E1155/D1155</f>
        <v>0.625</v>
      </c>
      <c r="P1155" s="8">
        <f t="shared" ref="P1155:P1218" si="109">IF(L1155=0,0,E1155/L1155)</f>
        <v>50</v>
      </c>
      <c r="Q1155" t="str">
        <f t="shared" ref="Q1155:Q1218" si="110">LEFT($N1155,SEARCH("/",$N1155)-1)</f>
        <v>food</v>
      </c>
      <c r="R1155" t="str">
        <f t="shared" ref="R1155:R1218" si="111">MID($N1155,SEARCH("/",$N1155)+1,(LEN(N1155)-SEARCH("/",$N1155)+1))</f>
        <v>food trucks</v>
      </c>
      <c r="S1155" s="5">
        <f t="shared" ref="S1155:S1218" si="112">((($J1155/60)/60)/24)+DATE(1970,1,1)</f>
        <v>42143.714178240742</v>
      </c>
      <c r="T1155" s="5">
        <f t="shared" ref="T1155:T1218" si="113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42223.108865740738</v>
      </c>
      <c r="T1156" s="5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41835.763981481483</v>
      </c>
      <c r="T1157" s="5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42029.07131944444</v>
      </c>
      <c r="T1158" s="5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41918.628240740742</v>
      </c>
      <c r="T1159" s="5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0.46666666666666667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41952.09175925926</v>
      </c>
      <c r="T1160" s="5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42154.726446759261</v>
      </c>
      <c r="T1161" s="5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42061.154930555553</v>
      </c>
      <c r="T1162" s="5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42122.629502314812</v>
      </c>
      <c r="T1163" s="5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5.8333333333333334E-2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41876.683611111112</v>
      </c>
      <c r="T1164" s="5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41830.723611111112</v>
      </c>
      <c r="T1165" s="5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42509.724328703705</v>
      </c>
      <c r="T1166" s="5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20.704999999999998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41792.214467592588</v>
      </c>
      <c r="T1167" s="5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19.14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42150.485439814816</v>
      </c>
      <c r="T1168" s="5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41863.734895833331</v>
      </c>
      <c r="T1169" s="5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5.666666666666667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42605.053993055553</v>
      </c>
      <c r="T1170" s="5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0.17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42027.353738425925</v>
      </c>
      <c r="T1171" s="5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42124.893182870372</v>
      </c>
      <c r="T1172" s="5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41938.804710648146</v>
      </c>
      <c r="T1173" s="5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41841.682314814818</v>
      </c>
      <c r="T1174" s="5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42184.185844907406</v>
      </c>
      <c r="T1175" s="5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5.9066666666666663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42468.84174768519</v>
      </c>
      <c r="T1176" s="5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2.9249999999999998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42170.728460648148</v>
      </c>
      <c r="T1177" s="5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42746.019652777773</v>
      </c>
      <c r="T1178" s="5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41897.660833333335</v>
      </c>
      <c r="T1179" s="5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41837.905694444446</v>
      </c>
      <c r="T1180" s="5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42275.720219907409</v>
      </c>
      <c r="T1181" s="5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41781.806875000002</v>
      </c>
      <c r="T1182" s="5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42034.339363425926</v>
      </c>
      <c r="T1183" s="5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42728.827407407407</v>
      </c>
      <c r="T1184" s="5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42656.86137731481</v>
      </c>
      <c r="T1185" s="5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104.93636363636364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42741.599664351852</v>
      </c>
      <c r="T1186" s="5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42130.865150462967</v>
      </c>
      <c r="T1187" s="5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106.73333333333333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42123.86336805555</v>
      </c>
      <c r="T1188" s="5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42109.894942129627</v>
      </c>
      <c r="T1189" s="5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160.55000000000001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42711.700694444444</v>
      </c>
      <c r="T1190" s="5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42529.979108796295</v>
      </c>
      <c r="T1191" s="5">
        <f t="shared" si="113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41852.665798611109</v>
      </c>
      <c r="T1192" s="5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42419.603703703702</v>
      </c>
      <c r="T1193" s="5">
        <f t="shared" si="113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42747.506689814814</v>
      </c>
      <c r="T1194" s="5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42409.776076388895</v>
      </c>
      <c r="T1195" s="5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42072.488182870366</v>
      </c>
      <c r="T1196" s="5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42298.34783564815</v>
      </c>
      <c r="T1197" s="5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269.91034482758619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42326.818738425922</v>
      </c>
      <c r="T1198" s="5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42503.66474537037</v>
      </c>
      <c r="T1199" s="5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260.60000000000002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42333.619050925925</v>
      </c>
      <c r="T1200" s="5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101.31677953348382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42161.770833333328</v>
      </c>
      <c r="T1201" s="5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42089.477500000001</v>
      </c>
      <c r="T1202" s="5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102.43783333333333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42536.60701388889</v>
      </c>
      <c r="T1203" s="5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42152.288819444439</v>
      </c>
      <c r="T1204" s="5">
        <f t="shared" si="113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102.45398773006134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42125.614895833336</v>
      </c>
      <c r="T1205" s="5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42297.748067129629</v>
      </c>
      <c r="T1206" s="5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100.86153846153846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42138.506377314814</v>
      </c>
      <c r="T1207" s="5">
        <f t="shared" si="113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115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42772.776076388895</v>
      </c>
      <c r="T1208" s="5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42430.430243055554</v>
      </c>
      <c r="T1209" s="5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155.30000000000001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42423.709074074075</v>
      </c>
      <c r="T1210" s="5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42761.846122685187</v>
      </c>
      <c r="T1211" s="5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254.315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42132.941805555558</v>
      </c>
      <c r="T1212" s="5">
        <f t="shared" si="113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42515.866446759261</v>
      </c>
      <c r="T1213" s="5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42318.950173611112</v>
      </c>
      <c r="T1214" s="5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102.23076923076923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42731.755787037036</v>
      </c>
      <c r="T1215" s="5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42104.840335648143</v>
      </c>
      <c r="T1216" s="5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786.08019999999999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41759.923101851848</v>
      </c>
      <c r="T1217" s="5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145.69999999999999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42247.616400462968</v>
      </c>
      <c r="T1218" s="5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100*E1219/D1219</f>
        <v>102.6</v>
      </c>
      <c r="P1219" s="8">
        <f t="shared" ref="P1219:P1282" si="115">IF(L1219=0,0,E1219/L1219)</f>
        <v>148.57377049180329</v>
      </c>
      <c r="Q1219" t="str">
        <f t="shared" ref="Q1219:Q1282" si="116">LEFT($N1219,SEARCH("/",$N1219)-1)</f>
        <v>photography</v>
      </c>
      <c r="R1219" t="str">
        <f t="shared" ref="R1219:R1282" si="117">MID($N1219,SEARCH("/",$N1219)+1,(LEN(N1219)-SEARCH("/",$N1219)+1))</f>
        <v>photobooks</v>
      </c>
      <c r="S1219" s="5">
        <f t="shared" ref="S1219:S1282" si="118">((($J1219/60)/60)/24)+DATE(1970,1,1)</f>
        <v>42535.809490740736</v>
      </c>
      <c r="T1219" s="5">
        <f t="shared" ref="T1219:T1282" si="119">((($I1219/60)/60)/24)+DATE(1970,1,1)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42278.662037037036</v>
      </c>
      <c r="T1220" s="5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42633.461956018517</v>
      </c>
      <c r="T1221" s="5">
        <f t="shared" si="11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42211.628611111111</v>
      </c>
      <c r="T1222" s="5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42680.47555555556</v>
      </c>
      <c r="T1223" s="5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42430.720451388886</v>
      </c>
      <c r="T1224" s="5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42654.177187499998</v>
      </c>
      <c r="T1225" s="5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7.0666666666666664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41736.549791666665</v>
      </c>
      <c r="T1226" s="5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4.4000000000000004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41509.905995370369</v>
      </c>
      <c r="T1227" s="5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3.8740000000000001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41715.874780092592</v>
      </c>
      <c r="T1228" s="5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41827.919166666667</v>
      </c>
      <c r="T1229" s="5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29.3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40754.729259259257</v>
      </c>
      <c r="T1230" s="5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40985.459803240738</v>
      </c>
      <c r="T1231" s="5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40568.972569444442</v>
      </c>
      <c r="T1232" s="5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42193.941759259258</v>
      </c>
      <c r="T1233" s="5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41506.848032407412</v>
      </c>
      <c r="T1234" s="5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40939.948773148149</v>
      </c>
      <c r="T1235" s="5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42007.788680555561</v>
      </c>
      <c r="T1236" s="5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41583.135405092595</v>
      </c>
      <c r="T1237" s="5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41110.680138888885</v>
      </c>
      <c r="T1238" s="5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41125.283159722225</v>
      </c>
      <c r="T1239" s="5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40731.61037037037</v>
      </c>
      <c r="T1240" s="5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40883.962581018517</v>
      </c>
      <c r="T1241" s="5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3.0125000000000002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41409.040011574078</v>
      </c>
      <c r="T1242" s="5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50.74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41923.837731481479</v>
      </c>
      <c r="T1243" s="5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40782.165532407409</v>
      </c>
      <c r="T1244" s="5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40671.879293981481</v>
      </c>
      <c r="T1245" s="5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41355.825497685182</v>
      </c>
      <c r="T1246" s="5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120.25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41774.599930555552</v>
      </c>
      <c r="T1247" s="5">
        <f t="shared" si="11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40838.043391203704</v>
      </c>
      <c r="T1248" s="5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122.14285714285714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41370.292303240742</v>
      </c>
      <c r="T1249" s="5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41767.656863425924</v>
      </c>
      <c r="T1250" s="5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41067.74086805556</v>
      </c>
      <c r="T1251" s="5">
        <f t="shared" si="11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200.15333333333334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41843.64271990741</v>
      </c>
      <c r="T1252" s="5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40751.814432870371</v>
      </c>
      <c r="T1253" s="5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41543.988067129627</v>
      </c>
      <c r="T1254" s="5">
        <f t="shared" si="11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41855.783645833333</v>
      </c>
      <c r="T1255" s="5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40487.621365740742</v>
      </c>
      <c r="T1256" s="5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41579.845509259263</v>
      </c>
      <c r="T1257" s="5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40921.919340277782</v>
      </c>
      <c r="T1258" s="5">
        <f t="shared" si="11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40587.085532407407</v>
      </c>
      <c r="T1259" s="5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213.14633333333333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41487.611250000002</v>
      </c>
      <c r="T1260" s="5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41766.970648148148</v>
      </c>
      <c r="T1261" s="5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41666.842824074076</v>
      </c>
      <c r="T1262" s="5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41638.342905092592</v>
      </c>
      <c r="T1263" s="5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125.41538461538461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41656.762638888889</v>
      </c>
      <c r="T1264" s="5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41692.084143518521</v>
      </c>
      <c r="T1265" s="5">
        <f t="shared" si="11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41547.662997685184</v>
      </c>
      <c r="T1266" s="5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40465.655266203699</v>
      </c>
      <c r="T1267" s="5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41620.87667824074</v>
      </c>
      <c r="T1268" s="5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41449.585162037038</v>
      </c>
      <c r="T1269" s="5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41507.845451388886</v>
      </c>
      <c r="T1270" s="5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42445.823055555549</v>
      </c>
      <c r="T1271" s="5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40933.856967592597</v>
      </c>
      <c r="T1272" s="5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41561.683553240742</v>
      </c>
      <c r="T1273" s="5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40274.745127314818</v>
      </c>
      <c r="T1274" s="5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103.5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41852.730219907404</v>
      </c>
      <c r="T1275" s="5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41116.690104166664</v>
      </c>
      <c r="T1276" s="5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41458.867905092593</v>
      </c>
      <c r="T1277" s="5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40007.704247685186</v>
      </c>
      <c r="T1278" s="5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106.12433333333334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41121.561886574076</v>
      </c>
      <c r="T1279" s="5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41786.555162037039</v>
      </c>
      <c r="T1280" s="5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110.77157238734419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41682.099189814813</v>
      </c>
      <c r="T1281" s="5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110.91186666666667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40513.757569444446</v>
      </c>
      <c r="T1282" s="5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100*E1283/D1283</f>
        <v>110.71428571428571</v>
      </c>
      <c r="P1283" s="8">
        <f t="shared" ref="P1283:P1346" si="121">IF(L1283=0,0,E1283/L1283)</f>
        <v>104.72972972972973</v>
      </c>
      <c r="Q1283" t="str">
        <f t="shared" ref="Q1283:Q1346" si="122">LEFT($N1283,SEARCH("/",$N1283)-1)</f>
        <v>music</v>
      </c>
      <c r="R1283" t="str">
        <f t="shared" ref="R1283:R1346" si="123">MID($N1283,SEARCH("/",$N1283)+1,(LEN(N1283)-SEARCH("/",$N1283)+1))</f>
        <v>rock</v>
      </c>
      <c r="S1283" s="5">
        <f t="shared" ref="S1283:S1346" si="124">((($J1283/60)/60)/24)+DATE(1970,1,1)</f>
        <v>41463.743472222224</v>
      </c>
      <c r="T1283" s="5">
        <f t="shared" ref="T1283:T1346" si="125">((($I1283/60)/60)/24)+DATE(1970,1,1)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41586.475173611114</v>
      </c>
      <c r="T1284" s="5">
        <f t="shared" si="125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41320.717465277776</v>
      </c>
      <c r="T1285" s="5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42712.23474537037</v>
      </c>
      <c r="T1286" s="5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42160.583043981482</v>
      </c>
      <c r="T1287" s="5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42039.384571759263</v>
      </c>
      <c r="T1288" s="5">
        <f t="shared" si="125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42107.621018518519</v>
      </c>
      <c r="T1289" s="5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100.45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42561.154664351852</v>
      </c>
      <c r="T1290" s="5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42709.134780092587</v>
      </c>
      <c r="T1291" s="5">
        <f t="shared" si="125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42086.614942129629</v>
      </c>
      <c r="T1292" s="5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145.69999999999999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42064.652673611112</v>
      </c>
      <c r="T1293" s="5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42256.764212962968</v>
      </c>
      <c r="T1294" s="5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42292.701053240744</v>
      </c>
      <c r="T1295" s="5">
        <f t="shared" si="125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42278.453668981485</v>
      </c>
      <c r="T1296" s="5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42184.572881944448</v>
      </c>
      <c r="T1297" s="5">
        <f t="shared" si="125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42423.050613425927</v>
      </c>
      <c r="T1298" s="5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42461.747199074074</v>
      </c>
      <c r="T1299" s="5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42458.680925925932</v>
      </c>
      <c r="T1300" s="5">
        <f t="shared" si="125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42169.814340277779</v>
      </c>
      <c r="T1301" s="5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42483.675208333334</v>
      </c>
      <c r="T1302" s="5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42195.749745370369</v>
      </c>
      <c r="T1303" s="5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42675.057997685188</v>
      </c>
      <c r="T1304" s="5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130.26085714285713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42566.441203703704</v>
      </c>
      <c r="T1305" s="5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42747.194502314815</v>
      </c>
      <c r="T1306" s="5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25.976666666666667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42543.665601851855</v>
      </c>
      <c r="T1307" s="5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41947.457569444443</v>
      </c>
      <c r="T1308" s="5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11.513999999999999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42387.503229166665</v>
      </c>
      <c r="T1309" s="5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42611.613564814819</v>
      </c>
      <c r="T1310" s="5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42257.882731481484</v>
      </c>
      <c r="T1311" s="5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42556.667245370365</v>
      </c>
      <c r="T1312" s="5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42669.802303240736</v>
      </c>
      <c r="T1313" s="5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42082.702800925923</v>
      </c>
      <c r="T1314" s="5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42402.709652777776</v>
      </c>
      <c r="T1315" s="5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42604.669675925921</v>
      </c>
      <c r="T1316" s="5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42278.498240740737</v>
      </c>
      <c r="T1317" s="5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42393.961909722217</v>
      </c>
      <c r="T1318" s="5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5.7335000000000003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42520.235486111109</v>
      </c>
      <c r="T1319" s="5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41985.043657407412</v>
      </c>
      <c r="T1320" s="5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41816.812094907407</v>
      </c>
      <c r="T1321" s="5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42705.690347222218</v>
      </c>
      <c r="T1322" s="5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42697.74927083333</v>
      </c>
      <c r="T1323" s="5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42115.656539351854</v>
      </c>
      <c r="T1324" s="5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42451.698449074072</v>
      </c>
      <c r="T1325" s="5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42626.633703703701</v>
      </c>
      <c r="T1326" s="5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2.4300000000000002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42704.086053240739</v>
      </c>
      <c r="T1327" s="5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41974.791990740734</v>
      </c>
      <c r="T1328" s="5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42123.678645833337</v>
      </c>
      <c r="T1329" s="5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42612.642754629633</v>
      </c>
      <c r="T1330" s="5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0.81599999999999995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41935.221585648149</v>
      </c>
      <c r="T1331" s="5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42522.276724537034</v>
      </c>
      <c r="T1332" s="5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42569.50409722222</v>
      </c>
      <c r="T1333" s="5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42732.060277777782</v>
      </c>
      <c r="T1334" s="5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41806.106770833336</v>
      </c>
      <c r="T1335" s="5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42410.774155092593</v>
      </c>
      <c r="T1336" s="5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19.760000000000002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42313.936365740738</v>
      </c>
      <c r="T1337" s="5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84.947000000000003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41955.863750000004</v>
      </c>
      <c r="T1338" s="5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42767.577303240745</v>
      </c>
      <c r="T1339" s="5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42188.803622685184</v>
      </c>
      <c r="T1340" s="5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6.6340000000000003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41936.647164351853</v>
      </c>
      <c r="T1341" s="5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41836.595520833333</v>
      </c>
      <c r="T1342" s="5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42612.624039351853</v>
      </c>
      <c r="T1343" s="5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42172.816423611104</v>
      </c>
      <c r="T1344" s="5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42542.526423611111</v>
      </c>
      <c r="T1345" s="5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42522.789803240739</v>
      </c>
      <c r="T1346" s="5">
        <f t="shared" si="125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100*E1347/D1347</f>
        <v>125</v>
      </c>
      <c r="P1347" s="8">
        <f t="shared" ref="P1347:P1410" si="127">IF(L1347=0,0,E1347/L1347)</f>
        <v>53.571428571428569</v>
      </c>
      <c r="Q1347" t="str">
        <f t="shared" ref="Q1347:Q1410" si="128">LEFT($N1347,SEARCH("/",$N1347)-1)</f>
        <v>publishing</v>
      </c>
      <c r="R1347" t="str">
        <f t="shared" ref="R1347:R1410" si="129">MID($N1347,SEARCH("/",$N1347)+1,(LEN(N1347)-SEARCH("/",$N1347)+1))</f>
        <v>nonfiction</v>
      </c>
      <c r="S1347" s="5">
        <f t="shared" ref="S1347:S1410" si="130">((($J1347/60)/60)/24)+DATE(1970,1,1)</f>
        <v>41799.814340277779</v>
      </c>
      <c r="T1347" s="5">
        <f t="shared" ref="T1347:T1410" si="131">((($I1347/60)/60)/24)+DATE(1970,1,1)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41422.075821759259</v>
      </c>
      <c r="T1348" s="5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42040.638020833328</v>
      </c>
      <c r="T1349" s="5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101.87234042553192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41963.506168981476</v>
      </c>
      <c r="T1350" s="5">
        <f t="shared" si="131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42317.33258101852</v>
      </c>
      <c r="T1351" s="5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42334.013124999998</v>
      </c>
      <c r="T1352" s="5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42382.74009259259</v>
      </c>
      <c r="T1353" s="5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42200.578310185185</v>
      </c>
      <c r="T1354" s="5">
        <f t="shared" si="131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41309.11791666667</v>
      </c>
      <c r="T1355" s="5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42502.807627314818</v>
      </c>
      <c r="T1356" s="5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122.68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41213.254687499997</v>
      </c>
      <c r="T1357" s="5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41430.038888888892</v>
      </c>
      <c r="T1358" s="5">
        <f t="shared" si="131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125.3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41304.962233796294</v>
      </c>
      <c r="T1359" s="5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40689.570868055554</v>
      </c>
      <c r="T1360" s="5">
        <f t="shared" si="131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40668.814699074072</v>
      </c>
      <c r="T1361" s="5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41095.900694444441</v>
      </c>
      <c r="T1362" s="5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41781.717268518521</v>
      </c>
      <c r="T1363" s="5">
        <f t="shared" si="131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41464.934386574074</v>
      </c>
      <c r="T1364" s="5">
        <f t="shared" si="131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42396.8440625</v>
      </c>
      <c r="T1365" s="5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41951.695671296293</v>
      </c>
      <c r="T1366" s="5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42049.733240740738</v>
      </c>
      <c r="T1367" s="5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41924.996099537035</v>
      </c>
      <c r="T1368" s="5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42292.002893518518</v>
      </c>
      <c r="T1369" s="5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42146.190902777773</v>
      </c>
      <c r="T1370" s="5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41710.594282407408</v>
      </c>
      <c r="T1371" s="5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103.66666666666667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41548.00335648148</v>
      </c>
      <c r="T1372" s="5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107.08672667523932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42101.758587962962</v>
      </c>
      <c r="T1373" s="5">
        <f t="shared" si="131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41072.739953703705</v>
      </c>
      <c r="T1374" s="5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42704.95177083333</v>
      </c>
      <c r="T1375" s="5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42424.161898148144</v>
      </c>
      <c r="T1376" s="5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42720.066192129627</v>
      </c>
      <c r="T1377" s="5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252.48648648648648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42677.669050925921</v>
      </c>
      <c r="T1378" s="5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42747.219560185185</v>
      </c>
      <c r="T1379" s="5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42568.759374999994</v>
      </c>
      <c r="T1380" s="5">
        <f t="shared" si="131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42130.491620370376</v>
      </c>
      <c r="T1381" s="5">
        <f t="shared" si="131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42141.762800925921</v>
      </c>
      <c r="T1382" s="5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42703.214409722219</v>
      </c>
      <c r="T1383" s="5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41370.800185185188</v>
      </c>
      <c r="T1384" s="5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42707.074976851851</v>
      </c>
      <c r="T1385" s="5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42160.735208333332</v>
      </c>
      <c r="T1386" s="5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42433.688900462963</v>
      </c>
      <c r="T1387" s="5">
        <f t="shared" si="131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42184.646863425922</v>
      </c>
      <c r="T1388" s="5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42126.92123842593</v>
      </c>
      <c r="T1389" s="5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42634.614780092597</v>
      </c>
      <c r="T1390" s="5">
        <f t="shared" si="131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42565.480983796297</v>
      </c>
      <c r="T1391" s="5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109.10714285714286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42087.803310185183</v>
      </c>
      <c r="T1392" s="5">
        <f t="shared" si="131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42193.650671296295</v>
      </c>
      <c r="T1393" s="5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42401.154930555553</v>
      </c>
      <c r="T1394" s="5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42553.681979166664</v>
      </c>
      <c r="T1395" s="5">
        <f t="shared" si="131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42752.144976851851</v>
      </c>
      <c r="T1396" s="5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111.88571428571429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42719.90834490741</v>
      </c>
      <c r="T1397" s="5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42018.99863425926</v>
      </c>
      <c r="T1398" s="5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42640.917939814812</v>
      </c>
      <c r="T1399" s="5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42526.874236111107</v>
      </c>
      <c r="T1400" s="5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126.14444444444445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41889.004317129627</v>
      </c>
      <c r="T1401" s="5">
        <f t="shared" si="131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167.42857142857142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42498.341122685189</v>
      </c>
      <c r="T1402" s="5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41399.99622685185</v>
      </c>
      <c r="T1403" s="5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42065.053368055553</v>
      </c>
      <c r="T1404" s="5">
        <f t="shared" si="131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102.575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41451.062905092593</v>
      </c>
      <c r="T1405" s="5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42032.510243055556</v>
      </c>
      <c r="T1406" s="5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41941.680567129632</v>
      </c>
      <c r="T1407" s="5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42297.432951388888</v>
      </c>
      <c r="T1408" s="5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41838.536782407406</v>
      </c>
      <c r="T1409" s="5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42291.872175925921</v>
      </c>
      <c r="T1410" s="5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100*E1411/D1411</f>
        <v>0</v>
      </c>
      <c r="P1411" s="8">
        <f t="shared" ref="P1411:P1474" si="133">IF(L1411=0,0,E1411/L1411)</f>
        <v>0</v>
      </c>
      <c r="Q1411" t="str">
        <f t="shared" ref="Q1411:Q1474" si="134">LEFT($N1411,SEARCH("/",$N1411)-1)</f>
        <v>publishing</v>
      </c>
      <c r="R1411" t="str">
        <f t="shared" ref="R1411:R1474" si="135">MID($N1411,SEARCH("/",$N1411)+1,(LEN(N1411)-SEARCH("/",$N1411)+1))</f>
        <v>translations</v>
      </c>
      <c r="S1411" s="5">
        <f t="shared" ref="S1411:S1474" si="136">((($J1411/60)/60)/24)+DATE(1970,1,1)</f>
        <v>41945.133506944447</v>
      </c>
      <c r="T1411" s="5">
        <f t="shared" ref="T1411:T1474" si="137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42479.318518518514</v>
      </c>
      <c r="T1412" s="5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0.23333333333333334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42013.059027777781</v>
      </c>
      <c r="T1413" s="5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41947.063645833332</v>
      </c>
      <c r="T1414" s="5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42360.437152777777</v>
      </c>
      <c r="T1415" s="5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42708.25309027778</v>
      </c>
      <c r="T1416" s="5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42192.675821759258</v>
      </c>
      <c r="T1417" s="5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42299.926145833335</v>
      </c>
      <c r="T1418" s="5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42232.15016203704</v>
      </c>
      <c r="T1419" s="5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42395.456412037034</v>
      </c>
      <c r="T1420" s="5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42622.456238425926</v>
      </c>
      <c r="T1421" s="5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42524.667662037042</v>
      </c>
      <c r="T1422" s="5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42013.915613425925</v>
      </c>
      <c r="T1423" s="5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42604.239629629628</v>
      </c>
      <c r="T1424" s="5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0.33333333333333331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42340.360312500001</v>
      </c>
      <c r="T1425" s="5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42676.717615740738</v>
      </c>
      <c r="T1426" s="5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42093.131469907406</v>
      </c>
      <c r="T1427" s="5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42180.390277777777</v>
      </c>
      <c r="T1428" s="5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42601.851678240739</v>
      </c>
      <c r="T1429" s="5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42432.379826388889</v>
      </c>
      <c r="T1430" s="5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42074.060671296291</v>
      </c>
      <c r="T1431" s="5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41961.813518518517</v>
      </c>
      <c r="T1432" s="5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42304.210833333331</v>
      </c>
      <c r="T1433" s="5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42175.780416666668</v>
      </c>
      <c r="T1434" s="5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42673.625868055555</v>
      </c>
      <c r="T1435" s="5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42142.767106481479</v>
      </c>
      <c r="T1436" s="5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42258.780324074076</v>
      </c>
      <c r="T1437" s="5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42391.35019675926</v>
      </c>
      <c r="T1438" s="5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41796.531701388885</v>
      </c>
      <c r="T1439" s="5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42457.871516203704</v>
      </c>
      <c r="T1440" s="5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42040.829872685179</v>
      </c>
      <c r="T1441" s="5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42486.748414351852</v>
      </c>
      <c r="T1442" s="5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42198.765844907408</v>
      </c>
      <c r="T1443" s="5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42485.64534722222</v>
      </c>
      <c r="T1444" s="5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42707.926030092596</v>
      </c>
      <c r="T1445" s="5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42199.873402777783</v>
      </c>
      <c r="T1446" s="5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42139.542303240742</v>
      </c>
      <c r="T1447" s="5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42461.447662037041</v>
      </c>
      <c r="T1448" s="5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42529.730717592596</v>
      </c>
      <c r="T1449" s="5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42115.936550925922</v>
      </c>
      <c r="T1450" s="5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42086.811400462961</v>
      </c>
      <c r="T1451" s="5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42390.171261574069</v>
      </c>
      <c r="T1452" s="5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41931.959016203706</v>
      </c>
      <c r="T1453" s="5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41818.703275462962</v>
      </c>
      <c r="T1454" s="5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42795.696145833332</v>
      </c>
      <c r="T1455" s="5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42463.866666666669</v>
      </c>
      <c r="T1456" s="5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41832.672685185185</v>
      </c>
      <c r="T1457" s="5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42708.668576388889</v>
      </c>
      <c r="T1458" s="5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42289.89634259259</v>
      </c>
      <c r="T1459" s="5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41831.705555555556</v>
      </c>
      <c r="T1460" s="5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42312.204814814817</v>
      </c>
      <c r="T1461" s="5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41915.896967592591</v>
      </c>
      <c r="T1462" s="5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101.24460000000001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41899.645300925928</v>
      </c>
      <c r="T1463" s="5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41344.662858796299</v>
      </c>
      <c r="T1464" s="5">
        <f t="shared" si="137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41326.911319444444</v>
      </c>
      <c r="T1465" s="5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41291.661550925928</v>
      </c>
      <c r="T1466" s="5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40959.734398148146</v>
      </c>
      <c r="T1467" s="5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107.8773125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42340.172060185185</v>
      </c>
      <c r="T1468" s="5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40933.80190972222</v>
      </c>
      <c r="T1469" s="5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40646.014456018522</v>
      </c>
      <c r="T1470" s="5">
        <f t="shared" si="137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108.42485875706215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41290.598483796297</v>
      </c>
      <c r="T1471" s="5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41250.827118055553</v>
      </c>
      <c r="T1472" s="5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42073.957569444443</v>
      </c>
      <c r="T1473" s="5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41533.542858796296</v>
      </c>
      <c r="T1474" s="5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100*E1475/D1475</f>
        <v>120.51600000000001</v>
      </c>
      <c r="P1475" s="8">
        <f t="shared" ref="P1475:P1538" si="139">IF(L1475=0,0,E1475/L1475)</f>
        <v>38.462553191489363</v>
      </c>
      <c r="Q1475" t="str">
        <f t="shared" ref="Q1475:Q1538" si="140">LEFT($N1475,SEARCH("/",$N1475)-1)</f>
        <v>publishing</v>
      </c>
      <c r="R1475" t="str">
        <f t="shared" ref="R1475:R1538" si="141">MID($N1475,SEARCH("/",$N1475)+1,(LEN(N1475)-SEARCH("/",$N1475)+1))</f>
        <v>radio &amp; podcasts</v>
      </c>
      <c r="S1475" s="5">
        <f t="shared" ref="S1475:S1538" si="142">((($J1475/60)/60)/24)+DATE(1970,1,1)</f>
        <v>40939.979618055557</v>
      </c>
      <c r="T1475" s="5">
        <f t="shared" ref="T1475:T1538" si="143">((($I1475/60)/60)/24)+DATE(1970,1,1)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41500.727916666663</v>
      </c>
      <c r="T1476" s="5">
        <f t="shared" si="143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41960.722951388889</v>
      </c>
      <c r="T1477" s="5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40766.041921296295</v>
      </c>
      <c r="T1478" s="5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40840.615787037037</v>
      </c>
      <c r="T1479" s="5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41394.871678240743</v>
      </c>
      <c r="T1480" s="5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41754.745243055557</v>
      </c>
      <c r="T1481" s="5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41464.934016203704</v>
      </c>
      <c r="T1482" s="5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41550.922974537039</v>
      </c>
      <c r="T1483" s="5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41136.85805555556</v>
      </c>
      <c r="T1484" s="5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42548.192997685182</v>
      </c>
      <c r="T1485" s="5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41053.200960648144</v>
      </c>
      <c r="T1486" s="5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42130.795983796299</v>
      </c>
      <c r="T1487" s="5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42032.168530092589</v>
      </c>
      <c r="T1488" s="5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42554.917488425926</v>
      </c>
      <c r="T1489" s="5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41614.563194444447</v>
      </c>
      <c r="T1490" s="5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41198.611712962964</v>
      </c>
      <c r="T1491" s="5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41520.561041666668</v>
      </c>
      <c r="T1492" s="5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8.3333333333333339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41991.713460648149</v>
      </c>
      <c r="T1493" s="5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40682.884791666671</v>
      </c>
      <c r="T1494" s="5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41411.866608796299</v>
      </c>
      <c r="T1495" s="5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42067.722372685181</v>
      </c>
      <c r="T1496" s="5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40752.789710648147</v>
      </c>
      <c r="T1497" s="5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41838.475219907406</v>
      </c>
      <c r="T1498" s="5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41444.64261574074</v>
      </c>
      <c r="T1499" s="5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41840.983541666668</v>
      </c>
      <c r="T1500" s="5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42527.007326388892</v>
      </c>
      <c r="T1501" s="5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41365.904594907406</v>
      </c>
      <c r="T1502" s="5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166.33076923076922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42163.583599537036</v>
      </c>
      <c r="T1503" s="5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42426.542592592596</v>
      </c>
      <c r="T1504" s="5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42606.347233796296</v>
      </c>
      <c r="T1505" s="5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277.93846153846152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41772.657685185186</v>
      </c>
      <c r="T1506" s="5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42414.44332175926</v>
      </c>
      <c r="T1507" s="5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41814.785925925928</v>
      </c>
      <c r="T1508" s="5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40254.450335648151</v>
      </c>
      <c r="T1509" s="5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110.76216216216216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41786.614363425928</v>
      </c>
      <c r="T1510" s="5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42751.533391203702</v>
      </c>
      <c r="T1511" s="5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41809.385162037033</v>
      </c>
      <c r="T1512" s="5">
        <f t="shared" si="143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42296.583379629628</v>
      </c>
      <c r="T1513" s="5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42741.684479166666</v>
      </c>
      <c r="T1514" s="5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41806.637337962966</v>
      </c>
      <c r="T1515" s="5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42234.597685185188</v>
      </c>
      <c r="T1516" s="5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42415.253437499996</v>
      </c>
      <c r="T1517" s="5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42619.466342592597</v>
      </c>
      <c r="T1518" s="5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41948.56658564815</v>
      </c>
      <c r="T1519" s="5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205.36666666666667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41760.8200462963</v>
      </c>
      <c r="T1520" s="5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41782.741701388892</v>
      </c>
      <c r="T1521" s="5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41955.857789351852</v>
      </c>
      <c r="T1522" s="5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42493.167719907404</v>
      </c>
      <c r="T1523" s="5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41899.830312500002</v>
      </c>
      <c r="T1524" s="5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124.84324324324324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41964.751342592594</v>
      </c>
      <c r="T1525" s="5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42756.501041666663</v>
      </c>
      <c r="T1526" s="5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42570.702986111108</v>
      </c>
      <c r="T1527" s="5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42339.276006944448</v>
      </c>
      <c r="T1528" s="5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110.44428571428571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42780.600532407407</v>
      </c>
      <c r="T1529" s="5">
        <f t="shared" si="143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42736.732893518521</v>
      </c>
      <c r="T1530" s="5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42052.628703703704</v>
      </c>
      <c r="T1531" s="5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134.8257142857143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42275.767303240747</v>
      </c>
      <c r="T1532" s="5">
        <f t="shared" si="143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41941.802384259259</v>
      </c>
      <c r="T1533" s="5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42391.475289351853</v>
      </c>
      <c r="T1534" s="5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145.13999999999999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42443.00204861111</v>
      </c>
      <c r="T1535" s="5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42221.67432870371</v>
      </c>
      <c r="T1536" s="5">
        <f t="shared" si="143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132.42500000000001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42484.829062500001</v>
      </c>
      <c r="T1537" s="5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42213.802199074074</v>
      </c>
      <c r="T1538" s="5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100*E1539/D1539</f>
        <v>179.9</v>
      </c>
      <c r="P1539" s="8">
        <f t="shared" ref="P1539:P1602" si="145">IF(L1539=0,0,E1539/L1539)</f>
        <v>96.375</v>
      </c>
      <c r="Q1539" t="str">
        <f t="shared" ref="Q1539:Q1602" si="146">LEFT($N1539,SEARCH("/",$N1539)-1)</f>
        <v>photography</v>
      </c>
      <c r="R1539" t="str">
        <f t="shared" ref="R1539:R1602" si="147">MID($N1539,SEARCH("/",$N1539)+1,(LEN(N1539)-SEARCH("/",$N1539)+1))</f>
        <v>photobooks</v>
      </c>
      <c r="S1539" s="5">
        <f t="shared" ref="S1539:S1602" si="148">((($J1539/60)/60)/24)+DATE(1970,1,1)</f>
        <v>42552.315127314811</v>
      </c>
      <c r="T1539" s="5">
        <f t="shared" ref="T1539:T1602" si="149">((($I1539/60)/60)/24)+DATE(1970,1,1)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102.62857142857143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41981.782060185185</v>
      </c>
      <c r="T1540" s="5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42705.919201388882</v>
      </c>
      <c r="T1541" s="5">
        <f t="shared" si="14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117.86666666666666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41939.00712962963</v>
      </c>
      <c r="T1542" s="5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41974.712245370371</v>
      </c>
      <c r="T1543" s="5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42170.996527777781</v>
      </c>
      <c r="T1544" s="5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41935.509652777779</v>
      </c>
      <c r="T1545" s="5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42053.051203703704</v>
      </c>
      <c r="T1546" s="5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42031.884652777779</v>
      </c>
      <c r="T1547" s="5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41839.212951388887</v>
      </c>
      <c r="T1548" s="5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42782.426875000005</v>
      </c>
      <c r="T1549" s="5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42286.88217592593</v>
      </c>
      <c r="T1550" s="5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42281.136099537034</v>
      </c>
      <c r="T1551" s="5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13.466666666666667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42472.449467592596</v>
      </c>
      <c r="T1552" s="5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42121.824525462958</v>
      </c>
      <c r="T1553" s="5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41892.688750000001</v>
      </c>
      <c r="T1554" s="5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42219.282951388886</v>
      </c>
      <c r="T1555" s="5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42188.252199074079</v>
      </c>
      <c r="T1556" s="5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42241.613796296297</v>
      </c>
      <c r="T1557" s="5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42525.153055555551</v>
      </c>
      <c r="T1558" s="5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41871.65315972222</v>
      </c>
      <c r="T1559" s="5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42185.397673611107</v>
      </c>
      <c r="T1560" s="5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0.33333333333333331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42108.05322916666</v>
      </c>
      <c r="T1561" s="5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41936.020752314813</v>
      </c>
      <c r="T1562" s="5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41555.041701388887</v>
      </c>
      <c r="T1563" s="5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40079.566157407404</v>
      </c>
      <c r="T1564" s="5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1.4166666666666667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41652.742488425924</v>
      </c>
      <c r="T1565" s="5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42121.367002314815</v>
      </c>
      <c r="T1566" s="5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40672.729872685188</v>
      </c>
      <c r="T1567" s="5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42549.916712962964</v>
      </c>
      <c r="T1568" s="5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41671.936863425923</v>
      </c>
      <c r="T1569" s="5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13.64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41962.062326388885</v>
      </c>
      <c r="T1570" s="5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41389.679560185185</v>
      </c>
      <c r="T1571" s="5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42438.813449074078</v>
      </c>
      <c r="T1572" s="5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42144.769479166673</v>
      </c>
      <c r="T1573" s="5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42404.033090277779</v>
      </c>
      <c r="T1574" s="5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42786.000023148154</v>
      </c>
      <c r="T1575" s="5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42017.927418981482</v>
      </c>
      <c r="T1576" s="5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41799.524259259262</v>
      </c>
      <c r="T1577" s="5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42140.879259259258</v>
      </c>
      <c r="T1578" s="5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0.55000000000000004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41054.847777777781</v>
      </c>
      <c r="T1579" s="5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10.80653663679494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40399.065868055557</v>
      </c>
      <c r="T1580" s="5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41481.996423611112</v>
      </c>
      <c r="T1581" s="5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40990.050069444449</v>
      </c>
      <c r="T1582" s="5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42325.448958333334</v>
      </c>
      <c r="T1583" s="5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42246.789965277778</v>
      </c>
      <c r="T1584" s="5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41877.904988425929</v>
      </c>
      <c r="T1585" s="5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41779.649317129632</v>
      </c>
      <c r="T1586" s="5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42707.895462962959</v>
      </c>
      <c r="T1587" s="5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42069.104421296302</v>
      </c>
      <c r="T1588" s="5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41956.950983796298</v>
      </c>
      <c r="T1589" s="5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42005.24998842593</v>
      </c>
      <c r="T1590" s="5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42256.984791666662</v>
      </c>
      <c r="T1591" s="5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42240.857222222221</v>
      </c>
      <c r="T1592" s="5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42433.726168981477</v>
      </c>
      <c r="T1593" s="5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42046.072743055556</v>
      </c>
      <c r="T1594" s="5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1.3636363636363636E-2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42033.845543981486</v>
      </c>
      <c r="T1595" s="5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42445.712754629625</v>
      </c>
      <c r="T1596" s="5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0.28000000000000003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41780.050092592595</v>
      </c>
      <c r="T1597" s="5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2.3076923076923075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41941.430196759262</v>
      </c>
      <c r="T1598" s="5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42603.354131944448</v>
      </c>
      <c r="T1599" s="5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42151.667337962965</v>
      </c>
      <c r="T1600" s="5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42438.53907407407</v>
      </c>
      <c r="T1601" s="5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41791.057314814818</v>
      </c>
      <c r="T1602" s="5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100*E1603/D1603</f>
        <v>108.2492</v>
      </c>
      <c r="P1603" s="8">
        <f t="shared" ref="P1603:P1666" si="151">IF(L1603=0,0,E1603/L1603)</f>
        <v>48.325535714285714</v>
      </c>
      <c r="Q1603" t="str">
        <f t="shared" ref="Q1603:Q1666" si="152">LEFT($N1603,SEARCH("/",$N1603)-1)</f>
        <v>music</v>
      </c>
      <c r="R1603" t="str">
        <f t="shared" ref="R1603:R1666" si="153">MID($N1603,SEARCH("/",$N1603)+1,(LEN(N1603)-SEARCH("/",$N1603)+1))</f>
        <v>rock</v>
      </c>
      <c r="S1603" s="5">
        <f t="shared" ref="S1603:S1666" si="154">((($J1603/60)/60)/24)+DATE(1970,1,1)</f>
        <v>40638.092974537038</v>
      </c>
      <c r="T1603" s="5">
        <f t="shared" ref="T1603:T1666" si="155">((($I1603/60)/60)/24)+DATE(1970,1,1)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40788.297650462962</v>
      </c>
      <c r="T1604" s="5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100.033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40876.169664351852</v>
      </c>
      <c r="T1605" s="5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40945.845312500001</v>
      </c>
      <c r="T1606" s="5">
        <f t="shared" si="155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100.69333333333333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40747.012881944444</v>
      </c>
      <c r="T1607" s="5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40536.111550925925</v>
      </c>
      <c r="T1608" s="5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41053.80846064815</v>
      </c>
      <c r="T1609" s="5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41607.83085648148</v>
      </c>
      <c r="T1610" s="5">
        <f t="shared" si="155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40796.001261574071</v>
      </c>
      <c r="T1611" s="5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41228.924884259257</v>
      </c>
      <c r="T1612" s="5">
        <f t="shared" si="155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41409.00037037037</v>
      </c>
      <c r="T1613" s="5">
        <f t="shared" si="155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41246.874814814815</v>
      </c>
      <c r="T1614" s="5">
        <f t="shared" si="155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101.5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41082.069467592592</v>
      </c>
      <c r="T1615" s="5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102.7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41794.981122685182</v>
      </c>
      <c r="T1616" s="5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40845.050879629627</v>
      </c>
      <c r="T1617" s="5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41194.715520833335</v>
      </c>
      <c r="T1618" s="5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41546.664212962962</v>
      </c>
      <c r="T1619" s="5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41301.654340277775</v>
      </c>
      <c r="T1620" s="5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133.33333333333334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41876.18618055556</v>
      </c>
      <c r="T1621" s="5">
        <f t="shared" si="155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113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41321.339583333334</v>
      </c>
      <c r="T1622" s="5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41003.60665509259</v>
      </c>
      <c r="T1623" s="5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41950.29483796296</v>
      </c>
      <c r="T1624" s="5">
        <f t="shared" si="155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41453.688530092593</v>
      </c>
      <c r="T1625" s="5">
        <f t="shared" si="155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41243.367303240739</v>
      </c>
      <c r="T1626" s="5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155.33333333333334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41135.699687500004</v>
      </c>
      <c r="T1627" s="5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41579.847997685189</v>
      </c>
      <c r="T1628" s="5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41205.707048611112</v>
      </c>
      <c r="T1629" s="5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41774.737060185187</v>
      </c>
      <c r="T1630" s="5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103.66666666666667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41645.867280092592</v>
      </c>
      <c r="T1631" s="5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40939.837673611109</v>
      </c>
      <c r="T1632" s="5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41164.859502314815</v>
      </c>
      <c r="T1633" s="5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40750.340902777774</v>
      </c>
      <c r="T1634" s="5">
        <f t="shared" si="155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40896.883750000001</v>
      </c>
      <c r="T1635" s="5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100.5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40658.189826388887</v>
      </c>
      <c r="T1636" s="5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125.3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42502.868761574078</v>
      </c>
      <c r="T1637" s="5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40663.08666666667</v>
      </c>
      <c r="T1638" s="5">
        <f t="shared" si="155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40122.751620370371</v>
      </c>
      <c r="T1639" s="5">
        <f t="shared" si="155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41288.68712962963</v>
      </c>
      <c r="T1640" s="5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40941.652372685188</v>
      </c>
      <c r="T1641" s="5">
        <f t="shared" si="155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40379.23096064815</v>
      </c>
      <c r="T1642" s="5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41962.596574074079</v>
      </c>
      <c r="T1643" s="5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40688.024618055555</v>
      </c>
      <c r="T1644" s="5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41146.824212962965</v>
      </c>
      <c r="T1645" s="5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41175.05972222222</v>
      </c>
      <c r="T1646" s="5">
        <f t="shared" si="155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41521.617361111108</v>
      </c>
      <c r="T1647" s="5">
        <f t="shared" si="155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41833.450266203705</v>
      </c>
      <c r="T1648" s="5">
        <f t="shared" si="155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104.72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41039.409456018519</v>
      </c>
      <c r="T1649" s="5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125.26086956521739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40592.704652777778</v>
      </c>
      <c r="T1650" s="5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41737.684664351851</v>
      </c>
      <c r="T1651" s="5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41526.435613425929</v>
      </c>
      <c r="T1652" s="5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40625.900694444441</v>
      </c>
      <c r="T1653" s="5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100.66666666666667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41572.492974537039</v>
      </c>
      <c r="T1654" s="5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40626.834444444445</v>
      </c>
      <c r="T1655" s="5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119.90909090909091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40987.890740740739</v>
      </c>
      <c r="T1656" s="5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40974.791898148149</v>
      </c>
      <c r="T1657" s="5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41226.928842592592</v>
      </c>
      <c r="T1658" s="5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41023.782037037039</v>
      </c>
      <c r="T1659" s="5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132.23333333333332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41223.22184027778</v>
      </c>
      <c r="T1660" s="5">
        <f t="shared" si="155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41596.913437499999</v>
      </c>
      <c r="T1661" s="5">
        <f t="shared" si="155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42459.693865740745</v>
      </c>
      <c r="T1662" s="5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42343.998043981483</v>
      </c>
      <c r="T1663" s="5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40848.198333333334</v>
      </c>
      <c r="T1664" s="5">
        <f t="shared" si="155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42006.02207175926</v>
      </c>
      <c r="T1665" s="5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40939.761782407404</v>
      </c>
      <c r="T1666" s="5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100*E1667/D1667</f>
        <v>119.45714285714286</v>
      </c>
      <c r="P1667" s="8">
        <f t="shared" ref="P1667:P1730" si="157">IF(L1667=0,0,E1667/L1667)</f>
        <v>44.956989247311824</v>
      </c>
      <c r="Q1667" t="str">
        <f t="shared" ref="Q1667:Q1730" si="158">LEFT($N1667,SEARCH("/",$N1667)-1)</f>
        <v>music</v>
      </c>
      <c r="R1667" t="str">
        <f t="shared" ref="R1667:R1730" si="159">MID($N1667,SEARCH("/",$N1667)+1,(LEN(N1667)-SEARCH("/",$N1667)+1))</f>
        <v>pop</v>
      </c>
      <c r="S1667" s="5">
        <f t="shared" ref="S1667:S1730" si="160">((($J1667/60)/60)/24)+DATE(1970,1,1)</f>
        <v>40564.649456018517</v>
      </c>
      <c r="T1667" s="5">
        <f t="shared" ref="T1667:T1730" si="161">((($I1667/60)/60)/24)+DATE(1970,1,1)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41331.253159722226</v>
      </c>
      <c r="T1668" s="5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41682.0705787037</v>
      </c>
      <c r="T1669" s="5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40845.14975694444</v>
      </c>
      <c r="T1670" s="5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42461.885138888887</v>
      </c>
      <c r="T1671" s="5">
        <f t="shared" si="161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40313.930543981485</v>
      </c>
      <c r="T1672" s="5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100.6735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42553.54414351852</v>
      </c>
      <c r="T1673" s="5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41034.656597222223</v>
      </c>
      <c r="T1674" s="5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128.0952380952381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42039.878379629634</v>
      </c>
      <c r="T1675" s="5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42569.605393518519</v>
      </c>
      <c r="T1676" s="5">
        <f t="shared" si="161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40802.733101851853</v>
      </c>
      <c r="T1677" s="5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40973.72623842593</v>
      </c>
      <c r="T1678" s="5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42416.407129629632</v>
      </c>
      <c r="T1679" s="5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118.4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41662.854988425926</v>
      </c>
      <c r="T1680" s="5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40723.068807870368</v>
      </c>
      <c r="T1681" s="5">
        <f t="shared" si="161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41802.757719907408</v>
      </c>
      <c r="T1682" s="5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101.42212307692307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42774.121342592596</v>
      </c>
      <c r="T1683" s="5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5">
        <f t="shared" si="160"/>
        <v>42779.21365740741</v>
      </c>
      <c r="T1684" s="5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42808.781689814816</v>
      </c>
      <c r="T1685" s="5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42783.815289351856</v>
      </c>
      <c r="T1686" s="5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102.85714285714286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42788.2502662037</v>
      </c>
      <c r="T1687" s="5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42792.843969907408</v>
      </c>
      <c r="T1688" s="5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42802.046817129631</v>
      </c>
      <c r="T1689" s="5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42804.534652777773</v>
      </c>
      <c r="T1690" s="5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42780.942476851851</v>
      </c>
      <c r="T1691" s="5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42801.43104166667</v>
      </c>
      <c r="T1692" s="5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33.473333333333336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42795.701481481476</v>
      </c>
      <c r="T1693" s="5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42788.151238425926</v>
      </c>
      <c r="T1694" s="5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42803.920277777783</v>
      </c>
      <c r="T1695" s="5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42791.669837962967</v>
      </c>
      <c r="T1696" s="5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42801.031412037039</v>
      </c>
      <c r="T1697" s="5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5">
        <f t="shared" si="160"/>
        <v>42796.069571759261</v>
      </c>
      <c r="T1698" s="5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20.207999999999998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42805.032962962956</v>
      </c>
      <c r="T1699" s="5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5">
        <f t="shared" si="160"/>
        <v>42796.207870370374</v>
      </c>
      <c r="T1700" s="5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42806.863946759258</v>
      </c>
      <c r="T1701" s="5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42796.071643518517</v>
      </c>
      <c r="T1702" s="5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41989.664409722223</v>
      </c>
      <c r="T1703" s="5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42063.869791666672</v>
      </c>
      <c r="T1704" s="5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42187.281678240746</v>
      </c>
      <c r="T1705" s="5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65.099999999999994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42021.139733796299</v>
      </c>
      <c r="T1706" s="5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5">
        <f t="shared" si="160"/>
        <v>42245.016736111109</v>
      </c>
      <c r="T1707" s="5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5">
        <f t="shared" si="160"/>
        <v>42179.306388888886</v>
      </c>
      <c r="T1708" s="5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42427.721006944441</v>
      </c>
      <c r="T1709" s="5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5">
        <f t="shared" si="160"/>
        <v>42451.866967592592</v>
      </c>
      <c r="T1710" s="5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41841.56381944444</v>
      </c>
      <c r="T1711" s="5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0.68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42341.59129629629</v>
      </c>
      <c r="T1712" s="5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41852.646226851852</v>
      </c>
      <c r="T1713" s="5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5">
        <f t="shared" si="160"/>
        <v>42125.913807870369</v>
      </c>
      <c r="T1714" s="5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41887.801064814819</v>
      </c>
      <c r="T1715" s="5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42095.918530092589</v>
      </c>
      <c r="T1716" s="5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42064.217418981483</v>
      </c>
      <c r="T1717" s="5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42673.577534722222</v>
      </c>
      <c r="T1718" s="5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42460.98192129629</v>
      </c>
      <c r="T1719" s="5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0.21428571428571427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42460.610520833332</v>
      </c>
      <c r="T1720" s="5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41869.534618055557</v>
      </c>
      <c r="T1721" s="5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41922.783229166671</v>
      </c>
      <c r="T1722" s="5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5">
        <f t="shared" si="160"/>
        <v>42319.461377314816</v>
      </c>
      <c r="T1723" s="5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42425.960983796293</v>
      </c>
      <c r="T1724" s="5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42129.82540509259</v>
      </c>
      <c r="T1725" s="5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41912.932430555556</v>
      </c>
      <c r="T1726" s="5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41845.968159722222</v>
      </c>
      <c r="T1727" s="5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41788.919722222221</v>
      </c>
      <c r="T1728" s="5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42044.927974537044</v>
      </c>
      <c r="T1729" s="5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42268.625856481478</v>
      </c>
      <c r="T1730" s="5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100*E1731/D1731</f>
        <v>0</v>
      </c>
      <c r="P1731" s="8">
        <f t="shared" ref="P1731:P1794" si="163">IF(L1731=0,0,E1731/L1731)</f>
        <v>0</v>
      </c>
      <c r="Q1731" t="str">
        <f t="shared" ref="Q1731:Q1794" si="164">LEFT($N1731,SEARCH("/",$N1731)-1)</f>
        <v>music</v>
      </c>
      <c r="R1731" t="str">
        <f t="shared" ref="R1731:R1794" si="165">MID($N1731,SEARCH("/",$N1731)+1,(LEN(N1731)-SEARCH("/",$N1731)+1))</f>
        <v>faith</v>
      </c>
      <c r="S1731" s="5">
        <f t="shared" ref="S1731:S1794" si="166">((($J1731/60)/60)/24)+DATE(1970,1,1)</f>
        <v>42471.052152777775</v>
      </c>
      <c r="T1731" s="5">
        <f t="shared" ref="T1731:T1794" si="167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5">
        <f t="shared" si="166"/>
        <v>42272.087766203709</v>
      </c>
      <c r="T1732" s="5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5">
        <f t="shared" si="166"/>
        <v>42152.906851851847</v>
      </c>
      <c r="T1733" s="5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5">
        <f t="shared" si="166"/>
        <v>42325.683807870373</v>
      </c>
      <c r="T1734" s="5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5">
        <f t="shared" si="166"/>
        <v>42614.675625000003</v>
      </c>
      <c r="T1735" s="5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42102.036527777775</v>
      </c>
      <c r="T1736" s="5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42559.814178240747</v>
      </c>
      <c r="T1737" s="5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42286.861493055556</v>
      </c>
      <c r="T1738" s="5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42175.948981481488</v>
      </c>
      <c r="T1739" s="5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41884.874328703707</v>
      </c>
      <c r="T1740" s="5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42435.874212962968</v>
      </c>
      <c r="T1741" s="5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5">
        <f t="shared" si="166"/>
        <v>42171.817384259266</v>
      </c>
      <c r="T1742" s="5">
        <f t="shared" si="167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110.83333333333333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42120.628136574072</v>
      </c>
      <c r="T1743" s="5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108.75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42710.876967592587</v>
      </c>
      <c r="T1744" s="5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42586.925636574073</v>
      </c>
      <c r="T1745" s="5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42026.605057870373</v>
      </c>
      <c r="T1746" s="5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114.01428571428572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42690.259699074071</v>
      </c>
      <c r="T1747" s="5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42668.176701388889</v>
      </c>
      <c r="T1748" s="5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104.95555555555555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42292.435532407413</v>
      </c>
      <c r="T1749" s="5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42219.950729166667</v>
      </c>
      <c r="T1750" s="5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42758.975937499999</v>
      </c>
      <c r="T1751" s="5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42454.836851851855</v>
      </c>
      <c r="T1752" s="5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42052.7815162037</v>
      </c>
      <c r="T1753" s="5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260.16666666666669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42627.253263888888</v>
      </c>
      <c r="T1754" s="5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42420.74962962963</v>
      </c>
      <c r="T1755" s="5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42067.876770833333</v>
      </c>
      <c r="T1756" s="5">
        <f t="shared" si="167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42252.788900462961</v>
      </c>
      <c r="T1757" s="5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42571.167465277773</v>
      </c>
      <c r="T1758" s="5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116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42733.827349537038</v>
      </c>
      <c r="T1759" s="5">
        <f t="shared" si="167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42505.955925925926</v>
      </c>
      <c r="T1760" s="5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42068.829039351855</v>
      </c>
      <c r="T1761" s="5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42405.67260416667</v>
      </c>
      <c r="T1762" s="5">
        <f t="shared" si="167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42209.567824074074</v>
      </c>
      <c r="T1763" s="5">
        <f t="shared" si="167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42410.982002314813</v>
      </c>
      <c r="T1764" s="5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42636.868518518517</v>
      </c>
      <c r="T1765" s="5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41825.485868055555</v>
      </c>
      <c r="T1766" s="5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59.467840000000002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41834.980462962965</v>
      </c>
      <c r="T1767" s="5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41855.859814814816</v>
      </c>
      <c r="T1768" s="5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41824.658379629633</v>
      </c>
      <c r="T1769" s="5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41849.560694444444</v>
      </c>
      <c r="T1770" s="5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41987.818969907406</v>
      </c>
      <c r="T1771" s="5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56.514285714285712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41891.780023148152</v>
      </c>
      <c r="T1772" s="5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41905.979629629634</v>
      </c>
      <c r="T1773" s="5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41766.718009259261</v>
      </c>
      <c r="T1774" s="5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6.2566666666666668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41978.760393518518</v>
      </c>
      <c r="T1775" s="5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41930.218657407408</v>
      </c>
      <c r="T1776" s="5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41891.976388888892</v>
      </c>
      <c r="T1777" s="5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41905.95684027778</v>
      </c>
      <c r="T1778" s="5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42025.357094907406</v>
      </c>
      <c r="T1779" s="5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42045.86336805555</v>
      </c>
      <c r="T1780" s="5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36.236363636363635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42585.691898148143</v>
      </c>
      <c r="T1781" s="5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39.743333333333332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42493.600810185191</v>
      </c>
      <c r="T1782" s="5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25.763636363636362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42597.617418981477</v>
      </c>
      <c r="T1783" s="5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15.491428571428571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42388.575104166666</v>
      </c>
      <c r="T1784" s="5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42115.949976851851</v>
      </c>
      <c r="T1785" s="5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42003.655555555553</v>
      </c>
      <c r="T1786" s="5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20.220833333333335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41897.134895833333</v>
      </c>
      <c r="T1787" s="5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41958.550659722227</v>
      </c>
      <c r="T1788" s="5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15.33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42068.65552083333</v>
      </c>
      <c r="T1789" s="5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41913.94840277778</v>
      </c>
      <c r="T1790" s="5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41956.250034722223</v>
      </c>
      <c r="T1791" s="5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42010.674513888895</v>
      </c>
      <c r="T1792" s="5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3.5666666666666669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41973.740335648152</v>
      </c>
      <c r="T1793" s="5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42189.031041666662</v>
      </c>
      <c r="T1794" s="5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100*E1795/D1795</f>
        <v>1.3333333333333333</v>
      </c>
      <c r="P1795" s="8">
        <f t="shared" ref="P1795:P1858" si="169">IF(L1795=0,0,E1795/L1795)</f>
        <v>20</v>
      </c>
      <c r="Q1795" t="str">
        <f t="shared" ref="Q1795:Q1858" si="170">LEFT($N1795,SEARCH("/",$N1795)-1)</f>
        <v>photography</v>
      </c>
      <c r="R1795" t="str">
        <f t="shared" ref="R1795:R1858" si="171">MID($N1795,SEARCH("/",$N1795)+1,(LEN(N1795)-SEARCH("/",$N1795)+1))</f>
        <v>photobooks</v>
      </c>
      <c r="S1795" s="5">
        <f t="shared" ref="S1795:S1858" si="172">((($J1795/60)/60)/24)+DATE(1970,1,1)</f>
        <v>41940.89166666667</v>
      </c>
      <c r="T1795" s="5">
        <f t="shared" ref="T1795:T1858" si="173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42011.551180555558</v>
      </c>
      <c r="T1796" s="5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42628.288668981477</v>
      </c>
      <c r="T1797" s="5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42515.439421296294</v>
      </c>
      <c r="T1798" s="5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42689.56931712963</v>
      </c>
      <c r="T1799" s="5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42344.32677083333</v>
      </c>
      <c r="T1800" s="5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1.7457499999999999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41934.842685185184</v>
      </c>
      <c r="T1801" s="5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42623.606134259258</v>
      </c>
      <c r="T1802" s="5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13.852941176470589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42321.660509259258</v>
      </c>
      <c r="T1803" s="5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42159.47256944445</v>
      </c>
      <c r="T1804" s="5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42018.071550925932</v>
      </c>
      <c r="T1805" s="5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42282.678287037037</v>
      </c>
      <c r="T1806" s="5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42247.803912037038</v>
      </c>
      <c r="T1807" s="5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41877.638298611113</v>
      </c>
      <c r="T1808" s="5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41880.068437499998</v>
      </c>
      <c r="T1809" s="5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42742.680902777778</v>
      </c>
      <c r="T1810" s="5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42029.907858796301</v>
      </c>
      <c r="T1811" s="5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41860.91002314815</v>
      </c>
      <c r="T1812" s="5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41876.433680555558</v>
      </c>
      <c r="T1813" s="5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13.307692307692308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42524.318703703699</v>
      </c>
      <c r="T1814" s="5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41829.889027777775</v>
      </c>
      <c r="T1815" s="5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42033.314074074078</v>
      </c>
      <c r="T1816" s="5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42172.906678240746</v>
      </c>
      <c r="T1817" s="5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42548.876192129625</v>
      </c>
      <c r="T1818" s="5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42705.662118055552</v>
      </c>
      <c r="T1819" s="5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42067.234375</v>
      </c>
      <c r="T1820" s="5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2.0833333333333335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41820.752268518518</v>
      </c>
      <c r="T1821" s="5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6.5653846153846152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42065.084375000006</v>
      </c>
      <c r="T1822" s="5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40926.319062499999</v>
      </c>
      <c r="T1823" s="5">
        <f t="shared" si="173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41634.797013888885</v>
      </c>
      <c r="T1824" s="5">
        <f t="shared" si="173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41176.684907407405</v>
      </c>
      <c r="T1825" s="5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41626.916284722225</v>
      </c>
      <c r="T1826" s="5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41443.83452546296</v>
      </c>
      <c r="T1827" s="5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41657.923807870371</v>
      </c>
      <c r="T1828" s="5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100.66249999999999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40555.325937499998</v>
      </c>
      <c r="T1829" s="5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41736.899652777778</v>
      </c>
      <c r="T1830" s="5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40516.087627314817</v>
      </c>
      <c r="T1831" s="5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101.53333333333333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41664.684108796297</v>
      </c>
      <c r="T1832" s="5">
        <f t="shared" si="173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41026.996099537035</v>
      </c>
      <c r="T1833" s="5">
        <f t="shared" si="173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40576.539664351854</v>
      </c>
      <c r="T1834" s="5">
        <f t="shared" si="173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41303.044016203705</v>
      </c>
      <c r="T1835" s="5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41988.964062500003</v>
      </c>
      <c r="T1836" s="5">
        <f t="shared" si="173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42430.702210648145</v>
      </c>
      <c r="T1837" s="5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41305.809363425928</v>
      </c>
      <c r="T1838" s="5">
        <f t="shared" si="173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40926.047858796301</v>
      </c>
      <c r="T1839" s="5">
        <f t="shared" si="173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40788.786539351851</v>
      </c>
      <c r="T1840" s="5">
        <f t="shared" si="173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205.3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42614.722013888888</v>
      </c>
      <c r="T1841" s="5">
        <f t="shared" si="173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41382.096180555556</v>
      </c>
      <c r="T1842" s="5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41745.84542824074</v>
      </c>
      <c r="T1843" s="5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42031.631724537037</v>
      </c>
      <c r="T1844" s="5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40564.994837962964</v>
      </c>
      <c r="T1845" s="5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40666.973541666666</v>
      </c>
      <c r="T1846" s="5">
        <f t="shared" si="173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42523.333310185189</v>
      </c>
      <c r="T1847" s="5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41228.650196759263</v>
      </c>
      <c r="T1848" s="5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42094.236481481479</v>
      </c>
      <c r="T1849" s="5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107.36666666666666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40691.788055555553</v>
      </c>
      <c r="T1850" s="5">
        <f t="shared" si="173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100.33333333333333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41169.845590277779</v>
      </c>
      <c r="T1851" s="5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41800.959490740745</v>
      </c>
      <c r="T1852" s="5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41827.906689814816</v>
      </c>
      <c r="T1853" s="5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42081.77143518519</v>
      </c>
      <c r="T1854" s="5">
        <f t="shared" si="173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41177.060381944444</v>
      </c>
      <c r="T1855" s="5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102.12366666666667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41388.021261574075</v>
      </c>
      <c r="T1856" s="5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41600.538657407407</v>
      </c>
      <c r="T1857" s="5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41817.854999999996</v>
      </c>
      <c r="T1858" s="5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100*E1859/D1859</f>
        <v>100</v>
      </c>
      <c r="P1859" s="8">
        <f t="shared" ref="P1859:P1922" si="175">IF(L1859=0,0,E1859/L1859)</f>
        <v>136.36363636363637</v>
      </c>
      <c r="Q1859" t="str">
        <f t="shared" ref="Q1859:Q1922" si="176">LEFT($N1859,SEARCH("/",$N1859)-1)</f>
        <v>music</v>
      </c>
      <c r="R1859" t="str">
        <f t="shared" ref="R1859:R1922" si="177">MID($N1859,SEARCH("/",$N1859)+1,(LEN(N1859)-SEARCH("/",$N1859)+1))</f>
        <v>rock</v>
      </c>
      <c r="S1859" s="5">
        <f t="shared" ref="S1859:S1922" si="178">((($J1859/60)/60)/24)+DATE(1970,1,1)</f>
        <v>41864.76866898148</v>
      </c>
      <c r="T1859" s="5">
        <f t="shared" ref="T1859:T1922" si="179">((($I1859/60)/60)/24)+DATE(1970,1,1)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40833.200474537036</v>
      </c>
      <c r="T1860" s="5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40778.770011574074</v>
      </c>
      <c r="T1861" s="5">
        <f t="shared" si="17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41655.709305555552</v>
      </c>
      <c r="T1862" s="5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42000.300243055557</v>
      </c>
      <c r="T1863" s="5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8.0833333333333339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42755.492754629624</v>
      </c>
      <c r="T1864" s="5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41772.797280092593</v>
      </c>
      <c r="T1865" s="5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41733.716435185182</v>
      </c>
      <c r="T1866" s="5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42645.367442129631</v>
      </c>
      <c r="T1867" s="5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42742.246493055558</v>
      </c>
      <c r="T1868" s="5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42649.924907407403</v>
      </c>
      <c r="T1869" s="5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42328.779224537036</v>
      </c>
      <c r="T1870" s="5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42709.002881944441</v>
      </c>
      <c r="T1871" s="5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42371.355729166666</v>
      </c>
      <c r="T1872" s="5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41923.783576388887</v>
      </c>
      <c r="T1873" s="5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42155.129652777774</v>
      </c>
      <c r="T1874" s="5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0.45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42164.615856481483</v>
      </c>
      <c r="T1875" s="5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42529.969131944439</v>
      </c>
      <c r="T1876" s="5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42528.899398148147</v>
      </c>
      <c r="T1877" s="5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41776.284780092588</v>
      </c>
      <c r="T1878" s="5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42035.029224537036</v>
      </c>
      <c r="T1879" s="5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41773.008738425924</v>
      </c>
      <c r="T1880" s="5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42413.649641203709</v>
      </c>
      <c r="T1881" s="5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20.079999999999998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42430.566898148143</v>
      </c>
      <c r="T1882" s="5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172.68450000000001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42043.152650462958</v>
      </c>
      <c r="T1883" s="5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41067.949212962965</v>
      </c>
      <c r="T1884" s="5">
        <f t="shared" si="17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40977.948009259257</v>
      </c>
      <c r="T1885" s="5">
        <f t="shared" si="17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41205.198321759257</v>
      </c>
      <c r="T1886" s="5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116.32786885245902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41099.093865740739</v>
      </c>
      <c r="T1887" s="5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41925.906689814816</v>
      </c>
      <c r="T1888" s="5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111.16666666666667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42323.800138888888</v>
      </c>
      <c r="T1889" s="5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40299.239953703705</v>
      </c>
      <c r="T1890" s="5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41299.793356481481</v>
      </c>
      <c r="T1891" s="5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41228.786203703705</v>
      </c>
      <c r="T1892" s="5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40335.798078703701</v>
      </c>
      <c r="T1893" s="5">
        <f t="shared" si="17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40671.637511574074</v>
      </c>
      <c r="T1894" s="5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40632.94195601852</v>
      </c>
      <c r="T1895" s="5">
        <f t="shared" si="17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40920.904895833337</v>
      </c>
      <c r="T1896" s="5">
        <f t="shared" si="17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42267.746782407412</v>
      </c>
      <c r="T1897" s="5">
        <f t="shared" si="17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40981.710243055553</v>
      </c>
      <c r="T1898" s="5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41680.583402777782</v>
      </c>
      <c r="T1899" s="5">
        <f t="shared" si="17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42366.192974537036</v>
      </c>
      <c r="T1900" s="5">
        <f t="shared" si="17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133.33333333333334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42058.941736111112</v>
      </c>
      <c r="T1901" s="5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41160.871886574074</v>
      </c>
      <c r="T1902" s="5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42116.54315972222</v>
      </c>
      <c r="T1903" s="5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42037.789895833332</v>
      </c>
      <c r="T1904" s="5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42702.770729166667</v>
      </c>
      <c r="T1905" s="5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42326.685428240744</v>
      </c>
      <c r="T1906" s="5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41859.925856481481</v>
      </c>
      <c r="T1907" s="5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42514.671099537038</v>
      </c>
      <c r="T1908" s="5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41767.587094907409</v>
      </c>
      <c r="T1909" s="5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42703.917824074073</v>
      </c>
      <c r="T1910" s="5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41905.429155092592</v>
      </c>
      <c r="T1911" s="5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39.395294117647062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42264.963159722218</v>
      </c>
      <c r="T1912" s="5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41830.033958333333</v>
      </c>
      <c r="T1913" s="5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42129.226388888885</v>
      </c>
      <c r="T1914" s="5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41890.511319444442</v>
      </c>
      <c r="T1915" s="5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41929.174456018518</v>
      </c>
      <c r="T1916" s="5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41864.04886574074</v>
      </c>
      <c r="T1917" s="5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42656.717303240745</v>
      </c>
      <c r="T1918" s="5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42746.270057870366</v>
      </c>
      <c r="T1919" s="5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41828.789942129632</v>
      </c>
      <c r="T1920" s="5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42113.875567129624</v>
      </c>
      <c r="T1921" s="5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42270.875706018516</v>
      </c>
      <c r="T1922" s="5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100*E1923/D1923</f>
        <v>136.80000000000001</v>
      </c>
      <c r="P1923" s="8">
        <f t="shared" ref="P1923:P1986" si="181">IF(L1923=0,0,E1923/L1923)</f>
        <v>54</v>
      </c>
      <c r="Q1923" t="str">
        <f t="shared" ref="Q1923:Q1986" si="182">LEFT($N1923,SEARCH("/",$N1923)-1)</f>
        <v>music</v>
      </c>
      <c r="R1923" t="str">
        <f t="shared" ref="R1923:R1986" si="183">MID($N1923,SEARCH("/",$N1923)+1,(LEN(N1923)-SEARCH("/",$N1923)+1))</f>
        <v>indie rock</v>
      </c>
      <c r="S1923" s="5">
        <f t="shared" ref="S1923:S1986" si="184">((($J1923/60)/60)/24)+DATE(1970,1,1)</f>
        <v>41074.221562500003</v>
      </c>
      <c r="T1923" s="5">
        <f t="shared" ref="T1923:T1986" si="185">((($I1923/60)/60)/24)+DATE(1970,1,1)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41590.255868055552</v>
      </c>
      <c r="T1924" s="5">
        <f t="shared" si="185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40772.848749999997</v>
      </c>
      <c r="T1925" s="5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114.4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41626.761053240742</v>
      </c>
      <c r="T1926" s="5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41535.90148148148</v>
      </c>
      <c r="T1927" s="5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40456.954351851848</v>
      </c>
      <c r="T1928" s="5">
        <f t="shared" si="185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103.33333333333333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40960.861562500002</v>
      </c>
      <c r="T1929" s="5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103.13725490196079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41371.648078703707</v>
      </c>
      <c r="T1930" s="5">
        <f t="shared" si="185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40687.021597222221</v>
      </c>
      <c r="T1931" s="5">
        <f t="shared" si="185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41402.558819444443</v>
      </c>
      <c r="T1932" s="5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41037.892465277779</v>
      </c>
      <c r="T1933" s="5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40911.809872685182</v>
      </c>
      <c r="T1934" s="5">
        <f t="shared" si="185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41879.130868055552</v>
      </c>
      <c r="T1935" s="5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40865.867141203707</v>
      </c>
      <c r="T1936" s="5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41773.932534722226</v>
      </c>
      <c r="T1937" s="5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40852.889699074076</v>
      </c>
      <c r="T1938" s="5">
        <f t="shared" si="185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41059.118993055556</v>
      </c>
      <c r="T1939" s="5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41426.259618055556</v>
      </c>
      <c r="T1940" s="5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41313.985046296293</v>
      </c>
      <c r="T1941" s="5">
        <f t="shared" si="185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40670.507326388892</v>
      </c>
      <c r="T1942" s="5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41744.290868055556</v>
      </c>
      <c r="T1943" s="5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40638.828009259261</v>
      </c>
      <c r="T1944" s="5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1705.25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42548.269861111112</v>
      </c>
      <c r="T1945" s="5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41730.584374999999</v>
      </c>
      <c r="T1946" s="5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42157.251828703709</v>
      </c>
      <c r="T1947" s="5">
        <f t="shared" si="185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41689.150011574071</v>
      </c>
      <c r="T1948" s="5">
        <f t="shared" si="185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40102.918055555558</v>
      </c>
      <c r="T1949" s="5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42473.604270833333</v>
      </c>
      <c r="T1950" s="5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41800.423043981478</v>
      </c>
      <c r="T1951" s="5">
        <f t="shared" si="185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200.51866666666666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40624.181400462963</v>
      </c>
      <c r="T1952" s="5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42651.420567129629</v>
      </c>
      <c r="T1953" s="5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198.47237142857142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41526.60665509259</v>
      </c>
      <c r="T1954" s="5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40941.199826388889</v>
      </c>
      <c r="T1955" s="5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698.94799999999998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42394.580740740741</v>
      </c>
      <c r="T1956" s="5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41020.271770833337</v>
      </c>
      <c r="T1957" s="5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294.03333333333336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42067.923668981486</v>
      </c>
      <c r="T1958" s="5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41179.098530092589</v>
      </c>
      <c r="T1959" s="5">
        <f t="shared" si="185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41326.987974537034</v>
      </c>
      <c r="T1960" s="5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41871.845601851855</v>
      </c>
      <c r="T1961" s="5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117.90285714285714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41964.362743055557</v>
      </c>
      <c r="T1962" s="5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1105.3812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41148.194641203707</v>
      </c>
      <c r="T1963" s="5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192.92500000000001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41742.780509259261</v>
      </c>
      <c r="T1964" s="5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126.88421052631578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41863.429791666669</v>
      </c>
      <c r="T1965" s="5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259.57748878923769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42452.272824074069</v>
      </c>
      <c r="T1966" s="5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40898.089236111111</v>
      </c>
      <c r="T1967" s="5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41835.540486111109</v>
      </c>
      <c r="T1968" s="5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41730.663530092592</v>
      </c>
      <c r="T1969" s="5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42676.586979166663</v>
      </c>
      <c r="T1970" s="5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42557.792453703703</v>
      </c>
      <c r="T1971" s="5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41324.193298611113</v>
      </c>
      <c r="T1972" s="5">
        <f t="shared" si="185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41561.500706018516</v>
      </c>
      <c r="T1973" s="5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41201.012083333335</v>
      </c>
      <c r="T1974" s="5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256.83081313131311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42549.722962962958</v>
      </c>
      <c r="T1975" s="5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41445.334131944444</v>
      </c>
      <c r="T1976" s="5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41313.755219907405</v>
      </c>
      <c r="T1977" s="5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41438.899594907409</v>
      </c>
      <c r="T1978" s="5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42311.216898148152</v>
      </c>
      <c r="T1979" s="5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41039.225601851853</v>
      </c>
      <c r="T1980" s="5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42290.460023148145</v>
      </c>
      <c r="T1981" s="5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42423.542384259257</v>
      </c>
      <c r="T1982" s="5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41799.725289351853</v>
      </c>
      <c r="T1983" s="5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42678.586655092593</v>
      </c>
      <c r="T1984" s="5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42593.011782407411</v>
      </c>
      <c r="T1985" s="5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21.146666666666668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41913.790289351848</v>
      </c>
      <c r="T1986" s="5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100*E1987/D1987</f>
        <v>3.1875</v>
      </c>
      <c r="P1987" s="8">
        <f t="shared" ref="P1987:P2050" si="187">IF(L1987=0,0,E1987/L1987)</f>
        <v>12.75</v>
      </c>
      <c r="Q1987" t="str">
        <f t="shared" ref="Q1987:Q2050" si="188">LEFT($N1987,SEARCH("/",$N1987)-1)</f>
        <v>photography</v>
      </c>
      <c r="R1987" t="str">
        <f t="shared" ref="R1987:R2050" si="189">MID($N1987,SEARCH("/",$N1987)+1,(LEN(N1987)-SEARCH("/",$N1987)+1))</f>
        <v>people</v>
      </c>
      <c r="S1987" s="5">
        <f t="shared" ref="S1987:S2050" si="190">((($J1987/60)/60)/24)+DATE(1970,1,1)</f>
        <v>42555.698738425926</v>
      </c>
      <c r="T1987" s="5">
        <f t="shared" ref="T1987:T2050" si="191">((($I1987/60)/60)/24)+DATE(1970,1,1)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42413.433831018512</v>
      </c>
      <c r="T1988" s="5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42034.639768518522</v>
      </c>
      <c r="T1989" s="5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42206.763217592597</v>
      </c>
      <c r="T1990" s="5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42685.680648148147</v>
      </c>
      <c r="T1991" s="5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42398.195972222224</v>
      </c>
      <c r="T1992" s="5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42167.89335648148</v>
      </c>
      <c r="T1993" s="5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42023.143414351856</v>
      </c>
      <c r="T1994" s="5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42329.58839120371</v>
      </c>
      <c r="T1995" s="5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42651.006273148145</v>
      </c>
      <c r="T1996" s="5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42181.902037037042</v>
      </c>
      <c r="T1997" s="5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41800.819571759261</v>
      </c>
      <c r="T1998" s="5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41847.930694444447</v>
      </c>
      <c r="T1999" s="5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41807.118495370371</v>
      </c>
      <c r="T2000" s="5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41926.482731481483</v>
      </c>
      <c r="T2001" s="5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42345.951539351852</v>
      </c>
      <c r="T2002" s="5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42136.209675925929</v>
      </c>
      <c r="T2003" s="5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42728.71230324074</v>
      </c>
      <c r="T2004" s="5">
        <f t="shared" si="191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40347.125601851854</v>
      </c>
      <c r="T2005" s="5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41800.604895833334</v>
      </c>
      <c r="T2006" s="5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41535.812708333331</v>
      </c>
      <c r="T2007" s="5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41941.500520833331</v>
      </c>
      <c r="T2008" s="5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40347.837800925925</v>
      </c>
      <c r="T2009" s="5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40761.604421296295</v>
      </c>
      <c r="T2010" s="5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42661.323414351849</v>
      </c>
      <c r="T2011" s="5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320.053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42570.996423611112</v>
      </c>
      <c r="T2012" s="5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42347.358483796299</v>
      </c>
      <c r="T2013" s="5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42010.822233796294</v>
      </c>
      <c r="T2014" s="5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42499.960810185185</v>
      </c>
      <c r="T2015" s="5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41324.214571759258</v>
      </c>
      <c r="T2016" s="5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40765.876886574071</v>
      </c>
      <c r="T2017" s="5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41312.88077546296</v>
      </c>
      <c r="T2018" s="5">
        <f t="shared" si="191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125.1024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40961.057349537034</v>
      </c>
      <c r="T2019" s="5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42199.365844907406</v>
      </c>
      <c r="T2020" s="5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484.90974999999997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42605.70857638889</v>
      </c>
      <c r="T2021" s="5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41737.097499999996</v>
      </c>
      <c r="T2022" s="5">
        <f t="shared" si="191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41861.070567129631</v>
      </c>
      <c r="T2023" s="5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42502.569120370375</v>
      </c>
      <c r="T2024" s="5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42136.420752314814</v>
      </c>
      <c r="T2025" s="5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41099.966944444444</v>
      </c>
      <c r="T2026" s="5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201.15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42136.184560185182</v>
      </c>
      <c r="T2027" s="5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41704.735937500001</v>
      </c>
      <c r="T2028" s="5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42048.813877314817</v>
      </c>
      <c r="T2029" s="5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40215.919050925928</v>
      </c>
      <c r="T2030" s="5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41848.021770833337</v>
      </c>
      <c r="T2031" s="5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41212.996481481481</v>
      </c>
      <c r="T2032" s="5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41975.329317129625</v>
      </c>
      <c r="T2033" s="5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42689.565671296295</v>
      </c>
      <c r="T2034" s="5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41725.082384259258</v>
      </c>
      <c r="T2035" s="5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42076.130011574074</v>
      </c>
      <c r="T2036" s="5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211.03642500000001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42311.625081018516</v>
      </c>
      <c r="T2037" s="5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131.66833333333332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41738.864803240744</v>
      </c>
      <c r="T2038" s="5">
        <f t="shared" si="191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300.47640000000001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41578.210104166668</v>
      </c>
      <c r="T2039" s="5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41424.27107638889</v>
      </c>
      <c r="T2040" s="5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42675.438946759255</v>
      </c>
      <c r="T2041" s="5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41578.927118055559</v>
      </c>
      <c r="T2042" s="5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42654.525775462964</v>
      </c>
      <c r="T2043" s="5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42331.708032407405</v>
      </c>
      <c r="T2044" s="5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42661.176817129628</v>
      </c>
      <c r="T2045" s="5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42138.684189814812</v>
      </c>
      <c r="T2046" s="5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41069.088506944441</v>
      </c>
      <c r="T2047" s="5">
        <f t="shared" si="191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41387.171805555554</v>
      </c>
      <c r="T2048" s="5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42081.903587962966</v>
      </c>
      <c r="T2049" s="5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41387.651516203703</v>
      </c>
      <c r="T2050" s="5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100*E2051/D2051</f>
        <v>120.19070000000001</v>
      </c>
      <c r="P2051" s="8">
        <f t="shared" ref="P2051:P2114" si="193">IF(L2051=0,0,E2051/L2051)</f>
        <v>80.991037735849048</v>
      </c>
      <c r="Q2051" t="str">
        <f t="shared" ref="Q2051:Q2114" si="194">LEFT($N2051,SEARCH("/",$N2051)-1)</f>
        <v>technology</v>
      </c>
      <c r="R2051" t="str">
        <f t="shared" ref="R2051:R2114" si="195">MID($N2051,SEARCH("/",$N2051)+1,(LEN(N2051)-SEARCH("/",$N2051)+1))</f>
        <v>hardware</v>
      </c>
      <c r="S2051" s="5">
        <f t="shared" ref="S2051:S2114" si="196">((($J2051/60)/60)/24)+DATE(1970,1,1)</f>
        <v>41575.527349537035</v>
      </c>
      <c r="T2051" s="5">
        <f t="shared" ref="T2051:T2114" si="197">((($I2051/60)/60)/24)+DATE(1970,1,1)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42115.071504629625</v>
      </c>
      <c r="T2052" s="5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41604.022418981483</v>
      </c>
      <c r="T2053" s="5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42375.08394675926</v>
      </c>
      <c r="T2054" s="5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42303.617488425924</v>
      </c>
      <c r="T2055" s="5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41731.520949074074</v>
      </c>
      <c r="T2056" s="5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41946.674108796295</v>
      </c>
      <c r="T2057" s="5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41351.76090277778</v>
      </c>
      <c r="T2058" s="5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42396.494583333333</v>
      </c>
      <c r="T2059" s="5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42026.370717592596</v>
      </c>
      <c r="T2060" s="5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42361.602476851855</v>
      </c>
      <c r="T2061" s="5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41783.642939814818</v>
      </c>
      <c r="T2062" s="5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107.92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42705.764513888891</v>
      </c>
      <c r="T2063" s="5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42423.3830787037</v>
      </c>
      <c r="T2064" s="5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148.05000000000001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42472.73265046296</v>
      </c>
      <c r="T2065" s="5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41389.364849537036</v>
      </c>
      <c r="T2066" s="5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41603.333668981482</v>
      </c>
      <c r="T2067" s="5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41844.771793981483</v>
      </c>
      <c r="T2068" s="5">
        <f t="shared" si="197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42115.853888888887</v>
      </c>
      <c r="T2069" s="5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105.22387999999999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42633.841608796298</v>
      </c>
      <c r="T2070" s="5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128.40665999999999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42340.972118055557</v>
      </c>
      <c r="T2071" s="5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42519.6565162037</v>
      </c>
      <c r="T2072" s="5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42600.278749999998</v>
      </c>
      <c r="T2073" s="5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42467.581388888888</v>
      </c>
      <c r="T2074" s="5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42087.668032407411</v>
      </c>
      <c r="T2075" s="5">
        <f t="shared" si="197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102.5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42466.826180555552</v>
      </c>
      <c r="T2076" s="5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41450.681574074071</v>
      </c>
      <c r="T2077" s="5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41803.880659722221</v>
      </c>
      <c r="T2078" s="5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42103.042546296296</v>
      </c>
      <c r="T2079" s="5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131.20500000000001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42692.771493055552</v>
      </c>
      <c r="T2080" s="5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42150.71056712963</v>
      </c>
      <c r="T2081" s="5">
        <f t="shared" si="197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42289.957175925927</v>
      </c>
      <c r="T2082" s="5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41004.156886574077</v>
      </c>
      <c r="T2083" s="5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40811.120324074072</v>
      </c>
      <c r="T2084" s="5">
        <f t="shared" si="197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41034.72216435185</v>
      </c>
      <c r="T2085" s="5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41731.833124999997</v>
      </c>
      <c r="T2086" s="5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123.53333333333333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41075.835497685184</v>
      </c>
      <c r="T2087" s="5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100.7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40860.67050925926</v>
      </c>
      <c r="T2088" s="5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103.53333333333333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40764.204375000001</v>
      </c>
      <c r="T2089" s="5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40395.714722222219</v>
      </c>
      <c r="T2090" s="5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41453.076319444444</v>
      </c>
      <c r="T2091" s="5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41299.381423611114</v>
      </c>
      <c r="T2092" s="5">
        <f t="shared" si="197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120.46777777777778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40555.322662037033</v>
      </c>
      <c r="T2093" s="5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40763.707546296297</v>
      </c>
      <c r="T2094" s="5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41205.854537037041</v>
      </c>
      <c r="T2095" s="5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40939.02002314815</v>
      </c>
      <c r="T2096" s="5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40758.733483796292</v>
      </c>
      <c r="T2097" s="5">
        <f t="shared" si="197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101.66666666666667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41192.758506944447</v>
      </c>
      <c r="T2098" s="5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40818.58489583333</v>
      </c>
      <c r="T2099" s="5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100.33333333333333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40946.11383101852</v>
      </c>
      <c r="T2100" s="5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42173.746342592596</v>
      </c>
      <c r="T2101" s="5">
        <f t="shared" si="197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41074.834965277776</v>
      </c>
      <c r="T2102" s="5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40892.149467592593</v>
      </c>
      <c r="T2103" s="5">
        <f t="shared" si="197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40638.868611111109</v>
      </c>
      <c r="T2104" s="5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41192.754942129628</v>
      </c>
      <c r="T2105" s="5">
        <f t="shared" si="197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41394.074467592596</v>
      </c>
      <c r="T2106" s="5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41951.788807870369</v>
      </c>
      <c r="T2107" s="5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41270.21497685185</v>
      </c>
      <c r="T2108" s="5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107.733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41934.71056712963</v>
      </c>
      <c r="T2109" s="5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41135.175694444442</v>
      </c>
      <c r="T2110" s="5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42160.708530092597</v>
      </c>
      <c r="T2111" s="5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41759.670937499999</v>
      </c>
      <c r="T2112" s="5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40703.197048611109</v>
      </c>
      <c r="T2113" s="5">
        <f t="shared" si="197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41365.928159722222</v>
      </c>
      <c r="T2114" s="5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100*E2115/D2115</f>
        <v>104.85714285714286</v>
      </c>
      <c r="P2115" s="8">
        <f t="shared" ref="P2115:P2178" si="199">IF(L2115=0,0,E2115/L2115)</f>
        <v>68.598130841121488</v>
      </c>
      <c r="Q2115" t="str">
        <f t="shared" ref="Q2115:Q2178" si="200">LEFT($N2115,SEARCH("/",$N2115)-1)</f>
        <v>music</v>
      </c>
      <c r="R2115" t="str">
        <f t="shared" ref="R2115:R2178" si="201">MID($N2115,SEARCH("/",$N2115)+1,(LEN(N2115)-SEARCH("/",$N2115)+1))</f>
        <v>indie rock</v>
      </c>
      <c r="S2115" s="5">
        <f t="shared" ref="S2115:S2178" si="202">((($J2115/60)/60)/24)+DATE(1970,1,1)</f>
        <v>41870.86546296296</v>
      </c>
      <c r="T2115" s="5">
        <f t="shared" ref="T2115:T2178" si="203">((($I2115/60)/60)/24)+DATE(1970,1,1)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104.7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40458.815625000003</v>
      </c>
      <c r="T2116" s="5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225.66666666666666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40564.081030092595</v>
      </c>
      <c r="T2117" s="5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41136.777812500004</v>
      </c>
      <c r="T2118" s="5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42290.059594907405</v>
      </c>
      <c r="T2119" s="5">
        <f t="shared" si="203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40718.839537037034</v>
      </c>
      <c r="T2120" s="5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41107.130150462966</v>
      </c>
      <c r="T2121" s="5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41591.964537037034</v>
      </c>
      <c r="T2122" s="5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0.56799999999999995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42716.7424537037</v>
      </c>
      <c r="T2123" s="5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42712.300567129627</v>
      </c>
      <c r="T2124" s="5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40198.424849537041</v>
      </c>
      <c r="T2125" s="5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10.454545454545455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40464.028182870366</v>
      </c>
      <c r="T2126" s="5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42191.023530092592</v>
      </c>
      <c r="T2127" s="5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41951.973229166666</v>
      </c>
      <c r="T2128" s="5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42045.50535879629</v>
      </c>
      <c r="T2129" s="5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0.16666666666666666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41843.772789351853</v>
      </c>
      <c r="T2130" s="5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11.8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42409.024305555555</v>
      </c>
      <c r="T2131" s="5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0.20238095238095238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41832.086377314816</v>
      </c>
      <c r="T2132" s="5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42167.207071759258</v>
      </c>
      <c r="T2133" s="5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2.1129899999999999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41643.487175925926</v>
      </c>
      <c r="T2134" s="5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40619.097210648149</v>
      </c>
      <c r="T2135" s="5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1.7333333333333334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41361.886469907404</v>
      </c>
      <c r="T2136" s="5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41156.963344907403</v>
      </c>
      <c r="T2137" s="5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41536.509097222224</v>
      </c>
      <c r="T2138" s="5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41948.771168981482</v>
      </c>
      <c r="T2139" s="5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41557.013182870374</v>
      </c>
      <c r="T2140" s="5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42647.750092592592</v>
      </c>
      <c r="T2141" s="5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0.112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41255.833611111113</v>
      </c>
      <c r="T2142" s="5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41927.235636574071</v>
      </c>
      <c r="T2143" s="5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42340.701504629629</v>
      </c>
      <c r="T2144" s="5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40332.886712962965</v>
      </c>
      <c r="T2145" s="5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1.7098591549295774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41499.546759259261</v>
      </c>
      <c r="T2146" s="5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41575.237430555557</v>
      </c>
      <c r="T2147" s="5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42397.679513888885</v>
      </c>
      <c r="T2148" s="5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41927.295694444445</v>
      </c>
      <c r="T2149" s="5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42066.733587962968</v>
      </c>
      <c r="T2150" s="5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40355.024953703702</v>
      </c>
      <c r="T2151" s="5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0.81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42534.284710648149</v>
      </c>
      <c r="T2152" s="5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42520.847384259265</v>
      </c>
      <c r="T2153" s="5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0.16666666666666666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41683.832280092596</v>
      </c>
      <c r="T2154" s="5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41974.911087962959</v>
      </c>
      <c r="T2155" s="5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41647.632256944446</v>
      </c>
      <c r="T2156" s="5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42430.747511574074</v>
      </c>
      <c r="T2157" s="5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2.6660714285714286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41488.85423611111</v>
      </c>
      <c r="T2158" s="5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42694.98128472222</v>
      </c>
      <c r="T2159" s="5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6.5900366666666663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41264.853865740741</v>
      </c>
      <c r="T2160" s="5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40710.731180555551</v>
      </c>
      <c r="T2161" s="5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41018.711863425924</v>
      </c>
      <c r="T2162" s="5">
        <f t="shared" si="203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42240.852534722217</v>
      </c>
      <c r="T2163" s="5">
        <f t="shared" si="203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41813.766099537039</v>
      </c>
      <c r="T2164" s="5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132.19999999999999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42111.899537037039</v>
      </c>
      <c r="T2165" s="5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42515.71775462963</v>
      </c>
      <c r="T2166" s="5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138.63999999999999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42438.667071759264</v>
      </c>
      <c r="T2167" s="5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41933.838171296295</v>
      </c>
      <c r="T2168" s="5">
        <f t="shared" si="203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41153.066400462965</v>
      </c>
      <c r="T2169" s="5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121.58161111111112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42745.600243055553</v>
      </c>
      <c r="T2170" s="5">
        <f t="shared" si="203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42793.700821759259</v>
      </c>
      <c r="T2171" s="5">
        <f t="shared" si="203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42198.750254629631</v>
      </c>
      <c r="T2172" s="5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42141.95711805555</v>
      </c>
      <c r="T2173" s="5">
        <f t="shared" si="203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42082.580092592587</v>
      </c>
      <c r="T2174" s="5">
        <f t="shared" si="203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41495.692627314813</v>
      </c>
      <c r="T2175" s="5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42465.542905092589</v>
      </c>
      <c r="T2176" s="5">
        <f t="shared" si="203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42565.009097222224</v>
      </c>
      <c r="T2177" s="5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42096.633206018523</v>
      </c>
      <c r="T2178" s="5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100*E2179/D2179</f>
        <v>100.12</v>
      </c>
      <c r="P2179" s="8">
        <f t="shared" ref="P2179:P2242" si="205">IF(L2179=0,0,E2179/L2179)</f>
        <v>65.868421052631575</v>
      </c>
      <c r="Q2179" t="str">
        <f t="shared" ref="Q2179:Q2242" si="206">LEFT($N2179,SEARCH("/",$N2179)-1)</f>
        <v>music</v>
      </c>
      <c r="R2179" t="str">
        <f t="shared" ref="R2179:R2242" si="207">MID($N2179,SEARCH("/",$N2179)+1,(LEN(N2179)-SEARCH("/",$N2179)+1))</f>
        <v>rock</v>
      </c>
      <c r="S2179" s="5">
        <f t="shared" ref="S2179:S2242" si="208">((($J2179/60)/60)/24)+DATE(1970,1,1)</f>
        <v>42502.250775462962</v>
      </c>
      <c r="T2179" s="5">
        <f t="shared" ref="T2179:T2242" si="209">((($I2179/60)/60)/24)+DATE(1970,1,1)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138.63999999999999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42723.63653935185</v>
      </c>
      <c r="T2180" s="5">
        <f t="shared" si="20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42075.171203703707</v>
      </c>
      <c r="T2181" s="5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42279.669768518521</v>
      </c>
      <c r="T2182" s="5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42773.005243055552</v>
      </c>
      <c r="T2183" s="5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41879.900752314818</v>
      </c>
      <c r="T2184" s="5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42745.365474537044</v>
      </c>
      <c r="T2185" s="5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42380.690289351856</v>
      </c>
      <c r="T2186" s="5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41319.349988425929</v>
      </c>
      <c r="T2187" s="5">
        <f t="shared" si="20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109.675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42583.615081018521</v>
      </c>
      <c r="T2188" s="5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42068.209097222221</v>
      </c>
      <c r="T2189" s="5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42633.586122685185</v>
      </c>
      <c r="T2190" s="5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42467.788194444445</v>
      </c>
      <c r="T2191" s="5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184.61052631578949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42417.625046296293</v>
      </c>
      <c r="T2192" s="5">
        <f t="shared" si="20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42768.833645833336</v>
      </c>
      <c r="T2193" s="5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42691.8512037037</v>
      </c>
      <c r="T2194" s="5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42664.405925925923</v>
      </c>
      <c r="T2195" s="5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42425.757986111115</v>
      </c>
      <c r="T2196" s="5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42197.771990740745</v>
      </c>
      <c r="T2197" s="5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42675.487291666665</v>
      </c>
      <c r="T2198" s="5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951.03110000000004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42033.584016203706</v>
      </c>
      <c r="T2199" s="5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132.89250000000001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42292.513888888891</v>
      </c>
      <c r="T2200" s="5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42262.416643518518</v>
      </c>
      <c r="T2201" s="5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42163.625787037032</v>
      </c>
      <c r="T2202" s="5">
        <f t="shared" si="20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382.71818181818179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41276.846817129634</v>
      </c>
      <c r="T2203" s="5">
        <f t="shared" si="20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41184.849166666667</v>
      </c>
      <c r="T2204" s="5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42241.85974537037</v>
      </c>
      <c r="T2205" s="5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41312.311562499999</v>
      </c>
      <c r="T2206" s="5">
        <f t="shared" si="20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41031.82163194444</v>
      </c>
      <c r="T2207" s="5">
        <f t="shared" si="20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40997.257222222222</v>
      </c>
      <c r="T2208" s="5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41564.194131944445</v>
      </c>
      <c r="T2209" s="5">
        <f t="shared" si="20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40946.882245370369</v>
      </c>
      <c r="T2210" s="5">
        <f t="shared" si="20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41732.479675925926</v>
      </c>
      <c r="T2211" s="5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40956.066087962965</v>
      </c>
      <c r="T2212" s="5">
        <f t="shared" si="20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41716.785011574073</v>
      </c>
      <c r="T2213" s="5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114.38333333333334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41548.747418981482</v>
      </c>
      <c r="T2214" s="5">
        <f t="shared" si="20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42109.826145833329</v>
      </c>
      <c r="T2215" s="5">
        <f t="shared" si="20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41646.792222222226</v>
      </c>
      <c r="T2216" s="5">
        <f t="shared" si="20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40958.717268518521</v>
      </c>
      <c r="T2217" s="5">
        <f t="shared" si="20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105.66666666666667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42194.751678240747</v>
      </c>
      <c r="T2218" s="5">
        <f t="shared" si="20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42299.776770833334</v>
      </c>
      <c r="T2219" s="5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41127.812303240738</v>
      </c>
      <c r="T2220" s="5">
        <f t="shared" si="20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101.5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42205.718888888892</v>
      </c>
      <c r="T2221" s="5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41452.060601851852</v>
      </c>
      <c r="T2222" s="5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108.12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42452.666770833333</v>
      </c>
      <c r="T2223" s="5">
        <f t="shared" si="20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40906.787581018521</v>
      </c>
      <c r="T2224" s="5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42152.640833333338</v>
      </c>
      <c r="T2225" s="5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42644.667534722219</v>
      </c>
      <c r="T2226" s="5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41873.79184027778</v>
      </c>
      <c r="T2227" s="5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108.46283333333335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42381.79886574074</v>
      </c>
      <c r="T2228" s="5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41561.807349537034</v>
      </c>
      <c r="T2229" s="5">
        <f t="shared" si="20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42202.278194444443</v>
      </c>
      <c r="T2230" s="5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41484.664247685185</v>
      </c>
      <c r="T2231" s="5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125.95294117647059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41724.881099537037</v>
      </c>
      <c r="T2232" s="5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41423.910891203705</v>
      </c>
      <c r="T2233" s="5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41806.794074074074</v>
      </c>
      <c r="T2234" s="5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332.04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42331.378923611104</v>
      </c>
      <c r="T2235" s="5">
        <f t="shared" si="20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42710.824618055558</v>
      </c>
      <c r="T2236" s="5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42062.022118055553</v>
      </c>
      <c r="T2237" s="5">
        <f t="shared" si="20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42371.617164351846</v>
      </c>
      <c r="T2238" s="5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352.92777777777781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41915.003275462965</v>
      </c>
      <c r="T2239" s="5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42774.621712962966</v>
      </c>
      <c r="T2240" s="5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41572.958495370374</v>
      </c>
      <c r="T2241" s="5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42452.825740740736</v>
      </c>
      <c r="T2242" s="5">
        <f t="shared" si="20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100*E2243/D2243</f>
        <v>806.4</v>
      </c>
      <c r="P2243" s="8">
        <f t="shared" ref="P2243:P2306" si="211">IF(L2243=0,0,E2243/L2243)</f>
        <v>49.472392638036808</v>
      </c>
      <c r="Q2243" t="str">
        <f t="shared" ref="Q2243:Q2306" si="212">LEFT($N2243,SEARCH("/",$N2243)-1)</f>
        <v>games</v>
      </c>
      <c r="R2243" t="str">
        <f t="shared" ref="R2243:R2306" si="213">MID($N2243,SEARCH("/",$N2243)+1,(LEN(N2243)-SEARCH("/",$N2243)+1))</f>
        <v>tabletop games</v>
      </c>
      <c r="S2243" s="5">
        <f t="shared" ref="S2243:S2306" si="214">((($J2243/60)/60)/24)+DATE(1970,1,1)</f>
        <v>42766.827546296292</v>
      </c>
      <c r="T2243" s="5">
        <f t="shared" ref="T2243:T2306" si="215">((($I2243/60)/60)/24)+DATE(1970,1,1)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41569.575613425928</v>
      </c>
      <c r="T2244" s="5">
        <f t="shared" si="215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42800.751041666663</v>
      </c>
      <c r="T2245" s="5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42647.818819444445</v>
      </c>
      <c r="T2246" s="5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41660.708530092597</v>
      </c>
      <c r="T2247" s="5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42221.79178240741</v>
      </c>
      <c r="T2248" s="5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42200.666261574079</v>
      </c>
      <c r="T2249" s="5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42688.875902777778</v>
      </c>
      <c r="T2250" s="5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41336.703298611108</v>
      </c>
      <c r="T2251" s="5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975.11199999999997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42677.005474537036</v>
      </c>
      <c r="T2252" s="5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134.44929411764707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41846.34579861111</v>
      </c>
      <c r="T2253" s="5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42573.327986111108</v>
      </c>
      <c r="T2254" s="5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42296.631331018521</v>
      </c>
      <c r="T2255" s="5">
        <f t="shared" si="215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42752.647777777776</v>
      </c>
      <c r="T2256" s="5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42467.951979166668</v>
      </c>
      <c r="T2257" s="5">
        <f t="shared" si="215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42682.451921296291</v>
      </c>
      <c r="T2258" s="5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42505.936678240745</v>
      </c>
      <c r="T2259" s="5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42136.75100694444</v>
      </c>
      <c r="T2260" s="5">
        <f t="shared" si="215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42702.804814814815</v>
      </c>
      <c r="T2261" s="5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41695.016782407409</v>
      </c>
      <c r="T2262" s="5">
        <f t="shared" si="215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42759.724768518514</v>
      </c>
      <c r="T2263" s="5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41926.585162037038</v>
      </c>
      <c r="T2264" s="5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42014.832326388889</v>
      </c>
      <c r="T2265" s="5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42496.582337962958</v>
      </c>
      <c r="T2266" s="5">
        <f t="shared" si="215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42689.853090277778</v>
      </c>
      <c r="T2267" s="5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42469.874907407408</v>
      </c>
      <c r="T2268" s="5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41968.829826388886</v>
      </c>
      <c r="T2269" s="5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42776.082349537035</v>
      </c>
      <c r="T2270" s="5">
        <f t="shared" si="215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42776.704432870371</v>
      </c>
      <c r="T2271" s="5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42725.869363425925</v>
      </c>
      <c r="T2272" s="5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283.08999999999997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42684.000046296293</v>
      </c>
      <c r="T2273" s="5">
        <f t="shared" si="215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42315.699490740735</v>
      </c>
      <c r="T2274" s="5">
        <f t="shared" si="215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220.36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42781.549097222218</v>
      </c>
      <c r="T2275" s="5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41663.500659722224</v>
      </c>
      <c r="T2276" s="5">
        <f t="shared" si="215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41965.616655092599</v>
      </c>
      <c r="T2277" s="5">
        <f t="shared" si="215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105.81826105905427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41614.651493055557</v>
      </c>
      <c r="T2278" s="5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40936.678506944445</v>
      </c>
      <c r="T2279" s="5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42338.709108796291</v>
      </c>
      <c r="T2280" s="5">
        <f t="shared" si="215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42020.806701388887</v>
      </c>
      <c r="T2281" s="5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42234.624895833331</v>
      </c>
      <c r="T2282" s="5">
        <f t="shared" si="215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40687.285844907405</v>
      </c>
      <c r="T2283" s="5">
        <f t="shared" si="215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185.33333333333334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42323.17460648148</v>
      </c>
      <c r="T2284" s="5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100.85533333333333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40978.125046296293</v>
      </c>
      <c r="T2285" s="5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106.22116666666666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40585.796817129631</v>
      </c>
      <c r="T2286" s="5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121.36666666666666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41059.185682870368</v>
      </c>
      <c r="T2287" s="5">
        <f t="shared" si="215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41494.963587962964</v>
      </c>
      <c r="T2288" s="5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41792.667361111111</v>
      </c>
      <c r="T2289" s="5">
        <f t="shared" si="215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41067.827418981484</v>
      </c>
      <c r="T2290" s="5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41571.998379629629</v>
      </c>
      <c r="T2291" s="5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40070.253819444442</v>
      </c>
      <c r="T2292" s="5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40987.977060185185</v>
      </c>
      <c r="T2293" s="5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107.25050000000002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40987.697638888887</v>
      </c>
      <c r="T2294" s="5">
        <f t="shared" si="215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41151.708321759259</v>
      </c>
      <c r="T2295" s="5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146.08080000000001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41264.72314814815</v>
      </c>
      <c r="T2296" s="5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41270.954351851848</v>
      </c>
      <c r="T2297" s="5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149.07142857142858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40927.731782407405</v>
      </c>
      <c r="T2298" s="5">
        <f t="shared" si="215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40948.042233796295</v>
      </c>
      <c r="T2299" s="5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105.07333333333334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41694.84065972222</v>
      </c>
      <c r="T2300" s="5">
        <f t="shared" si="215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350.16666666666669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40565.032511574071</v>
      </c>
      <c r="T2301" s="5">
        <f t="shared" si="215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41074.727037037039</v>
      </c>
      <c r="T2302" s="5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41416.146944444445</v>
      </c>
      <c r="T2303" s="5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41605.868449074071</v>
      </c>
      <c r="T2304" s="5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40850.111064814817</v>
      </c>
      <c r="T2305" s="5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100.70033333333333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40502.815868055557</v>
      </c>
      <c r="T2306" s="5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100*E2307/D2307</f>
        <v>101.22777777777777</v>
      </c>
      <c r="P2307" s="8">
        <f t="shared" ref="P2307:P2370" si="217">IF(L2307=0,0,E2307/L2307)</f>
        <v>109.10778443113773</v>
      </c>
      <c r="Q2307" t="str">
        <f t="shared" ref="Q2307:Q2370" si="218">LEFT($N2307,SEARCH("/",$N2307)-1)</f>
        <v>music</v>
      </c>
      <c r="R2307" t="str">
        <f t="shared" ref="R2307:R2370" si="219">MID($N2307,SEARCH("/",$N2307)+1,(LEN(N2307)-SEARCH("/",$N2307)+1))</f>
        <v>indie rock</v>
      </c>
      <c r="S2307" s="5">
        <f t="shared" ref="S2307:S2370" si="220">((($J2307/60)/60)/24)+DATE(1970,1,1)</f>
        <v>41834.695277777777</v>
      </c>
      <c r="T2307" s="5">
        <f t="shared" ref="T2307:T2370" si="221">((($I2307/60)/60)/24)+DATE(1970,1,1)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40948.16815972222</v>
      </c>
      <c r="T2308" s="5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41004.802465277775</v>
      </c>
      <c r="T2309" s="5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41851.962916666671</v>
      </c>
      <c r="T2310" s="5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106.67449999999999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41307.987696759257</v>
      </c>
      <c r="T2311" s="5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41324.79415509259</v>
      </c>
      <c r="T2312" s="5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41736.004502314812</v>
      </c>
      <c r="T2313" s="5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41716.632847222223</v>
      </c>
      <c r="T2314" s="5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175.84039999999999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41002.958634259259</v>
      </c>
      <c r="T2315" s="5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41037.551585648151</v>
      </c>
      <c r="T2316" s="5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41004.72619212963</v>
      </c>
      <c r="T2317" s="5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40079.725115740745</v>
      </c>
      <c r="T2318" s="5">
        <f t="shared" si="221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40192.542233796295</v>
      </c>
      <c r="T2319" s="5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121.06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40050.643680555557</v>
      </c>
      <c r="T2320" s="5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41593.082002314812</v>
      </c>
      <c r="T2321" s="5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41696.817129629628</v>
      </c>
      <c r="T2322" s="5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42799.260428240741</v>
      </c>
      <c r="T2323" s="5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3.1481481481481484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42804.895474537043</v>
      </c>
      <c r="T2324" s="5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42807.755173611105</v>
      </c>
      <c r="T2325" s="5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42790.885243055556</v>
      </c>
      <c r="T2326" s="5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42794.022349537037</v>
      </c>
      <c r="T2327" s="5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42804.034120370372</v>
      </c>
      <c r="T2328" s="5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41842.917129629634</v>
      </c>
      <c r="T2329" s="5">
        <f t="shared" si="221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42139.781678240746</v>
      </c>
      <c r="T2330" s="5">
        <f t="shared" si="221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105.92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41807.624374999999</v>
      </c>
      <c r="T2331" s="5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102.42285714285714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42332.89980324074</v>
      </c>
      <c r="T2332" s="5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41839.005671296298</v>
      </c>
      <c r="T2333" s="5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42011.628136574072</v>
      </c>
      <c r="T2334" s="5">
        <f t="shared" si="221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41767.650347222225</v>
      </c>
      <c r="T2335" s="5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41918.670115740737</v>
      </c>
      <c r="T2336" s="5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41771.572256944448</v>
      </c>
      <c r="T2337" s="5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41666.924710648149</v>
      </c>
      <c r="T2338" s="5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41786.640543981484</v>
      </c>
      <c r="T2339" s="5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101.14333333333333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41789.896805555552</v>
      </c>
      <c r="T2340" s="5">
        <f t="shared" si="221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294.20800000000003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42692.79987268518</v>
      </c>
      <c r="T2341" s="5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105.7775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42643.642800925925</v>
      </c>
      <c r="T2342" s="5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42167.813703703709</v>
      </c>
      <c r="T2343" s="5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41897.702199074076</v>
      </c>
      <c r="T2344" s="5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42327.825289351851</v>
      </c>
      <c r="T2345" s="5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42515.727650462963</v>
      </c>
      <c r="T2346" s="5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5">
        <f t="shared" si="220"/>
        <v>42060.001805555556</v>
      </c>
      <c r="T2347" s="5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42615.79896990741</v>
      </c>
      <c r="T2348" s="5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42577.607361111113</v>
      </c>
      <c r="T2349" s="5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42360.932152777779</v>
      </c>
      <c r="T2350" s="5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42198.775787037041</v>
      </c>
      <c r="T2351" s="5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42708.842245370368</v>
      </c>
      <c r="T2352" s="5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42094.101145833338</v>
      </c>
      <c r="T2353" s="5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42101.633703703701</v>
      </c>
      <c r="T2354" s="5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42103.676180555558</v>
      </c>
      <c r="T2355" s="5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41954.722916666666</v>
      </c>
      <c r="T2356" s="5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42096.918240740735</v>
      </c>
      <c r="T2357" s="5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42130.78361111111</v>
      </c>
      <c r="T2358" s="5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42264.620115740734</v>
      </c>
      <c r="T2359" s="5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41978.930972222224</v>
      </c>
      <c r="T2360" s="5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42159.649583333332</v>
      </c>
      <c r="T2361" s="5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42377.70694444445</v>
      </c>
      <c r="T2362" s="5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42466.858888888892</v>
      </c>
      <c r="T2363" s="5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28.571428571428573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41954.688310185185</v>
      </c>
      <c r="T2364" s="5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5">
        <f t="shared" si="220"/>
        <v>42322.011574074073</v>
      </c>
      <c r="T2365" s="5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42248.934675925921</v>
      </c>
      <c r="T2366" s="5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42346.736400462964</v>
      </c>
      <c r="T2367" s="5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42268.531631944439</v>
      </c>
      <c r="T2368" s="5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42425.970092592594</v>
      </c>
      <c r="T2369" s="5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42063.721817129626</v>
      </c>
      <c r="T2370" s="5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100*E2371/D2371</f>
        <v>0</v>
      </c>
      <c r="P2371" s="8">
        <f t="shared" ref="P2371:P2434" si="223">IF(L2371=0,0,E2371/L2371)</f>
        <v>0</v>
      </c>
      <c r="Q2371" t="str">
        <f t="shared" ref="Q2371:Q2434" si="224">LEFT($N2371,SEARCH("/",$N2371)-1)</f>
        <v>technology</v>
      </c>
      <c r="R2371" t="str">
        <f t="shared" ref="R2371:R2434" si="225">MID($N2371,SEARCH("/",$N2371)+1,(LEN(N2371)-SEARCH("/",$N2371)+1))</f>
        <v>web</v>
      </c>
      <c r="S2371" s="5">
        <f t="shared" ref="S2371:S2434" si="226">((($J2371/60)/60)/24)+DATE(1970,1,1)</f>
        <v>42380.812627314815</v>
      </c>
      <c r="T2371" s="5">
        <f t="shared" ref="T2371:T2434" si="227">((($I2371/60)/60)/24)+DATE(1970,1,1)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41961.18913194444</v>
      </c>
      <c r="T2372" s="5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42150.777731481481</v>
      </c>
      <c r="T2373" s="5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42088.069108796291</v>
      </c>
      <c r="T2374" s="5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42215.662314814821</v>
      </c>
      <c r="T2375" s="5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42017.843287037031</v>
      </c>
      <c r="T2376" s="5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42592.836076388892</v>
      </c>
      <c r="T2377" s="5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42318.925532407404</v>
      </c>
      <c r="T2378" s="5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42669.870173611111</v>
      </c>
      <c r="T2379" s="5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5">
        <f t="shared" si="226"/>
        <v>42213.013078703705</v>
      </c>
      <c r="T2380" s="5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5">
        <f t="shared" si="226"/>
        <v>42237.016388888893</v>
      </c>
      <c r="T2381" s="5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42248.793310185181</v>
      </c>
      <c r="T2382" s="5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1.8193398957730167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42074.935740740737</v>
      </c>
      <c r="T2383" s="5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42195.187534722223</v>
      </c>
      <c r="T2384" s="5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42027.056793981479</v>
      </c>
      <c r="T2385" s="5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41927.067627314813</v>
      </c>
      <c r="T2386" s="5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42191.70175925926</v>
      </c>
      <c r="T2387" s="5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41954.838240740741</v>
      </c>
      <c r="T2388" s="5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0.68400000000000005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42528.626620370371</v>
      </c>
      <c r="T2389" s="5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1.2513513513513514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41989.853692129633</v>
      </c>
      <c r="T2390" s="5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42179.653379629628</v>
      </c>
      <c r="T2391" s="5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41968.262314814812</v>
      </c>
      <c r="T2392" s="5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42064.794490740736</v>
      </c>
      <c r="T2393" s="5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5">
        <f t="shared" si="226"/>
        <v>42276.120636574073</v>
      </c>
      <c r="T2394" s="5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42194.648344907408</v>
      </c>
      <c r="T2395" s="5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42031.362187499995</v>
      </c>
      <c r="T2396" s="5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5">
        <f t="shared" si="226"/>
        <v>42717.121377314819</v>
      </c>
      <c r="T2397" s="5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42262.849050925928</v>
      </c>
      <c r="T2398" s="5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41976.88490740741</v>
      </c>
      <c r="T2399" s="5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42157.916481481487</v>
      </c>
      <c r="T2400" s="5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41956.853078703702</v>
      </c>
      <c r="T2401" s="5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42444.268101851849</v>
      </c>
      <c r="T2402" s="5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42374.822870370372</v>
      </c>
      <c r="T2403" s="5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0.43333333333333335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42107.679756944446</v>
      </c>
      <c r="T2404" s="5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42399.882615740738</v>
      </c>
      <c r="T2405" s="5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42342.03943287037</v>
      </c>
      <c r="T2406" s="5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42595.585358796292</v>
      </c>
      <c r="T2407" s="5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41983.110995370371</v>
      </c>
      <c r="T2408" s="5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42082.575555555552</v>
      </c>
      <c r="T2409" s="5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41919.140706018516</v>
      </c>
      <c r="T2410" s="5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42204.875868055555</v>
      </c>
      <c r="T2411" s="5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42224.408275462964</v>
      </c>
      <c r="T2412" s="5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42211.732430555552</v>
      </c>
      <c r="T2413" s="5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42655.736956018518</v>
      </c>
      <c r="T2414" s="5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41760.10974537037</v>
      </c>
      <c r="T2415" s="5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3.0666666666666669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42198.695138888885</v>
      </c>
      <c r="T2416" s="5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42536.862800925926</v>
      </c>
      <c r="T2417" s="5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42019.737766203703</v>
      </c>
      <c r="T2418" s="5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41831.884108796294</v>
      </c>
      <c r="T2419" s="5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42027.856990740736</v>
      </c>
      <c r="T2420" s="5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41993.738298611104</v>
      </c>
      <c r="T2421" s="5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41893.028877314813</v>
      </c>
      <c r="T2422" s="5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42026.687453703707</v>
      </c>
      <c r="T2423" s="5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42044.724953703699</v>
      </c>
      <c r="T2424" s="5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41974.704745370371</v>
      </c>
      <c r="T2425" s="5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41909.892453703702</v>
      </c>
      <c r="T2426" s="5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2.8571428571428571E-2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42502.913761574076</v>
      </c>
      <c r="T2427" s="5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42164.170046296291</v>
      </c>
      <c r="T2428" s="5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42412.318668981476</v>
      </c>
      <c r="T2429" s="5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42045.784155092595</v>
      </c>
      <c r="T2430" s="5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42734.879236111112</v>
      </c>
      <c r="T2431" s="5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42382.130833333329</v>
      </c>
      <c r="T2432" s="5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42489.099687499998</v>
      </c>
      <c r="T2433" s="5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1.4285714285714285E-2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42041.218715277777</v>
      </c>
      <c r="T2434" s="5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100*E2435/D2435</f>
        <v>0</v>
      </c>
      <c r="P2435" s="8">
        <f t="shared" ref="P2435:P2498" si="229">IF(L2435=0,0,E2435/L2435)</f>
        <v>0</v>
      </c>
      <c r="Q2435" t="str">
        <f t="shared" ref="Q2435:Q2498" si="230">LEFT($N2435,SEARCH("/",$N2435)-1)</f>
        <v>food</v>
      </c>
      <c r="R2435" t="str">
        <f t="shared" ref="R2435:R2498" si="231">MID($N2435,SEARCH("/",$N2435)+1,(LEN(N2435)-SEARCH("/",$N2435)+1))</f>
        <v>food trucks</v>
      </c>
      <c r="S2435" s="5">
        <f t="shared" ref="S2435:S2498" si="232">((($J2435/60)/60)/24)+DATE(1970,1,1)</f>
        <v>42397.89980324074</v>
      </c>
      <c r="T2435" s="5">
        <f t="shared" ref="T2435:T2498" si="233">((($I2435/60)/60)/24)+DATE(1970,1,1)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42180.18604166666</v>
      </c>
      <c r="T2436" s="5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0.48959999999999998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42252.277615740735</v>
      </c>
      <c r="T2437" s="5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42338.615393518514</v>
      </c>
      <c r="T2438" s="5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42031.965138888889</v>
      </c>
      <c r="T2439" s="5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0.33333333333333331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42285.91506944444</v>
      </c>
      <c r="T2440" s="5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42265.818622685183</v>
      </c>
      <c r="T2441" s="5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42383.899456018517</v>
      </c>
      <c r="T2442" s="5">
        <f t="shared" si="233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42187.125625000001</v>
      </c>
      <c r="T2443" s="5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42052.666990740734</v>
      </c>
      <c r="T2444" s="5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41836.625254629631</v>
      </c>
      <c r="T2445" s="5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42485.754525462966</v>
      </c>
      <c r="T2446" s="5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42243.190057870372</v>
      </c>
      <c r="T2447" s="5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42670.602673611109</v>
      </c>
      <c r="T2448" s="5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42654.469826388886</v>
      </c>
      <c r="T2449" s="5">
        <f t="shared" si="233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42607.316122685181</v>
      </c>
      <c r="T2450" s="5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41943.142534722225</v>
      </c>
      <c r="T2451" s="5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101.53353333333334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41902.07240740741</v>
      </c>
      <c r="T2452" s="5">
        <f t="shared" si="233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42779.908449074079</v>
      </c>
      <c r="T2453" s="5">
        <f t="shared" si="233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42338.84375</v>
      </c>
      <c r="T2454" s="5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42738.692233796297</v>
      </c>
      <c r="T2455" s="5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100.84571428571428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42770.201481481476</v>
      </c>
      <c r="T2456" s="5">
        <f t="shared" si="233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42452.781828703708</v>
      </c>
      <c r="T2457" s="5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42761.961099537039</v>
      </c>
      <c r="T2458" s="5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42423.602500000001</v>
      </c>
      <c r="T2459" s="5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110.18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42495.871736111112</v>
      </c>
      <c r="T2460" s="5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42407.637557870374</v>
      </c>
      <c r="T2461" s="5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42704.187118055561</v>
      </c>
      <c r="T2462" s="5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40784.012696759259</v>
      </c>
      <c r="T2463" s="5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110.70833333333333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41089.186296296299</v>
      </c>
      <c r="T2464" s="5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41341.111400462964</v>
      </c>
      <c r="T2465" s="5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42248.90042824074</v>
      </c>
      <c r="T2466" s="5">
        <f t="shared" si="233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41145.719305555554</v>
      </c>
      <c r="T2467" s="5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41373.102465277778</v>
      </c>
      <c r="T2468" s="5">
        <f t="shared" si="233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41025.874201388891</v>
      </c>
      <c r="T2469" s="5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41174.154178240737</v>
      </c>
      <c r="T2470" s="5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40557.429733796293</v>
      </c>
      <c r="T2471" s="5">
        <f t="shared" si="233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41023.07471064815</v>
      </c>
      <c r="T2472" s="5">
        <f t="shared" si="233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40893.992962962962</v>
      </c>
      <c r="T2473" s="5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40354.11550925926</v>
      </c>
      <c r="T2474" s="5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41193.748483796298</v>
      </c>
      <c r="T2475" s="5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40417.011296296296</v>
      </c>
      <c r="T2476" s="5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104.72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40310.287673611114</v>
      </c>
      <c r="T2477" s="5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41913.328356481477</v>
      </c>
      <c r="T2478" s="5">
        <f t="shared" si="233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41088.691493055558</v>
      </c>
      <c r="T2479" s="5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127.5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41257.950381944444</v>
      </c>
      <c r="T2480" s="5">
        <f t="shared" si="233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41107.726782407408</v>
      </c>
      <c r="T2481" s="5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42227.936157407406</v>
      </c>
      <c r="T2482" s="5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40999.645925925928</v>
      </c>
      <c r="T2483" s="5">
        <f t="shared" si="233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40711.782210648147</v>
      </c>
      <c r="T2484" s="5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113.72727272727273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40970.750034722223</v>
      </c>
      <c r="T2485" s="5">
        <f t="shared" si="233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40771.916701388887</v>
      </c>
      <c r="T2486" s="5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40793.998599537037</v>
      </c>
      <c r="T2487" s="5">
        <f t="shared" si="233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40991.708055555559</v>
      </c>
      <c r="T2488" s="5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41026.083298611113</v>
      </c>
      <c r="T2489" s="5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106.7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40833.633194444446</v>
      </c>
      <c r="T2490" s="5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41373.690266203703</v>
      </c>
      <c r="T2491" s="5">
        <f t="shared" si="233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41023.227731481478</v>
      </c>
      <c r="T2492" s="5">
        <f t="shared" si="233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40542.839282407411</v>
      </c>
      <c r="T2493" s="5">
        <f t="shared" si="233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41024.985972222225</v>
      </c>
      <c r="T2494" s="5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41348.168287037035</v>
      </c>
      <c r="T2495" s="5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101.00533333333334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41022.645185185182</v>
      </c>
      <c r="T2496" s="5">
        <f t="shared" si="233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127.53666666666666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41036.946469907409</v>
      </c>
      <c r="T2497" s="5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41327.996435185189</v>
      </c>
      <c r="T2498" s="5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100*E2499/D2499</f>
        <v>112.77149999999999</v>
      </c>
      <c r="P2499" s="8">
        <f t="shared" ref="P2499:P2562" si="235">IF(L2499=0,0,E2499/L2499)</f>
        <v>80.551071428571419</v>
      </c>
      <c r="Q2499" t="str">
        <f t="shared" ref="Q2499:Q2562" si="236">LEFT($N2499,SEARCH("/",$N2499)-1)</f>
        <v>music</v>
      </c>
      <c r="R2499" t="str">
        <f t="shared" ref="R2499:R2562" si="237">MID($N2499,SEARCH("/",$N2499)+1,(LEN(N2499)-SEARCH("/",$N2499)+1))</f>
        <v>indie rock</v>
      </c>
      <c r="S2499" s="5">
        <f t="shared" ref="S2499:S2562" si="238">((($J2499/60)/60)/24)+DATE(1970,1,1)</f>
        <v>40730.878912037035</v>
      </c>
      <c r="T2499" s="5">
        <f t="shared" ref="T2499:T2562" si="239">((($I2499/60)/60)/24)+DATE(1970,1,1)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42017.967442129629</v>
      </c>
      <c r="T2500" s="5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41226.648576388885</v>
      </c>
      <c r="T2501" s="5">
        <f t="shared" si="23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41053.772858796299</v>
      </c>
      <c r="T2502" s="5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42244.776666666665</v>
      </c>
      <c r="T2503" s="5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41858.825439814813</v>
      </c>
      <c r="T2504" s="5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42498.899398148147</v>
      </c>
      <c r="T2505" s="5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41928.015439814815</v>
      </c>
      <c r="T2506" s="5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42047.05574074074</v>
      </c>
      <c r="T2507" s="5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42258.297094907408</v>
      </c>
      <c r="T2508" s="5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42105.072962962964</v>
      </c>
      <c r="T2509" s="5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41835.951782407406</v>
      </c>
      <c r="T2510" s="5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42058.809594907405</v>
      </c>
      <c r="T2511" s="5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42078.997361111105</v>
      </c>
      <c r="T2512" s="5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42371.446909722217</v>
      </c>
      <c r="T2513" s="5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41971.876863425925</v>
      </c>
      <c r="T2514" s="5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42732.00681712963</v>
      </c>
      <c r="T2515" s="5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41854.389780092592</v>
      </c>
      <c r="T2516" s="5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42027.839733796296</v>
      </c>
      <c r="T2517" s="5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41942.653379629628</v>
      </c>
      <c r="T2518" s="5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42052.802430555559</v>
      </c>
      <c r="T2519" s="5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41926.680879629632</v>
      </c>
      <c r="T2520" s="5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41809.155138888891</v>
      </c>
      <c r="T2521" s="5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42612.600520833337</v>
      </c>
      <c r="T2522" s="5">
        <f t="shared" si="23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42269.967835648145</v>
      </c>
      <c r="T2523" s="5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42460.573611111111</v>
      </c>
      <c r="T2524" s="5">
        <f t="shared" si="23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41930.975601851853</v>
      </c>
      <c r="T2525" s="5">
        <f t="shared" si="23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41961.807372685187</v>
      </c>
      <c r="T2526" s="5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41058.844571759262</v>
      </c>
      <c r="T2527" s="5">
        <f t="shared" si="23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112.95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41953.091134259259</v>
      </c>
      <c r="T2528" s="5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41546.75105324074</v>
      </c>
      <c r="T2529" s="5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107.24975000000001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42217.834525462968</v>
      </c>
      <c r="T2530" s="5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40948.080729166664</v>
      </c>
      <c r="T2531" s="5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42081.864641203705</v>
      </c>
      <c r="T2532" s="5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42208.680023148147</v>
      </c>
      <c r="T2533" s="5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41107.849143518521</v>
      </c>
      <c r="T2534" s="5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41304.751284722224</v>
      </c>
      <c r="T2535" s="5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40127.700370370374</v>
      </c>
      <c r="T2536" s="5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103.77500000000001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41943.791030092594</v>
      </c>
      <c r="T2537" s="5">
        <f t="shared" si="23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116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41464.106087962966</v>
      </c>
      <c r="T2538" s="5">
        <f t="shared" si="23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40696.648784722223</v>
      </c>
      <c r="T2539" s="5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113.01761111111109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41298.509965277779</v>
      </c>
      <c r="T2540" s="5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41977.902222222227</v>
      </c>
      <c r="T2541" s="5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40785.675011574072</v>
      </c>
      <c r="T2542" s="5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41483.449282407404</v>
      </c>
      <c r="T2543" s="5">
        <f t="shared" si="23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103.57142857142857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41509.426585648151</v>
      </c>
      <c r="T2544" s="5">
        <f t="shared" si="23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40514.107615740737</v>
      </c>
      <c r="T2545" s="5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41068.520474537036</v>
      </c>
      <c r="T2546" s="5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42027.13817129629</v>
      </c>
      <c r="T2547" s="5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111.71428571428571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41524.858553240738</v>
      </c>
      <c r="T2548" s="5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40973.773182870369</v>
      </c>
      <c r="T2549" s="5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42618.625428240746</v>
      </c>
      <c r="T2550" s="5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41390.757754629631</v>
      </c>
      <c r="T2551" s="5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100.84615384615384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42228.634328703702</v>
      </c>
      <c r="T2552" s="5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40961.252141203702</v>
      </c>
      <c r="T2553" s="5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42769.809965277775</v>
      </c>
      <c r="T2554" s="5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41113.199155092596</v>
      </c>
      <c r="T2555" s="5">
        <f t="shared" si="23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42125.078275462962</v>
      </c>
      <c r="T2556" s="5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41026.655011574076</v>
      </c>
      <c r="T2557" s="5">
        <f t="shared" si="23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41222.991400462961</v>
      </c>
      <c r="T2558" s="5">
        <f t="shared" si="23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41744.745208333334</v>
      </c>
      <c r="T2559" s="5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42093.860023148154</v>
      </c>
      <c r="T2560" s="5">
        <f t="shared" si="23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40829.873657407406</v>
      </c>
      <c r="T2561" s="5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42039.951087962967</v>
      </c>
      <c r="T2562" s="5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100*E2563/D2563</f>
        <v>0</v>
      </c>
      <c r="P2563" s="8">
        <f t="shared" ref="P2563:P2626" si="241">IF(L2563=0,0,E2563/L2563)</f>
        <v>0</v>
      </c>
      <c r="Q2563" t="str">
        <f t="shared" ref="Q2563:Q2626" si="242">LEFT($N2563,SEARCH("/",$N2563)-1)</f>
        <v>food</v>
      </c>
      <c r="R2563" t="str">
        <f t="shared" ref="R2563:R2626" si="243">MID($N2563,SEARCH("/",$N2563)+1,(LEN(N2563)-SEARCH("/",$N2563)+1))</f>
        <v>food trucks</v>
      </c>
      <c r="S2563" s="5">
        <f t="shared" ref="S2563:S2626" si="244">((($J2563/60)/60)/24)+DATE(1970,1,1)</f>
        <v>42260.528807870374</v>
      </c>
      <c r="T2563" s="5">
        <f t="shared" ref="T2563:T2626" si="245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42594.524756944447</v>
      </c>
      <c r="T2564" s="5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42155.139479166668</v>
      </c>
      <c r="T2565" s="5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41822.040497685186</v>
      </c>
      <c r="T2566" s="5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42440.650335648148</v>
      </c>
      <c r="T2567" s="5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41842.980879629627</v>
      </c>
      <c r="T2568" s="5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42087.878912037035</v>
      </c>
      <c r="T2569" s="5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42584.666597222225</v>
      </c>
      <c r="T2570" s="5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42234.105462962965</v>
      </c>
      <c r="T2571" s="5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0.84285714285714286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42744.903182870374</v>
      </c>
      <c r="T2572" s="5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42449.341678240744</v>
      </c>
      <c r="T2573" s="5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42077.119409722218</v>
      </c>
      <c r="T2574" s="5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41829.592002314814</v>
      </c>
      <c r="T2575" s="5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42487.825752314813</v>
      </c>
      <c r="T2576" s="5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41986.108726851846</v>
      </c>
      <c r="T2577" s="5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42060.00980324074</v>
      </c>
      <c r="T2578" s="5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41830.820567129631</v>
      </c>
      <c r="T2579" s="5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42238.022905092599</v>
      </c>
      <c r="T2580" s="5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0.13850000000000001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41837.829895833333</v>
      </c>
      <c r="T2581" s="5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42110.326423611114</v>
      </c>
      <c r="T2582" s="5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42294.628449074073</v>
      </c>
      <c r="T2583" s="5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42642.988819444443</v>
      </c>
      <c r="T2584" s="5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42019.76944444445</v>
      </c>
      <c r="T2585" s="5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42140.173252314817</v>
      </c>
      <c r="T2586" s="5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0.16666666666666666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41795.963333333333</v>
      </c>
      <c r="T2587" s="5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0.16666666666666666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42333.330277777779</v>
      </c>
      <c r="T2588" s="5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42338.675381944442</v>
      </c>
      <c r="T2589" s="5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3.8833333333333333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42042.676226851851</v>
      </c>
      <c r="T2590" s="5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42422.536192129628</v>
      </c>
      <c r="T2591" s="5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42388.589085648149</v>
      </c>
      <c r="T2592" s="5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1.7333333333333334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42382.906527777777</v>
      </c>
      <c r="T2593" s="5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0.16666666666666666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41887.801168981481</v>
      </c>
      <c r="T2594" s="5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42089.84520833334</v>
      </c>
      <c r="T2595" s="5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41828.967916666668</v>
      </c>
      <c r="T2596" s="5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12.166666666666666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42760.244212962964</v>
      </c>
      <c r="T2597" s="5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41828.664456018516</v>
      </c>
      <c r="T2598" s="5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5.666666666666667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42510.341631944444</v>
      </c>
      <c r="T2599" s="5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42240.840289351851</v>
      </c>
      <c r="T2600" s="5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41809.754016203704</v>
      </c>
      <c r="T2601" s="5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42394.900462962964</v>
      </c>
      <c r="T2602" s="5">
        <f t="shared" si="245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41150.902187499996</v>
      </c>
      <c r="T2603" s="5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326.09166666666664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41915.747314814813</v>
      </c>
      <c r="T2604" s="5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101.48571428571428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41617.912662037037</v>
      </c>
      <c r="T2605" s="5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40998.051192129627</v>
      </c>
      <c r="T2606" s="5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42508.541550925926</v>
      </c>
      <c r="T2607" s="5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41726.712754629632</v>
      </c>
      <c r="T2608" s="5">
        <f t="shared" si="245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42184.874675925923</v>
      </c>
      <c r="T2609" s="5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42767.801712962959</v>
      </c>
      <c r="T2610" s="5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41075.237858796296</v>
      </c>
      <c r="T2611" s="5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42564.881076388891</v>
      </c>
      <c r="T2612" s="5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42704.335810185185</v>
      </c>
      <c r="T2613" s="5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41982.143171296295</v>
      </c>
      <c r="T2614" s="5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41143.81821759259</v>
      </c>
      <c r="T2615" s="5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41730.708472222221</v>
      </c>
      <c r="T2616" s="5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42453.49726851852</v>
      </c>
      <c r="T2617" s="5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42211.99454861111</v>
      </c>
      <c r="T2618" s="5">
        <f t="shared" si="245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41902.874432870369</v>
      </c>
      <c r="T2619" s="5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42279.792372685188</v>
      </c>
      <c r="T2620" s="5">
        <f t="shared" si="245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188.4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42273.884305555555</v>
      </c>
      <c r="T2621" s="5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143.65230769230769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42251.16715277778</v>
      </c>
      <c r="T2622" s="5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42115.74754629629</v>
      </c>
      <c r="T2623" s="5">
        <f t="shared" si="245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42689.74324074074</v>
      </c>
      <c r="T2624" s="5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114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42692.256550925929</v>
      </c>
      <c r="T2625" s="5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1379.420625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41144.42155092593</v>
      </c>
      <c r="T2626" s="5">
        <f t="shared" si="245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100*E2627/D2627</f>
        <v>956</v>
      </c>
      <c r="P2627" s="8">
        <f t="shared" ref="P2627:P2690" si="247">IF(L2627=0,0,E2627/L2627)</f>
        <v>27.576923076923077</v>
      </c>
      <c r="Q2627" t="str">
        <f t="shared" ref="Q2627:Q2690" si="248">LEFT($N2627,SEARCH("/",$N2627)-1)</f>
        <v>technology</v>
      </c>
      <c r="R2627" t="str">
        <f t="shared" ref="R2627:R2690" si="249">MID($N2627,SEARCH("/",$N2627)+1,(LEN(N2627)-SEARCH("/",$N2627)+1))</f>
        <v>space exploration</v>
      </c>
      <c r="S2627" s="5">
        <f t="shared" ref="S2627:S2690" si="250">((($J2627/60)/60)/24)+DATE(1970,1,1)</f>
        <v>42658.810277777782</v>
      </c>
      <c r="T2627" s="5">
        <f t="shared" ref="T2627:T2690" si="251">((($I2627/60)/60)/24)+DATE(1970,1,1)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42128.628113425926</v>
      </c>
      <c r="T2628" s="5">
        <f t="shared" si="251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42304.829409722224</v>
      </c>
      <c r="T2629" s="5">
        <f t="shared" si="251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41953.966053240743</v>
      </c>
      <c r="T2630" s="5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42108.538449074069</v>
      </c>
      <c r="T2631" s="5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42524.105462962965</v>
      </c>
      <c r="T2632" s="5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42218.169293981482</v>
      </c>
      <c r="T2633" s="5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42494.061793981484</v>
      </c>
      <c r="T2634" s="5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41667.823287037041</v>
      </c>
      <c r="T2635" s="5">
        <f t="shared" si="251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106.02150537634408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42612.656493055561</v>
      </c>
      <c r="T2636" s="5">
        <f t="shared" si="251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42037.950937500005</v>
      </c>
      <c r="T2637" s="5">
        <f t="shared" si="251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42636.614745370374</v>
      </c>
      <c r="T2638" s="5">
        <f t="shared" si="251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42639.549479166672</v>
      </c>
      <c r="T2639" s="5">
        <f t="shared" si="251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41989.913136574076</v>
      </c>
      <c r="T2640" s="5">
        <f t="shared" si="251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42024.86513888889</v>
      </c>
      <c r="T2641" s="5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105.66666666666667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42103.160578703704</v>
      </c>
      <c r="T2642" s="5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41880.827118055553</v>
      </c>
      <c r="T2643" s="5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42536.246620370366</v>
      </c>
      <c r="T2644" s="5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42689.582349537035</v>
      </c>
      <c r="T2645" s="5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42774.792071759264</v>
      </c>
      <c r="T2646" s="5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41921.842627314814</v>
      </c>
      <c r="T2647" s="5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42226.313298611116</v>
      </c>
      <c r="T2648" s="5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42200.261793981481</v>
      </c>
      <c r="T2649" s="5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42408.714814814812</v>
      </c>
      <c r="T2650" s="5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9.9199999999999997E-2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42341.99700231482</v>
      </c>
      <c r="T2651" s="5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42695.624340277776</v>
      </c>
      <c r="T2652" s="5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42327.805659722217</v>
      </c>
      <c r="T2653" s="5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41953.158854166672</v>
      </c>
      <c r="T2654" s="5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41771.651932870373</v>
      </c>
      <c r="T2655" s="5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5.0999999999999997E-2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42055.600995370376</v>
      </c>
      <c r="T2656" s="5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42381.866284722222</v>
      </c>
      <c r="T2657" s="5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42767.688518518517</v>
      </c>
      <c r="T2658" s="5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42551.928854166668</v>
      </c>
      <c r="T2659" s="5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42551.884189814817</v>
      </c>
      <c r="T2660" s="5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42082.069560185191</v>
      </c>
      <c r="T2661" s="5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42272.713171296295</v>
      </c>
      <c r="T2662" s="5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41542.958449074074</v>
      </c>
      <c r="T2663" s="5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42207.746678240743</v>
      </c>
      <c r="T2664" s="5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42222.622766203705</v>
      </c>
      <c r="T2665" s="5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42313.02542824074</v>
      </c>
      <c r="T2666" s="5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123.14285714285714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42083.895532407405</v>
      </c>
      <c r="T2667" s="5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42235.764340277776</v>
      </c>
      <c r="T2668" s="5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42380.926111111112</v>
      </c>
      <c r="T2669" s="5">
        <f t="shared" si="251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42275.588715277772</v>
      </c>
      <c r="T2670" s="5">
        <f t="shared" si="251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42319.035833333335</v>
      </c>
      <c r="T2671" s="5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6.415860933964205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41821.020601851851</v>
      </c>
      <c r="T2672" s="5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41962.749027777783</v>
      </c>
      <c r="T2673" s="5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42344.884143518517</v>
      </c>
      <c r="T2674" s="5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41912.541655092595</v>
      </c>
      <c r="T2675" s="5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62.84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42529.632754629631</v>
      </c>
      <c r="T2676" s="5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41923.857511574075</v>
      </c>
      <c r="T2677" s="5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42482.624699074076</v>
      </c>
      <c r="T2678" s="5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17.512820512820515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41793.029432870368</v>
      </c>
      <c r="T2679" s="5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42241.798206018517</v>
      </c>
      <c r="T2680" s="5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42033.001087962963</v>
      </c>
      <c r="T2681" s="5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42436.211701388893</v>
      </c>
      <c r="T2682" s="5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41805.895254629628</v>
      </c>
      <c r="T2683" s="5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28.3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41932.871990740743</v>
      </c>
      <c r="T2684" s="5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42034.75509259259</v>
      </c>
      <c r="T2685" s="5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41820.914641203701</v>
      </c>
      <c r="T2686" s="5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42061.69594907407</v>
      </c>
      <c r="T2687" s="5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41892.974803240737</v>
      </c>
      <c r="T2688" s="5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42154.64025462963</v>
      </c>
      <c r="T2689" s="5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42028.118865740747</v>
      </c>
      <c r="T2690" s="5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100*E2691/D2691</f>
        <v>2.8571428571428571E-3</v>
      </c>
      <c r="P2691" s="8">
        <f t="shared" ref="P2691:P2754" si="253">IF(L2691=0,0,E2691/L2691)</f>
        <v>1</v>
      </c>
      <c r="Q2691" t="str">
        <f t="shared" ref="Q2691:Q2754" si="254">LEFT($N2691,SEARCH("/",$N2691)-1)</f>
        <v>food</v>
      </c>
      <c r="R2691" t="str">
        <f t="shared" ref="R2691:R2754" si="255">MID($N2691,SEARCH("/",$N2691)+1,(LEN(N2691)-SEARCH("/",$N2691)+1))</f>
        <v>food trucks</v>
      </c>
      <c r="S2691" s="5">
        <f t="shared" ref="S2691:S2754" si="256">((($J2691/60)/60)/24)+DATE(1970,1,1)</f>
        <v>42551.961689814809</v>
      </c>
      <c r="T2691" s="5">
        <f t="shared" ref="T2691:T2754" si="257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42113.105046296296</v>
      </c>
      <c r="T2692" s="5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5.3846153846153849E-2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42089.724039351851</v>
      </c>
      <c r="T2693" s="5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42058.334027777775</v>
      </c>
      <c r="T2694" s="5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41834.138495370367</v>
      </c>
      <c r="T2695" s="5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41878.140497685185</v>
      </c>
      <c r="T2696" s="5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42048.181921296295</v>
      </c>
      <c r="T2697" s="5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41964.844444444447</v>
      </c>
      <c r="T2698" s="5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42187.940081018518</v>
      </c>
      <c r="T2699" s="5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41787.898240740738</v>
      </c>
      <c r="T2700" s="5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41829.896562499998</v>
      </c>
      <c r="T2701" s="5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41870.87467592593</v>
      </c>
      <c r="T2702" s="5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42801.774699074071</v>
      </c>
      <c r="T2703" s="5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34.409999999999997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42800.801817129628</v>
      </c>
      <c r="T2704" s="5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42756.690162037034</v>
      </c>
      <c r="T2705" s="5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42787.862430555557</v>
      </c>
      <c r="T2706" s="5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42773.916180555556</v>
      </c>
      <c r="T2707" s="5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112.29714285714286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41899.294942129629</v>
      </c>
      <c r="T2708" s="5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41391.782905092594</v>
      </c>
      <c r="T2709" s="5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42512.698217592595</v>
      </c>
      <c r="T2710" s="5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42612.149780092594</v>
      </c>
      <c r="T2711" s="5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41828.229490740741</v>
      </c>
      <c r="T2712" s="5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100.71611253196932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41780.745254629634</v>
      </c>
      <c r="T2713" s="5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41432.062037037038</v>
      </c>
      <c r="T2714" s="5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102.24133333333333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42322.653749999998</v>
      </c>
      <c r="T2715" s="5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42629.655046296291</v>
      </c>
      <c r="T2716" s="5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42387.398472222223</v>
      </c>
      <c r="T2717" s="5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119.98009999999999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42255.333252314813</v>
      </c>
      <c r="T2718" s="5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41934.914918981485</v>
      </c>
      <c r="T2719" s="5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103.58333333333333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42465.596585648149</v>
      </c>
      <c r="T2720" s="5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108.83333333333333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42418.031180555554</v>
      </c>
      <c r="T2721" s="5">
        <f t="shared" si="257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42655.465891203698</v>
      </c>
      <c r="T2722" s="5">
        <f t="shared" si="257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41493.543958333335</v>
      </c>
      <c r="T2723" s="5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42704.857094907406</v>
      </c>
      <c r="T2724" s="5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41944.83898148148</v>
      </c>
      <c r="T2725" s="5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296.87520259319285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42199.32707175926</v>
      </c>
      <c r="T2726" s="5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42745.744618055556</v>
      </c>
      <c r="T2727" s="5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42452.579988425925</v>
      </c>
      <c r="T2728" s="5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42198.676655092597</v>
      </c>
      <c r="T2729" s="5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201.82666666666665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42333.59993055556</v>
      </c>
      <c r="T2730" s="5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42095.240706018521</v>
      </c>
      <c r="T2731" s="5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41351.541377314818</v>
      </c>
      <c r="T2732" s="5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41872.525717592594</v>
      </c>
      <c r="T2733" s="5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41389.808194444442</v>
      </c>
      <c r="T2734" s="5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42044.272847222222</v>
      </c>
      <c r="T2735" s="5">
        <f t="shared" si="257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42626.668888888889</v>
      </c>
      <c r="T2736" s="5">
        <f t="shared" si="257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41316.120949074073</v>
      </c>
      <c r="T2737" s="5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41722.666354166664</v>
      </c>
      <c r="T2738" s="5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246.06080000000003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41611.917673611111</v>
      </c>
      <c r="T2739" s="5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42620.143564814818</v>
      </c>
      <c r="T2740" s="5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41719.887928240743</v>
      </c>
      <c r="T2741" s="5">
        <f t="shared" si="257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103.33333333333333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42045.031851851847</v>
      </c>
      <c r="T2742" s="5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41911.657430555555</v>
      </c>
      <c r="T2743" s="5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41030.719756944447</v>
      </c>
      <c r="T2744" s="5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42632.328784722224</v>
      </c>
      <c r="T2745" s="5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40938.062476851854</v>
      </c>
      <c r="T2746" s="5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41044.988055555557</v>
      </c>
      <c r="T2747" s="5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41850.781377314815</v>
      </c>
      <c r="T2748" s="5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41044.64811342593</v>
      </c>
      <c r="T2749" s="5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42585.7106712963</v>
      </c>
      <c r="T2750" s="5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1.1000000000000001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42068.799039351856</v>
      </c>
      <c r="T2751" s="5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41078.899826388886</v>
      </c>
      <c r="T2752" s="5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41747.887060185189</v>
      </c>
      <c r="T2753" s="5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11.458333333333334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40855.765092592592</v>
      </c>
      <c r="T2754" s="5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100*E2755/D2755</f>
        <v>19</v>
      </c>
      <c r="P2755" s="8">
        <f t="shared" ref="P2755:P2818" si="259">IF(L2755=0,0,E2755/L2755)</f>
        <v>47.5</v>
      </c>
      <c r="Q2755" t="str">
        <f t="shared" ref="Q2755:Q2818" si="260">LEFT($N2755,SEARCH("/",$N2755)-1)</f>
        <v>publishing</v>
      </c>
      <c r="R2755" t="str">
        <f t="shared" ref="R2755:R2818" si="261">MID($N2755,SEARCH("/",$N2755)+1,(LEN(N2755)-SEARCH("/",$N2755)+1))</f>
        <v>children's books</v>
      </c>
      <c r="S2755" s="5">
        <f t="shared" ref="S2755:S2818" si="262">((($J2755/60)/60)/24)+DATE(1970,1,1)</f>
        <v>41117.900729166664</v>
      </c>
      <c r="T2755" s="5">
        <f t="shared" ref="T2755:T2818" si="263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41863.636006944449</v>
      </c>
      <c r="T2756" s="5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42072.790821759263</v>
      </c>
      <c r="T2757" s="5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41620.90047453704</v>
      </c>
      <c r="T2758" s="5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0.66666666666666663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42573.65662037037</v>
      </c>
      <c r="T2759" s="5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42639.441932870366</v>
      </c>
      <c r="T2760" s="5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42524.36650462963</v>
      </c>
      <c r="T2761" s="5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41415.461319444446</v>
      </c>
      <c r="T2762" s="5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41247.063576388886</v>
      </c>
      <c r="T2763" s="5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40927.036979166667</v>
      </c>
      <c r="T2764" s="5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0.22842639593908629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41373.579675925925</v>
      </c>
      <c r="T2765" s="5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41030.292025462964</v>
      </c>
      <c r="T2766" s="5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41194.579027777778</v>
      </c>
      <c r="T2767" s="5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40736.668032407404</v>
      </c>
      <c r="T2768" s="5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42172.958912037036</v>
      </c>
      <c r="T2769" s="5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40967.614849537036</v>
      </c>
      <c r="T2770" s="5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41745.826273148145</v>
      </c>
      <c r="T2771" s="5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10.411250000000001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41686.705208333333</v>
      </c>
      <c r="T2772" s="5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41257.531712962962</v>
      </c>
      <c r="T2773" s="5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41537.869143518517</v>
      </c>
      <c r="T2774" s="5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42474.86482638889</v>
      </c>
      <c r="T2775" s="5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14.25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41311.126481481479</v>
      </c>
      <c r="T2776" s="5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40863.013356481482</v>
      </c>
      <c r="T2777" s="5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42136.297175925924</v>
      </c>
      <c r="T2778" s="5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0.33333333333333331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42172.669027777782</v>
      </c>
      <c r="T2779" s="5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25.545454545454547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41846.978078703702</v>
      </c>
      <c r="T2780" s="5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42300.585891203707</v>
      </c>
      <c r="T2781" s="5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42774.447777777779</v>
      </c>
      <c r="T2782" s="5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42018.94159722222</v>
      </c>
      <c r="T2783" s="5">
        <f t="shared" si="263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42026.924976851849</v>
      </c>
      <c r="T2784" s="5">
        <f t="shared" si="263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42103.535254629634</v>
      </c>
      <c r="T2785" s="5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41920.787534722222</v>
      </c>
      <c r="T2786" s="5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42558.189432870371</v>
      </c>
      <c r="T2787" s="5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117.84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41815.569212962961</v>
      </c>
      <c r="T2788" s="5">
        <f t="shared" si="263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41808.198518518519</v>
      </c>
      <c r="T2789" s="5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102.5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42550.701886574068</v>
      </c>
      <c r="T2790" s="5">
        <f t="shared" si="263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42056.013124999998</v>
      </c>
      <c r="T2791" s="5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42016.938692129625</v>
      </c>
      <c r="T2792" s="5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102.5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42591.899988425925</v>
      </c>
      <c r="T2793" s="5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42183.231006944443</v>
      </c>
      <c r="T2794" s="5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42176.419039351851</v>
      </c>
      <c r="T2795" s="5">
        <f t="shared" si="263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42416.691655092596</v>
      </c>
      <c r="T2796" s="5">
        <f t="shared" si="263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41780.525937500002</v>
      </c>
      <c r="T2797" s="5">
        <f t="shared" si="263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41795.528101851851</v>
      </c>
      <c r="T2798" s="5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102.64512499999999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41798.94027777778</v>
      </c>
      <c r="T2799" s="5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42201.675011574072</v>
      </c>
      <c r="T2800" s="5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42507.264699074076</v>
      </c>
      <c r="T2801" s="5">
        <f t="shared" si="263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41948.552847222221</v>
      </c>
      <c r="T2802" s="5">
        <f t="shared" si="263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133.19999999999999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41900.243159722224</v>
      </c>
      <c r="T2803" s="5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42192.64707175926</v>
      </c>
      <c r="T2804" s="5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42158.065694444449</v>
      </c>
      <c r="T2805" s="5">
        <f t="shared" si="263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115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41881.453587962962</v>
      </c>
      <c r="T2806" s="5">
        <f t="shared" si="263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42213.505474537036</v>
      </c>
      <c r="T2807" s="5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42185.267245370371</v>
      </c>
      <c r="T2808" s="5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42154.873124999998</v>
      </c>
      <c r="T2809" s="5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42208.84646990741</v>
      </c>
      <c r="T2810" s="5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42451.496817129635</v>
      </c>
      <c r="T2811" s="5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41759.13962962963</v>
      </c>
      <c r="T2812" s="5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42028.496562500004</v>
      </c>
      <c r="T2813" s="5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42054.74418981481</v>
      </c>
      <c r="T2814" s="5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42693.742604166662</v>
      </c>
      <c r="T2815" s="5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42103.399479166663</v>
      </c>
      <c r="T2816" s="5">
        <f t="shared" si="263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42559.776724537034</v>
      </c>
      <c r="T2817" s="5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42188.467499999999</v>
      </c>
      <c r="T2818" s="5">
        <f t="shared" si="263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100*E2819/D2819</f>
        <v>130</v>
      </c>
      <c r="P2819" s="8">
        <f t="shared" ref="P2819:P2882" si="265">IF(L2819=0,0,E2819/L2819)</f>
        <v>23.636363636363637</v>
      </c>
      <c r="Q2819" t="str">
        <f t="shared" ref="Q2819:Q2882" si="266">LEFT($N2819,SEARCH("/",$N2819)-1)</f>
        <v>theater</v>
      </c>
      <c r="R2819" t="str">
        <f t="shared" ref="R2819:R2882" si="267">MID($N2819,SEARCH("/",$N2819)+1,(LEN(N2819)-SEARCH("/",$N2819)+1))</f>
        <v>plays</v>
      </c>
      <c r="S2819" s="5">
        <f t="shared" ref="S2819:S2882" si="268">((($J2819/60)/60)/24)+DATE(1970,1,1)</f>
        <v>42023.634976851856</v>
      </c>
      <c r="T2819" s="5">
        <f t="shared" ref="T2819:T2882" si="269">((($I2819/60)/60)/24)+DATE(1970,1,1)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42250.598217592589</v>
      </c>
      <c r="T2820" s="5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42139.525567129633</v>
      </c>
      <c r="T2821" s="5">
        <f t="shared" si="26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42401.610983796301</v>
      </c>
      <c r="T2822" s="5">
        <f t="shared" si="26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41875.922858796301</v>
      </c>
      <c r="T2823" s="5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42060.683935185181</v>
      </c>
      <c r="T2824" s="5">
        <f t="shared" si="26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42067.011643518519</v>
      </c>
      <c r="T2825" s="5">
        <f t="shared" si="26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116.92307692307692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42136.270787037036</v>
      </c>
      <c r="T2826" s="5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103.33333333333333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42312.792662037042</v>
      </c>
      <c r="T2827" s="5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107.75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42171.034861111111</v>
      </c>
      <c r="T2828" s="5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120.25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42494.683634259258</v>
      </c>
      <c r="T2829" s="5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42254.264687499999</v>
      </c>
      <c r="T2830" s="5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42495.434236111112</v>
      </c>
      <c r="T2831" s="5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41758.839675925927</v>
      </c>
      <c r="T2832" s="5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42171.824884259258</v>
      </c>
      <c r="T2833" s="5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114.7196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41938.709421296298</v>
      </c>
      <c r="T2834" s="5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42268.127696759257</v>
      </c>
      <c r="T2835" s="5">
        <f t="shared" si="26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42019.959837962961</v>
      </c>
      <c r="T2836" s="5">
        <f t="shared" si="26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42313.703900462962</v>
      </c>
      <c r="T2837" s="5">
        <f t="shared" si="26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42746.261782407411</v>
      </c>
      <c r="T2838" s="5">
        <f t="shared" si="26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42307.908379629633</v>
      </c>
      <c r="T2839" s="5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120.25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41842.607592592591</v>
      </c>
      <c r="T2840" s="5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41853.240208333329</v>
      </c>
      <c r="T2841" s="5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42060.035636574074</v>
      </c>
      <c r="T2842" s="5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42291.739548611105</v>
      </c>
      <c r="T2843" s="5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41784.952488425923</v>
      </c>
      <c r="T2844" s="5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42492.737847222219</v>
      </c>
      <c r="T2845" s="5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42709.546064814815</v>
      </c>
      <c r="T2846" s="5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42103.016585648147</v>
      </c>
      <c r="T2847" s="5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42108.692060185189</v>
      </c>
      <c r="T2848" s="5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42453.806307870371</v>
      </c>
      <c r="T2849" s="5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42123.648831018523</v>
      </c>
      <c r="T2850" s="5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42453.428240740745</v>
      </c>
      <c r="T2851" s="5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41858.007071759261</v>
      </c>
      <c r="T2852" s="5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5">
        <f t="shared" si="268"/>
        <v>42390.002650462964</v>
      </c>
      <c r="T2853" s="5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41781.045173611114</v>
      </c>
      <c r="T2854" s="5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5">
        <f t="shared" si="268"/>
        <v>41836.190937499996</v>
      </c>
      <c r="T2855" s="5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41.7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42111.71665509259</v>
      </c>
      <c r="T2856" s="5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42370.007766203707</v>
      </c>
      <c r="T2857" s="5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42165.037581018521</v>
      </c>
      <c r="T2858" s="5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42726.920081018514</v>
      </c>
      <c r="T2859" s="5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41954.545081018514</v>
      </c>
      <c r="T2860" s="5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42233.362314814818</v>
      </c>
      <c r="T2861" s="5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42480.800648148142</v>
      </c>
      <c r="T2862" s="5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42257.590833333335</v>
      </c>
      <c r="T2863" s="5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41784.789687500001</v>
      </c>
      <c r="T2864" s="5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41831.675034722226</v>
      </c>
      <c r="T2865" s="5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42172.613506944443</v>
      </c>
      <c r="T2866" s="5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5">
        <f t="shared" si="268"/>
        <v>41950.114108796297</v>
      </c>
      <c r="T2867" s="5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0.9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42627.955104166671</v>
      </c>
      <c r="T2868" s="5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42531.195277777777</v>
      </c>
      <c r="T2869" s="5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42618.827013888891</v>
      </c>
      <c r="T2870" s="5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42540.593530092592</v>
      </c>
      <c r="T2871" s="5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41746.189409722225</v>
      </c>
      <c r="T2872" s="5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41974.738576388889</v>
      </c>
      <c r="T2873" s="5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5">
        <f t="shared" si="268"/>
        <v>42115.11618055556</v>
      </c>
      <c r="T2874" s="5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42002.817488425921</v>
      </c>
      <c r="T2875" s="5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42722.84474537037</v>
      </c>
      <c r="T2876" s="5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3.5000000000000003E-2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42465.128391203703</v>
      </c>
      <c r="T2877" s="5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42171.743969907402</v>
      </c>
      <c r="T2878" s="5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42672.955138888887</v>
      </c>
      <c r="T2879" s="5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42128.615682870368</v>
      </c>
      <c r="T2880" s="5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0.25892857142857145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42359.725243055553</v>
      </c>
      <c r="T2881" s="5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42192.905694444446</v>
      </c>
      <c r="T2882" s="5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100*E2883/D2883</f>
        <v>0</v>
      </c>
      <c r="P2883" s="8">
        <f t="shared" ref="P2883:P2946" si="271">IF(L2883=0,0,E2883/L2883)</f>
        <v>0</v>
      </c>
      <c r="Q2883" t="str">
        <f t="shared" ref="Q2883:Q2946" si="272">LEFT($N2883,SEARCH("/",$N2883)-1)</f>
        <v>theater</v>
      </c>
      <c r="R2883" t="str">
        <f t="shared" ref="R2883:R2946" si="273">MID($N2883,SEARCH("/",$N2883)+1,(LEN(N2883)-SEARCH("/",$N2883)+1))</f>
        <v>plays</v>
      </c>
      <c r="S2883" s="5">
        <f t="shared" ref="S2883:S2946" si="274">((($J2883/60)/60)/24)+DATE(1970,1,1)</f>
        <v>41916.597638888888</v>
      </c>
      <c r="T2883" s="5">
        <f t="shared" ref="T2883:T2946" si="275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42461.596273148149</v>
      </c>
      <c r="T2884" s="5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42370.90320601852</v>
      </c>
      <c r="T2885" s="5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0.41111111111111109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41948.727256944447</v>
      </c>
      <c r="T2886" s="5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42047.07640046296</v>
      </c>
      <c r="T2887" s="5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42261.632916666669</v>
      </c>
      <c r="T2888" s="5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0.16666666666666666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41985.427361111113</v>
      </c>
      <c r="T2889" s="5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41922.535185185188</v>
      </c>
      <c r="T2890" s="5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38.06666666666667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41850.863252314812</v>
      </c>
      <c r="T2891" s="5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41831.742962962962</v>
      </c>
      <c r="T2892" s="5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42415.883425925931</v>
      </c>
      <c r="T2893" s="5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41869.714166666665</v>
      </c>
      <c r="T2894" s="5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41953.773090277777</v>
      </c>
      <c r="T2895" s="5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42037.986284722225</v>
      </c>
      <c r="T2896" s="5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41811.555462962962</v>
      </c>
      <c r="T2897" s="5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20.833333333333332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42701.908807870372</v>
      </c>
      <c r="T2898" s="5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42258.646504629629</v>
      </c>
      <c r="T2899" s="5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4.2133333333333329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42278.664965277778</v>
      </c>
      <c r="T2900" s="5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5">
        <f t="shared" si="274"/>
        <v>42515.078217592592</v>
      </c>
      <c r="T2901" s="5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61.909090909090907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41830.234166666669</v>
      </c>
      <c r="T2902" s="5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41982.904386574075</v>
      </c>
      <c r="T2903" s="5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42210.439768518518</v>
      </c>
      <c r="T2904" s="5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0.78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42196.166874999995</v>
      </c>
      <c r="T2905" s="5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41940.967951388891</v>
      </c>
      <c r="T2906" s="5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42606.056863425925</v>
      </c>
      <c r="T2907" s="5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42199.648912037039</v>
      </c>
      <c r="T2908" s="5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42444.877743055549</v>
      </c>
      <c r="T2909" s="5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42499.731701388882</v>
      </c>
      <c r="T2910" s="5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41929.266215277778</v>
      </c>
      <c r="T2911" s="5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42107.841284722221</v>
      </c>
      <c r="T2912" s="5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42142.768819444449</v>
      </c>
      <c r="T2913" s="5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42354.131643518514</v>
      </c>
      <c r="T2914" s="5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41828.922905092593</v>
      </c>
      <c r="T2915" s="5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42017.907337962963</v>
      </c>
      <c r="T2916" s="5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42415.398032407407</v>
      </c>
      <c r="T2917" s="5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7.8378378378378377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41755.476724537039</v>
      </c>
      <c r="T2918" s="5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42245.234340277777</v>
      </c>
      <c r="T2919" s="5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42278.629710648151</v>
      </c>
      <c r="T2920" s="5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41826.61954861111</v>
      </c>
      <c r="T2921" s="5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42058.792476851857</v>
      </c>
      <c r="T2922" s="5">
        <f t="shared" si="275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41877.886620370373</v>
      </c>
      <c r="T2923" s="5">
        <f t="shared" si="275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42097.874155092592</v>
      </c>
      <c r="T2924" s="5">
        <f t="shared" si="275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42013.15253472222</v>
      </c>
      <c r="T2925" s="5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42103.556828703702</v>
      </c>
      <c r="T2926" s="5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102.44597777777778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41863.584120370368</v>
      </c>
      <c r="T2927" s="5">
        <f t="shared" si="275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42044.765960648147</v>
      </c>
      <c r="T2928" s="5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41806.669317129628</v>
      </c>
      <c r="T2929" s="5">
        <f t="shared" si="275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42403.998217592598</v>
      </c>
      <c r="T2930" s="5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41754.564328703702</v>
      </c>
      <c r="T2931" s="5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42101.584074074075</v>
      </c>
      <c r="T2932" s="5">
        <f t="shared" si="275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41872.291238425925</v>
      </c>
      <c r="T2933" s="5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105.09677419354838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42025.164780092593</v>
      </c>
      <c r="T2934" s="5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42495.956631944442</v>
      </c>
      <c r="T2935" s="5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41775.636157407411</v>
      </c>
      <c r="T2936" s="5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42553.583425925928</v>
      </c>
      <c r="T2937" s="5">
        <f t="shared" si="275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41912.650729166664</v>
      </c>
      <c r="T2938" s="5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133.33333333333334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41803.457326388889</v>
      </c>
      <c r="T2939" s="5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42004.703865740739</v>
      </c>
      <c r="T2940" s="5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41845.809166666666</v>
      </c>
      <c r="T2941" s="5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41982.773356481484</v>
      </c>
      <c r="T2942" s="5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42034.960127314815</v>
      </c>
      <c r="T2943" s="5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20.425000000000001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42334.803923611107</v>
      </c>
      <c r="T2944" s="5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5">
        <f t="shared" si="274"/>
        <v>42077.129398148143</v>
      </c>
      <c r="T2945" s="5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42132.9143287037</v>
      </c>
      <c r="T2946" s="5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100*E2947/D2947</f>
        <v>0</v>
      </c>
      <c r="P2947" s="8">
        <f t="shared" ref="P2947:P3010" si="277">IF(L2947=0,0,E2947/L2947)</f>
        <v>0</v>
      </c>
      <c r="Q2947" t="str">
        <f t="shared" ref="Q2947:Q3010" si="278">LEFT($N2947,SEARCH("/",$N2947)-1)</f>
        <v>theater</v>
      </c>
      <c r="R2947" t="str">
        <f t="shared" ref="R2947:R3010" si="279">MID($N2947,SEARCH("/",$N2947)+1,(LEN(N2947)-SEARCH("/",$N2947)+1))</f>
        <v>spaces</v>
      </c>
      <c r="S2947" s="5">
        <f t="shared" ref="S2947:S3010" si="280">((($J2947/60)/60)/24)+DATE(1970,1,1)</f>
        <v>42118.139583333337</v>
      </c>
      <c r="T2947" s="5">
        <f t="shared" ref="T2947:T3010" si="281">((($I2947/60)/60)/24)+DATE(1970,1,1)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42567.531157407408</v>
      </c>
      <c r="T2948" s="5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42649.562118055561</v>
      </c>
      <c r="T2949" s="5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4.7999999999999996E-3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42097.649224537032</v>
      </c>
      <c r="T2950" s="5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42297.823113425926</v>
      </c>
      <c r="T2951" s="5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42362.36518518519</v>
      </c>
      <c r="T2952" s="5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2.1920000000000002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41872.802928240737</v>
      </c>
      <c r="T2953" s="5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42628.690266203703</v>
      </c>
      <c r="T2954" s="5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42255.791909722218</v>
      </c>
      <c r="T2955" s="5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42790.583368055552</v>
      </c>
      <c r="T2956" s="5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42141.741307870368</v>
      </c>
      <c r="T2957" s="5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42464.958912037036</v>
      </c>
      <c r="T2958" s="5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1.8666666666666667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42031.011249999996</v>
      </c>
      <c r="T2959" s="5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42438.779131944444</v>
      </c>
      <c r="T2960" s="5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5">
        <f t="shared" si="280"/>
        <v>42498.008391203708</v>
      </c>
      <c r="T2961" s="5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41863.757210648146</v>
      </c>
      <c r="T2962" s="5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42061.212488425925</v>
      </c>
      <c r="T2963" s="5">
        <f t="shared" si="281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42036.24428240741</v>
      </c>
      <c r="T2964" s="5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42157.470185185186</v>
      </c>
      <c r="T2965" s="5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42162.729548611111</v>
      </c>
      <c r="T2967" s="5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42233.738564814819</v>
      </c>
      <c r="T2968" s="5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42042.197824074072</v>
      </c>
      <c r="T2969" s="5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42585.523842592593</v>
      </c>
      <c r="T2970" s="5">
        <f t="shared" si="281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42097.786493055552</v>
      </c>
      <c r="T2971" s="5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41808.669571759259</v>
      </c>
      <c r="T2972" s="5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100.15625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41852.658310185187</v>
      </c>
      <c r="T2973" s="5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42694.110185185185</v>
      </c>
      <c r="T2974" s="5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42341.818379629629</v>
      </c>
      <c r="T2975" s="5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41880.061006944445</v>
      </c>
      <c r="T2976" s="5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41941.683865740742</v>
      </c>
      <c r="T2977" s="5">
        <f t="shared" si="281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42425.730671296296</v>
      </c>
      <c r="T2978" s="5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42026.88118055556</v>
      </c>
      <c r="T2979" s="5">
        <f t="shared" si="281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41922.640590277777</v>
      </c>
      <c r="T2980" s="5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41993.824340277773</v>
      </c>
      <c r="T2981" s="5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109.16666666666667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42219.915856481486</v>
      </c>
      <c r="T2982" s="5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42225.559675925921</v>
      </c>
      <c r="T2983" s="5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42381.686840277776</v>
      </c>
      <c r="T2984" s="5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146.53957758620689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41894.632361111115</v>
      </c>
      <c r="T2985" s="5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42576.278715277775</v>
      </c>
      <c r="T2986" s="5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121.65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42654.973703703698</v>
      </c>
      <c r="T2987" s="5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42431.500069444446</v>
      </c>
      <c r="T2988" s="5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42627.307303240741</v>
      </c>
      <c r="T2989" s="5">
        <f t="shared" si="281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42511.362048611118</v>
      </c>
      <c r="T2990" s="5">
        <f t="shared" si="281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42337.02039351852</v>
      </c>
      <c r="T2991" s="5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42341.57430555555</v>
      </c>
      <c r="T2992" s="5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42740.837152777778</v>
      </c>
      <c r="T2993" s="5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42622.767476851848</v>
      </c>
      <c r="T2994" s="5">
        <f t="shared" si="281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100.3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42390.838738425926</v>
      </c>
      <c r="T2995" s="5">
        <f t="shared" si="281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41885.478842592594</v>
      </c>
      <c r="T2996" s="5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42724.665173611109</v>
      </c>
      <c r="T2997" s="5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42090.912500000006</v>
      </c>
      <c r="T2998" s="5">
        <f t="shared" si="281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42775.733715277776</v>
      </c>
      <c r="T2999" s="5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41778.193622685183</v>
      </c>
      <c r="T3000" s="5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42780.740277777775</v>
      </c>
      <c r="T3001" s="5">
        <f t="shared" si="281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42752.827199074076</v>
      </c>
      <c r="T3002" s="5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318.699889104519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42534.895625000005</v>
      </c>
      <c r="T3003" s="5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41239.83625</v>
      </c>
      <c r="T3004" s="5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42398.849259259259</v>
      </c>
      <c r="T3005" s="5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41928.881064814814</v>
      </c>
      <c r="T3006" s="5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41888.674826388888</v>
      </c>
      <c r="T3007" s="5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107.75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41957.756840277783</v>
      </c>
      <c r="T3008" s="5">
        <f t="shared" si="281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42098.216238425928</v>
      </c>
      <c r="T3009" s="5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42360.212025462963</v>
      </c>
      <c r="T3010" s="5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100*E3011/D3011</f>
        <v>119.756</v>
      </c>
      <c r="P3011" s="8">
        <f t="shared" ref="P3011:P3074" si="283">IF(L3011=0,0,E3011/L3011)</f>
        <v>233.8984375</v>
      </c>
      <c r="Q3011" t="str">
        <f t="shared" ref="Q3011:Q3074" si="284">LEFT($N3011,SEARCH("/",$N3011)-1)</f>
        <v>theater</v>
      </c>
      <c r="R3011" t="str">
        <f t="shared" ref="R3011:R3074" si="285">MID($N3011,SEARCH("/",$N3011)+1,(LEN(N3011)-SEARCH("/",$N3011)+1))</f>
        <v>spaces</v>
      </c>
      <c r="S3011" s="5">
        <f t="shared" ref="S3011:S3074" si="286">((($J3011/60)/60)/24)+DATE(1970,1,1)</f>
        <v>41939.569907407407</v>
      </c>
      <c r="T3011" s="5">
        <f t="shared" ref="T3011:T3074" si="287">((($I3011/60)/60)/24)+DATE(1970,1,1)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41996.832395833335</v>
      </c>
      <c r="T3012" s="5">
        <f t="shared" si="287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123.66666666666667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42334.468935185185</v>
      </c>
      <c r="T3013" s="5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117.125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42024.702893518523</v>
      </c>
      <c r="T3014" s="5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42146.836215277777</v>
      </c>
      <c r="T3015" s="5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41920.123611111114</v>
      </c>
      <c r="T3016" s="5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41785.72729166667</v>
      </c>
      <c r="T3017" s="5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102.61176470588235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41778.548055555555</v>
      </c>
      <c r="T3018" s="5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41841.850034722222</v>
      </c>
      <c r="T3019" s="5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42163.29833333334</v>
      </c>
      <c r="T3020" s="5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41758.833564814813</v>
      </c>
      <c r="T3021" s="5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100.57142857142857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42170.846446759257</v>
      </c>
      <c r="T3022" s="5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42660.618854166663</v>
      </c>
      <c r="T3023" s="5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42564.95380787037</v>
      </c>
      <c r="T3024" s="5">
        <f t="shared" si="287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42121.675763888896</v>
      </c>
      <c r="T3025" s="5">
        <f t="shared" si="287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41158.993923611109</v>
      </c>
      <c r="T3026" s="5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41761.509409722225</v>
      </c>
      <c r="T3027" s="5">
        <f t="shared" si="287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42783.459398148145</v>
      </c>
      <c r="T3028" s="5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42053.704293981486</v>
      </c>
      <c r="T3029" s="5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168.02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42567.264178240745</v>
      </c>
      <c r="T3030" s="5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41932.708877314813</v>
      </c>
      <c r="T3031" s="5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106.68571428571428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42233.747349537036</v>
      </c>
      <c r="T3032" s="5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42597.882488425923</v>
      </c>
      <c r="T3033" s="5">
        <f t="shared" si="287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42228.044664351852</v>
      </c>
      <c r="T3034" s="5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42570.110243055555</v>
      </c>
      <c r="T3035" s="5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112.536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42644.535358796296</v>
      </c>
      <c r="T3036" s="5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41368.560289351852</v>
      </c>
      <c r="T3037" s="5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41466.785231481481</v>
      </c>
      <c r="T3038" s="5">
        <f t="shared" si="287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40378.893206018518</v>
      </c>
      <c r="T3039" s="5">
        <f t="shared" si="287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100.5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42373.252280092594</v>
      </c>
      <c r="T3040" s="5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41610.794421296298</v>
      </c>
      <c r="T3041" s="5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42177.791909722218</v>
      </c>
      <c r="T3042" s="5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42359.868611111116</v>
      </c>
      <c r="T3043" s="5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42253.688043981485</v>
      </c>
      <c r="T3044" s="5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110.00666666666666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42083.070590277777</v>
      </c>
      <c r="T3045" s="5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42387.7268287037</v>
      </c>
      <c r="T3046" s="5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41843.155729166669</v>
      </c>
      <c r="T3047" s="5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41862.803078703706</v>
      </c>
      <c r="T3048" s="5">
        <f t="shared" si="287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42443.989050925928</v>
      </c>
      <c r="T3049" s="5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41975.901180555549</v>
      </c>
      <c r="T3050" s="5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42139.014525462961</v>
      </c>
      <c r="T3051" s="5">
        <f t="shared" si="287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42465.16851851852</v>
      </c>
      <c r="T3052" s="5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42744.416030092587</v>
      </c>
      <c r="T3053" s="5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42122.670069444444</v>
      </c>
      <c r="T3054" s="5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41862.761724537035</v>
      </c>
      <c r="T3055" s="5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42027.832800925928</v>
      </c>
      <c r="T3056" s="5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41953.95821759259</v>
      </c>
      <c r="T3057" s="5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41851.636388888888</v>
      </c>
      <c r="T3058" s="5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42433.650590277779</v>
      </c>
      <c r="T3059" s="5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42460.374305555553</v>
      </c>
      <c r="T3060" s="5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3.0066666666666668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41829.935717592591</v>
      </c>
      <c r="T3061" s="5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42245.274699074071</v>
      </c>
      <c r="T3062" s="5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41834.784120370372</v>
      </c>
      <c r="T3063" s="5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42248.535787037035</v>
      </c>
      <c r="T3064" s="5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42630.922893518517</v>
      </c>
      <c r="T3065" s="5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42299.130162037036</v>
      </c>
      <c r="T3066" s="5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41825.055231481485</v>
      </c>
      <c r="T3067" s="5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42531.228437500002</v>
      </c>
      <c r="T3068" s="5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42226.938414351855</v>
      </c>
      <c r="T3069" s="5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7.0000000000000007E-2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42263.691574074073</v>
      </c>
      <c r="T3070" s="5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14.1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41957.833726851852</v>
      </c>
      <c r="T3071" s="5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42690.733437499999</v>
      </c>
      <c r="T3072" s="5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42097.732418981483</v>
      </c>
      <c r="T3073" s="5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42658.690532407403</v>
      </c>
      <c r="T3074" s="5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100*E3075/D3075</f>
        <v>2.3035714285714284E-2</v>
      </c>
      <c r="P3075" s="8">
        <f t="shared" ref="P3075:P3138" si="289">IF(L3075=0,0,E3075/L3075)</f>
        <v>92.142857142857139</v>
      </c>
      <c r="Q3075" t="str">
        <f t="shared" ref="Q3075:Q3138" si="290">LEFT($N3075,SEARCH("/",$N3075)-1)</f>
        <v>theater</v>
      </c>
      <c r="R3075" t="str">
        <f t="shared" ref="R3075:R3138" si="291">MID($N3075,SEARCH("/",$N3075)+1,(LEN(N3075)-SEARCH("/",$N3075)+1))</f>
        <v>spaces</v>
      </c>
      <c r="S3075" s="5">
        <f t="shared" ref="S3075:S3138" si="292">((($J3075/60)/60)/24)+DATE(1970,1,1)</f>
        <v>42111.684027777781</v>
      </c>
      <c r="T3075" s="5">
        <f t="shared" ref="T3075:T3138" si="293">((($I3075/60)/60)/24)+DATE(1970,1,1)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8.7999999999999995E-2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42409.571284722217</v>
      </c>
      <c r="T3076" s="5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42551.102314814809</v>
      </c>
      <c r="T3077" s="5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42226.651886574073</v>
      </c>
      <c r="T3078" s="5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42766.956921296296</v>
      </c>
      <c r="T3079" s="5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42031.138831018514</v>
      </c>
      <c r="T3080" s="5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0.84173998587352461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42055.713368055556</v>
      </c>
      <c r="T3081" s="5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1.8800000000000001E-2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41940.028287037036</v>
      </c>
      <c r="T3082" s="5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42237.181608796294</v>
      </c>
      <c r="T3083" s="5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42293.922986111109</v>
      </c>
      <c r="T3084" s="5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0.28000000000000003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41853.563402777778</v>
      </c>
      <c r="T3085" s="5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42100.723738425921</v>
      </c>
      <c r="T3086" s="5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42246.883784722217</v>
      </c>
      <c r="T3087" s="5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42173.67082175926</v>
      </c>
      <c r="T3088" s="5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42665.150347222225</v>
      </c>
      <c r="T3089" s="5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41981.57230324074</v>
      </c>
      <c r="T3090" s="5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42528.542627314819</v>
      </c>
      <c r="T3091" s="5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42065.818807870368</v>
      </c>
      <c r="T3092" s="5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42566.948414351849</v>
      </c>
      <c r="T3093" s="5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42255.619351851856</v>
      </c>
      <c r="T3094" s="5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41760.909039351849</v>
      </c>
      <c r="T3095" s="5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42207.795787037037</v>
      </c>
      <c r="T3096" s="5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42523.025231481486</v>
      </c>
      <c r="T3097" s="5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42114.825532407413</v>
      </c>
      <c r="T3098" s="5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17.149999999999999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42629.503483796296</v>
      </c>
      <c r="T3099" s="5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42359.792233796295</v>
      </c>
      <c r="T3100" s="5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42382.189710648148</v>
      </c>
      <c r="T3101" s="5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41902.622395833336</v>
      </c>
      <c r="T3102" s="5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42171.383530092593</v>
      </c>
      <c r="T3103" s="5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42555.340486111112</v>
      </c>
      <c r="T3104" s="5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42107.156319444446</v>
      </c>
      <c r="T3105" s="5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42006.908692129626</v>
      </c>
      <c r="T3106" s="5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41876.718935185185</v>
      </c>
      <c r="T3107" s="5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4.0999999999999996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42241.429120370376</v>
      </c>
      <c r="T3108" s="5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42128.814247685179</v>
      </c>
      <c r="T3109" s="5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42062.680486111116</v>
      </c>
      <c r="T3110" s="5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41844.125115740739</v>
      </c>
      <c r="T3111" s="5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42745.031469907408</v>
      </c>
      <c r="T3112" s="5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41885.595138888886</v>
      </c>
      <c r="T3113" s="5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42615.121921296297</v>
      </c>
      <c r="T3114" s="5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42081.731273148151</v>
      </c>
      <c r="T3115" s="5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41843.632523148146</v>
      </c>
      <c r="T3116" s="5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42496.447071759263</v>
      </c>
      <c r="T3117" s="5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42081.515335648146</v>
      </c>
      <c r="T3118" s="5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42509.374537037031</v>
      </c>
      <c r="T3119" s="5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42534.649571759262</v>
      </c>
      <c r="T3120" s="5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42060.04550925926</v>
      </c>
      <c r="T3121" s="5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42435.942083333335</v>
      </c>
      <c r="T3122" s="5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0.66666666666666663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41848.679803240739</v>
      </c>
      <c r="T3123" s="5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58.291457286432163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42678.932083333333</v>
      </c>
      <c r="T3124" s="5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42530.993032407408</v>
      </c>
      <c r="T3125" s="5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41977.780104166668</v>
      </c>
      <c r="T3126" s="5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5">
        <f t="shared" si="292"/>
        <v>42346.20685185185</v>
      </c>
      <c r="T3127" s="5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42427.01807870371</v>
      </c>
      <c r="T3128" s="5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42034.856817129628</v>
      </c>
      <c r="T3129" s="5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42780.825706018513</v>
      </c>
      <c r="T3130" s="5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42803.842812499999</v>
      </c>
      <c r="T3131" s="5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42808.640231481477</v>
      </c>
      <c r="T3132" s="5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42803.579224537039</v>
      </c>
      <c r="T3133" s="5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42786.350231481483</v>
      </c>
      <c r="T3134" s="5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42788.565208333333</v>
      </c>
      <c r="T3135" s="5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42800.720127314817</v>
      </c>
      <c r="T3136" s="5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42807.151863425926</v>
      </c>
      <c r="T3137" s="5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42789.462430555555</v>
      </c>
      <c r="T3138" s="5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100*E3139/D3139</f>
        <v>3.3333333333333335</v>
      </c>
      <c r="P3139" s="8">
        <f t="shared" ref="P3139:P3202" si="295">IF(L3139=0,0,E3139/L3139)</f>
        <v>50</v>
      </c>
      <c r="Q3139" t="str">
        <f t="shared" ref="Q3139:Q3202" si="296">LEFT($N3139,SEARCH("/",$N3139)-1)</f>
        <v>theater</v>
      </c>
      <c r="R3139" t="str">
        <f t="shared" ref="R3139:R3202" si="297">MID($N3139,SEARCH("/",$N3139)+1,(LEN(N3139)-SEARCH("/",$N3139)+1))</f>
        <v>plays</v>
      </c>
      <c r="S3139" s="5">
        <f t="shared" ref="S3139:S3202" si="298">((($J3139/60)/60)/24)+DATE(1970,1,1)</f>
        <v>42807.885057870371</v>
      </c>
      <c r="T3139" s="5">
        <f t="shared" ref="T3139:T3202" si="299">((($I3139/60)/60)/24)+DATE(1970,1,1)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42809.645914351851</v>
      </c>
      <c r="T3140" s="5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42785.270370370374</v>
      </c>
      <c r="T3141" s="5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42802.718784722223</v>
      </c>
      <c r="T3142" s="5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42800.753333333334</v>
      </c>
      <c r="T3143" s="5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42783.513182870374</v>
      </c>
      <c r="T3144" s="5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42808.358287037037</v>
      </c>
      <c r="T3145" s="5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42796.538275462968</v>
      </c>
      <c r="T3146" s="5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5">
        <f t="shared" si="298"/>
        <v>42762.040902777779</v>
      </c>
      <c r="T3147" s="5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42796.682476851856</v>
      </c>
      <c r="T3148" s="5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117.52500000000001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41909.969386574077</v>
      </c>
      <c r="T3149" s="5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131.16666666666666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41891.665324074071</v>
      </c>
      <c r="T3150" s="5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41226.017361111109</v>
      </c>
      <c r="T3151" s="5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40478.263923611114</v>
      </c>
      <c r="T3152" s="5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41862.83997685185</v>
      </c>
      <c r="T3153" s="5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41550.867673611108</v>
      </c>
      <c r="T3154" s="5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335.58333333333331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40633.154363425929</v>
      </c>
      <c r="T3155" s="5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112.92857142857143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40970.875671296293</v>
      </c>
      <c r="T3156" s="5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41233.499131944445</v>
      </c>
      <c r="T3157" s="5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41026.953055555554</v>
      </c>
      <c r="T3158" s="5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41829.788252314815</v>
      </c>
      <c r="T3159" s="5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114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41447.839722222219</v>
      </c>
      <c r="T3160" s="5">
        <f t="shared" si="2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40884.066678240742</v>
      </c>
      <c r="T3161" s="5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101.53333333333333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41841.26489583333</v>
      </c>
      <c r="T3162" s="5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41897.536134259259</v>
      </c>
      <c r="T3163" s="5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41799.685902777775</v>
      </c>
      <c r="T3164" s="5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41775.753761574073</v>
      </c>
      <c r="T3165" s="5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41766.80572916667</v>
      </c>
      <c r="T3166" s="5">
        <f t="shared" si="2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40644.159259259257</v>
      </c>
      <c r="T3167" s="5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41940.69158564815</v>
      </c>
      <c r="T3168" s="5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116.16666666666667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41839.175706018519</v>
      </c>
      <c r="T3169" s="5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41772.105937500004</v>
      </c>
      <c r="T3170" s="5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41591.737974537034</v>
      </c>
      <c r="T3171" s="5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41789.080370370371</v>
      </c>
      <c r="T3172" s="5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108.81428571428572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42466.608310185184</v>
      </c>
      <c r="T3173" s="5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115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40923.729953703703</v>
      </c>
      <c r="T3174" s="5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41878.878379629627</v>
      </c>
      <c r="T3175" s="5">
        <f t="shared" si="2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41862.864675925928</v>
      </c>
      <c r="T3176" s="5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109.56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40531.886886574073</v>
      </c>
      <c r="T3177" s="5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114.84210526315789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41477.930914351848</v>
      </c>
      <c r="T3178" s="5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117.4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41781.666770833333</v>
      </c>
      <c r="T3179" s="5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171.73333333333332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41806.605034722219</v>
      </c>
      <c r="T3180" s="5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114.16238095238096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41375.702210648145</v>
      </c>
      <c r="T3181" s="5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41780.412604166668</v>
      </c>
      <c r="T3182" s="5">
        <f t="shared" si="2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41779.310034722221</v>
      </c>
      <c r="T3183" s="5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40883.949317129627</v>
      </c>
      <c r="T3184" s="5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41491.79478009259</v>
      </c>
      <c r="T3185" s="5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41791.993414351848</v>
      </c>
      <c r="T3186" s="5">
        <f t="shared" si="2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41829.977326388893</v>
      </c>
      <c r="T3187" s="5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41868.924050925925</v>
      </c>
      <c r="T3188" s="5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41835.666354166664</v>
      </c>
      <c r="T3189" s="5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42144.415532407409</v>
      </c>
      <c r="T3190" s="5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12.327272727272728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42118.346435185187</v>
      </c>
      <c r="T3191" s="5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42683.151331018518</v>
      </c>
      <c r="T3192" s="5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42538.755428240736</v>
      </c>
      <c r="T3193" s="5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42018.94049768518</v>
      </c>
      <c r="T3194" s="5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42010.968240740738</v>
      </c>
      <c r="T3195" s="5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42182.062476851846</v>
      </c>
      <c r="T3196" s="5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59.142857142857146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42017.594236111108</v>
      </c>
      <c r="T3197" s="5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42157.598090277781</v>
      </c>
      <c r="T3198" s="5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42009.493263888886</v>
      </c>
      <c r="T3199" s="5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42013.424502314811</v>
      </c>
      <c r="T3200" s="5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41858.761782407404</v>
      </c>
      <c r="T3201" s="5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42460.320613425924</v>
      </c>
      <c r="T3202" s="5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100*E3203/D3203</f>
        <v>1.25</v>
      </c>
      <c r="P3203" s="8">
        <f t="shared" ref="P3203:P3266" si="301">IF(L3203=0,0,E3203/L3203)</f>
        <v>12.5</v>
      </c>
      <c r="Q3203" t="str">
        <f t="shared" ref="Q3203:Q3266" si="302">LEFT($N3203,SEARCH("/",$N3203)-1)</f>
        <v>theater</v>
      </c>
      <c r="R3203" t="str">
        <f t="shared" ref="R3203:R3266" si="303">MID($N3203,SEARCH("/",$N3203)+1,(LEN(N3203)-SEARCH("/",$N3203)+1))</f>
        <v>musical</v>
      </c>
      <c r="S3203" s="5">
        <f t="shared" ref="S3203:S3266" si="304">((($J3203/60)/60)/24)+DATE(1970,1,1)</f>
        <v>41861.767094907409</v>
      </c>
      <c r="T3203" s="5">
        <f t="shared" ref="T3203:T3266" si="305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42293.853541666671</v>
      </c>
      <c r="T3204" s="5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42242.988680555558</v>
      </c>
      <c r="T3205" s="5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42172.686099537037</v>
      </c>
      <c r="T3206" s="5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42095.374675925923</v>
      </c>
      <c r="T3207" s="5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42236.276053240741</v>
      </c>
      <c r="T3208" s="5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46.363636363636367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42057.277858796297</v>
      </c>
      <c r="T3209" s="5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103.5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41827.605057870373</v>
      </c>
      <c r="T3210" s="5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41778.637245370373</v>
      </c>
      <c r="T3211" s="5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41013.936562499999</v>
      </c>
      <c r="T3212" s="5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41834.586574074077</v>
      </c>
      <c r="T3213" s="5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41829.795729166668</v>
      </c>
      <c r="T3214" s="5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100.11666666666666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42171.763414351852</v>
      </c>
      <c r="T3215" s="5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42337.792511574073</v>
      </c>
      <c r="T3216" s="5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100.35142857142857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42219.665173611109</v>
      </c>
      <c r="T3217" s="5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42165.462627314817</v>
      </c>
      <c r="T3218" s="5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42648.546111111107</v>
      </c>
      <c r="T3219" s="5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41971.002152777779</v>
      </c>
      <c r="T3220" s="5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42050.983182870375</v>
      </c>
      <c r="T3221" s="5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42772.833379629628</v>
      </c>
      <c r="T3222" s="5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103.425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42155.696793981479</v>
      </c>
      <c r="T3223" s="5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42270.582141203704</v>
      </c>
      <c r="T3224" s="5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42206.835370370376</v>
      </c>
      <c r="T3225" s="5">
        <f t="shared" si="305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42697.850844907407</v>
      </c>
      <c r="T3226" s="5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42503.559467592597</v>
      </c>
      <c r="T3227" s="5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42277.583472222221</v>
      </c>
      <c r="T3228" s="5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42722.882361111115</v>
      </c>
      <c r="T3229" s="5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42323.70930555556</v>
      </c>
      <c r="T3230" s="5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107.86499999999999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41933.291643518518</v>
      </c>
      <c r="T3231" s="5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41898.168125000004</v>
      </c>
      <c r="T3232" s="5">
        <f t="shared" si="305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42446.943831018521</v>
      </c>
      <c r="T3233" s="5">
        <f t="shared" si="305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131.19999999999999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42463.81385416667</v>
      </c>
      <c r="T3234" s="5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42766.805034722223</v>
      </c>
      <c r="T3235" s="5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42734.789444444439</v>
      </c>
      <c r="T3236" s="5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42522.347812499997</v>
      </c>
      <c r="T3237" s="5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42702.917048611111</v>
      </c>
      <c r="T3238" s="5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100.78754285714285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42252.474351851852</v>
      </c>
      <c r="T3239" s="5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42156.510393518518</v>
      </c>
      <c r="T3240" s="5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42278.089039351849</v>
      </c>
      <c r="T3241" s="5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100.56666666666666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42754.693842592591</v>
      </c>
      <c r="T3242" s="5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115.30588235294118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41893.324884259258</v>
      </c>
      <c r="T3243" s="5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41871.755694444444</v>
      </c>
      <c r="T3244" s="5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42262.096782407403</v>
      </c>
      <c r="T3245" s="5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42675.694236111114</v>
      </c>
      <c r="T3246" s="5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42135.60020833333</v>
      </c>
      <c r="T3247" s="5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42230.472222222219</v>
      </c>
      <c r="T3248" s="5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42167.434166666666</v>
      </c>
      <c r="T3249" s="5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100.79166666666667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42068.888391203705</v>
      </c>
      <c r="T3250" s="5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104.92727272727272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42145.746689814812</v>
      </c>
      <c r="T3251" s="5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101.55200000000001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41918.742175925923</v>
      </c>
      <c r="T3252" s="5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42146.731087962966</v>
      </c>
      <c r="T3253" s="5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127.82222222222222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42590.472685185188</v>
      </c>
      <c r="T3254" s="5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42602.576712962968</v>
      </c>
      <c r="T3255" s="5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42059.085752314815</v>
      </c>
      <c r="T3256" s="5">
        <f t="shared" si="305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41889.768229166664</v>
      </c>
      <c r="T3257" s="5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42144.573807870373</v>
      </c>
      <c r="T3258" s="5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106.29949999999998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42758.559629629628</v>
      </c>
      <c r="T3259" s="5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41982.887280092589</v>
      </c>
      <c r="T3260" s="5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42614.760937500003</v>
      </c>
      <c r="T3261" s="5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42303.672662037032</v>
      </c>
      <c r="T3262" s="5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100.45454545454545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42171.725416666668</v>
      </c>
      <c r="T3263" s="5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41964.315532407403</v>
      </c>
      <c r="T3264" s="5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42284.516064814816</v>
      </c>
      <c r="T3265" s="5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42016.800208333334</v>
      </c>
      <c r="T3266" s="5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100*E3267/D3267</f>
        <v>164</v>
      </c>
      <c r="P3267" s="8">
        <f t="shared" ref="P3267:P3330" si="307">IF(L3267=0,0,E3267/L3267)</f>
        <v>70.285714285714292</v>
      </c>
      <c r="Q3267" t="str">
        <f t="shared" ref="Q3267:Q3330" si="308">LEFT($N3267,SEARCH("/",$N3267)-1)</f>
        <v>theater</v>
      </c>
      <c r="R3267" t="str">
        <f t="shared" ref="R3267:R3330" si="309">MID($N3267,SEARCH("/",$N3267)+1,(LEN(N3267)-SEARCH("/",$N3267)+1))</f>
        <v>plays</v>
      </c>
      <c r="S3267" s="5">
        <f t="shared" ref="S3267:S3330" si="310">((($J3267/60)/60)/24)+DATE(1970,1,1)</f>
        <v>42311.711979166663</v>
      </c>
      <c r="T3267" s="5">
        <f t="shared" ref="T3267:T3330" si="311">((($I3267/60)/60)/24)+DATE(1970,1,1)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42136.536134259266</v>
      </c>
      <c r="T3268" s="5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42172.757638888885</v>
      </c>
      <c r="T3269" s="5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42590.90425925926</v>
      </c>
      <c r="T3270" s="5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101.5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42137.395798611105</v>
      </c>
      <c r="T3271" s="5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101.66666666666667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42167.533159722225</v>
      </c>
      <c r="T3272" s="5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41915.437210648146</v>
      </c>
      <c r="T3273" s="5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42284.500104166669</v>
      </c>
      <c r="T3274" s="5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42611.801412037035</v>
      </c>
      <c r="T3275" s="5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101.3225806451613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42400.704537037032</v>
      </c>
      <c r="T3276" s="5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42017.88045138889</v>
      </c>
      <c r="T3277" s="5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116.84444444444445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42426.949988425928</v>
      </c>
      <c r="T3278" s="5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41931.682939814818</v>
      </c>
      <c r="T3279" s="5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42124.848414351851</v>
      </c>
      <c r="T3280" s="5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42431.102534722217</v>
      </c>
      <c r="T3281" s="5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42121.756921296299</v>
      </c>
      <c r="T3282" s="5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42219.019733796296</v>
      </c>
      <c r="T3283" s="5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102.64677419354838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42445.19430555556</v>
      </c>
      <c r="T3284" s="5">
        <f t="shared" si="311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42379.74418981481</v>
      </c>
      <c r="T3285" s="5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42380.884872685187</v>
      </c>
      <c r="T3286" s="5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42762.942430555559</v>
      </c>
      <c r="T3287" s="5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42567.840069444443</v>
      </c>
      <c r="T3288" s="5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42311.750324074077</v>
      </c>
      <c r="T3289" s="5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42505.774479166663</v>
      </c>
      <c r="T3290" s="5">
        <f t="shared" si="311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42758.368078703701</v>
      </c>
      <c r="T3291" s="5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42775.51494212963</v>
      </c>
      <c r="T3292" s="5">
        <f t="shared" si="311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114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42232.702546296292</v>
      </c>
      <c r="T3293" s="5">
        <f t="shared" si="311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42282.770231481481</v>
      </c>
      <c r="T3294" s="5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42768.425370370373</v>
      </c>
      <c r="T3295" s="5">
        <f t="shared" si="311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42141.541134259256</v>
      </c>
      <c r="T3296" s="5">
        <f t="shared" si="311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42609.442465277782</v>
      </c>
      <c r="T3297" s="5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42309.756620370375</v>
      </c>
      <c r="T3298" s="5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100.07272727272728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42193.771481481483</v>
      </c>
      <c r="T3299" s="5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42239.957962962959</v>
      </c>
      <c r="T3300" s="5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116.2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42261.917395833334</v>
      </c>
      <c r="T3301" s="5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42102.743773148148</v>
      </c>
      <c r="T3302" s="5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42538.73583333334</v>
      </c>
      <c r="T3303" s="5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103.39285714285714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42681.35157407407</v>
      </c>
      <c r="T3304" s="5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42056.65143518518</v>
      </c>
      <c r="T3305" s="5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104.51666666666667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42696.624444444446</v>
      </c>
      <c r="T3306" s="5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42186.855879629627</v>
      </c>
      <c r="T3307" s="5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42493.219236111108</v>
      </c>
      <c r="T3308" s="5">
        <f t="shared" si="311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42475.057164351849</v>
      </c>
      <c r="T3309" s="5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42452.876909722225</v>
      </c>
      <c r="T3310" s="5">
        <f t="shared" si="311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159.42857142857142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42628.650208333333</v>
      </c>
      <c r="T3311" s="5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42253.928530092591</v>
      </c>
      <c r="T3312" s="5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42264.29178240741</v>
      </c>
      <c r="T3313" s="5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42664.809560185182</v>
      </c>
      <c r="T3314" s="5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42382.244409722218</v>
      </c>
      <c r="T3315" s="5">
        <f t="shared" si="311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42105.267488425925</v>
      </c>
      <c r="T3316" s="5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42466.303715277783</v>
      </c>
      <c r="T3317" s="5">
        <f t="shared" si="311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41826.871238425927</v>
      </c>
      <c r="T3318" s="5">
        <f t="shared" si="311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42499.039629629624</v>
      </c>
      <c r="T3319" s="5">
        <f t="shared" si="311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42431.302002314813</v>
      </c>
      <c r="T3320" s="5">
        <f t="shared" si="311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41990.585486111115</v>
      </c>
      <c r="T3321" s="5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42513.045798611114</v>
      </c>
      <c r="T3322" s="5">
        <f t="shared" si="311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41914.100289351853</v>
      </c>
      <c r="T3323" s="5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42521.010370370372</v>
      </c>
      <c r="T3324" s="5">
        <f t="shared" si="311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42608.36583333333</v>
      </c>
      <c r="T3325" s="5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101.66666666666667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42512.58321759259</v>
      </c>
      <c r="T3326" s="5">
        <f t="shared" si="311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42064.785613425927</v>
      </c>
      <c r="T3327" s="5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42041.714178240742</v>
      </c>
      <c r="T3328" s="5">
        <f t="shared" si="311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42468.374606481477</v>
      </c>
      <c r="T3329" s="5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41822.57503472222</v>
      </c>
      <c r="T3330" s="5">
        <f t="shared" si="311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100*E3331/D3331</f>
        <v>116.8</v>
      </c>
      <c r="P3331" s="8">
        <f t="shared" ref="P3331:P3394" si="313">IF(L3331=0,0,E3331/L3331)</f>
        <v>44.92307692307692</v>
      </c>
      <c r="Q3331" t="str">
        <f t="shared" ref="Q3331:Q3394" si="314">LEFT($N3331,SEARCH("/",$N3331)-1)</f>
        <v>theater</v>
      </c>
      <c r="R3331" t="str">
        <f t="shared" ref="R3331:R3394" si="315">MID($N3331,SEARCH("/",$N3331)+1,(LEN(N3331)-SEARCH("/",$N3331)+1))</f>
        <v>plays</v>
      </c>
      <c r="S3331" s="5">
        <f t="shared" ref="S3331:S3394" si="316">((($J3331/60)/60)/24)+DATE(1970,1,1)</f>
        <v>41837.323009259257</v>
      </c>
      <c r="T3331" s="5">
        <f t="shared" ref="T3331:T3394" si="317">((($I3331/60)/60)/24)+DATE(1970,1,1)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42065.887361111112</v>
      </c>
      <c r="T3332" s="5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42248.697754629626</v>
      </c>
      <c r="T3333" s="5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41809.860300925924</v>
      </c>
      <c r="T3334" s="5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104.57142857142857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42148.676851851851</v>
      </c>
      <c r="T3335" s="5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42185.521087962959</v>
      </c>
      <c r="T3336" s="5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41827.674143518518</v>
      </c>
      <c r="T3337" s="5">
        <f t="shared" si="317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42437.398680555561</v>
      </c>
      <c r="T3338" s="5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41901.282025462962</v>
      </c>
      <c r="T3339" s="5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42769.574999999997</v>
      </c>
      <c r="T3340" s="5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42549.665717592594</v>
      </c>
      <c r="T3341" s="5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42685.974004629628</v>
      </c>
      <c r="T3342" s="5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42510.798854166671</v>
      </c>
      <c r="T3343" s="5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101.66666666666667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42062.296412037031</v>
      </c>
      <c r="T3344" s="5">
        <f t="shared" si="317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42452.916481481487</v>
      </c>
      <c r="T3345" s="5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41851.200150462959</v>
      </c>
      <c r="T3346" s="5">
        <f t="shared" si="317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42053.106111111112</v>
      </c>
      <c r="T3347" s="5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42054.024421296301</v>
      </c>
      <c r="T3348" s="5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119.45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42484.551550925928</v>
      </c>
      <c r="T3349" s="5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42466.558796296296</v>
      </c>
      <c r="T3350" s="5">
        <f t="shared" si="317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42513.110787037032</v>
      </c>
      <c r="T3351" s="5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42302.701516203699</v>
      </c>
      <c r="T3352" s="5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41806.395428240743</v>
      </c>
      <c r="T3353" s="5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42495.992800925931</v>
      </c>
      <c r="T3354" s="5">
        <f t="shared" si="317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42479.432291666672</v>
      </c>
      <c r="T3355" s="5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42270.7269212963</v>
      </c>
      <c r="T3356" s="5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42489.619525462964</v>
      </c>
      <c r="T3357" s="5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42536.815648148149</v>
      </c>
      <c r="T3358" s="5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41822.417939814812</v>
      </c>
      <c r="T3359" s="5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41932.311099537037</v>
      </c>
      <c r="T3360" s="5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42746.057106481487</v>
      </c>
      <c r="T3361" s="5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101.37777777777778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42697.082673611112</v>
      </c>
      <c r="T3362" s="5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41866.025347222225</v>
      </c>
      <c r="T3363" s="5">
        <f t="shared" si="317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42056.091631944444</v>
      </c>
      <c r="T3364" s="5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41851.771354166667</v>
      </c>
      <c r="T3365" s="5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105.93333333333334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42422.977418981478</v>
      </c>
      <c r="T3366" s="5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42321.101759259262</v>
      </c>
      <c r="T3367" s="5">
        <f t="shared" si="317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42107.067557870367</v>
      </c>
      <c r="T3368" s="5">
        <f t="shared" si="317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42192.933958333335</v>
      </c>
      <c r="T3369" s="5">
        <f t="shared" si="317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41969.199756944443</v>
      </c>
      <c r="T3370" s="5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42690.041435185187</v>
      </c>
      <c r="T3371" s="5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42690.334317129629</v>
      </c>
      <c r="T3372" s="5">
        <f t="shared" si="317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42312.874594907407</v>
      </c>
      <c r="T3373" s="5">
        <f t="shared" si="317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103.5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41855.548101851848</v>
      </c>
      <c r="T3374" s="5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42179.854629629626</v>
      </c>
      <c r="T3375" s="5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106.57142857142857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42275.731666666667</v>
      </c>
      <c r="T3376" s="5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41765.610798611109</v>
      </c>
      <c r="T3377" s="5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100.0125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42059.701319444444</v>
      </c>
      <c r="T3378" s="5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42053.732627314821</v>
      </c>
      <c r="T3379" s="5">
        <f t="shared" si="317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41858.355393518519</v>
      </c>
      <c r="T3380" s="5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42225.513888888891</v>
      </c>
      <c r="T3381" s="5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41937.95344907407</v>
      </c>
      <c r="T3382" s="5">
        <f t="shared" si="317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42044.184988425928</v>
      </c>
      <c r="T3383" s="5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100.74285714285715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42559.431203703702</v>
      </c>
      <c r="T3384" s="5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111.71428571428571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42524.782638888893</v>
      </c>
      <c r="T3385" s="5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42292.087592592594</v>
      </c>
      <c r="T3386" s="5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41953.8675</v>
      </c>
      <c r="T3387" s="5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41946.644745370373</v>
      </c>
      <c r="T3388" s="5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116.86666666666666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41947.762592592589</v>
      </c>
      <c r="T3389" s="5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42143.461122685185</v>
      </c>
      <c r="T3390" s="5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42494.563449074078</v>
      </c>
      <c r="T3391" s="5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41815.774826388886</v>
      </c>
      <c r="T3392" s="5">
        <f t="shared" si="317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41830.545694444445</v>
      </c>
      <c r="T3393" s="5">
        <f t="shared" si="317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42446.845543981486</v>
      </c>
      <c r="T3394" s="5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100*E3395/D3395</f>
        <v>105.8</v>
      </c>
      <c r="P3395" s="8">
        <f t="shared" ref="P3395:P3458" si="319">IF(L3395=0,0,E3395/L3395)</f>
        <v>36.06818181818182</v>
      </c>
      <c r="Q3395" t="str">
        <f t="shared" ref="Q3395:Q3458" si="320">LEFT($N3395,SEARCH("/",$N3395)-1)</f>
        <v>theater</v>
      </c>
      <c r="R3395" t="str">
        <f t="shared" ref="R3395:R3458" si="321">MID($N3395,SEARCH("/",$N3395)+1,(LEN(N3395)-SEARCH("/",$N3395)+1))</f>
        <v>plays</v>
      </c>
      <c r="S3395" s="5">
        <f t="shared" ref="S3395:S3458" si="322">((($J3395/60)/60)/24)+DATE(1970,1,1)</f>
        <v>41923.921643518523</v>
      </c>
      <c r="T3395" s="5">
        <f t="shared" ref="T3395:T3458" si="323">((($I3395/60)/60)/24)+DATE(1970,1,1)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142.36363636363637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41817.59542824074</v>
      </c>
      <c r="T3396" s="5">
        <f t="shared" si="323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42140.712314814817</v>
      </c>
      <c r="T3397" s="5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41764.44663194444</v>
      </c>
      <c r="T3398" s="5">
        <f t="shared" si="323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42378.478344907402</v>
      </c>
      <c r="T3399" s="5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111.075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41941.75203703704</v>
      </c>
      <c r="T3400" s="5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42026.920428240745</v>
      </c>
      <c r="T3401" s="5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41834.953865740739</v>
      </c>
      <c r="T3402" s="5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42193.723912037036</v>
      </c>
      <c r="T3403" s="5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109.76666666666667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42290.61855324074</v>
      </c>
      <c r="T3404" s="5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42150.462083333332</v>
      </c>
      <c r="T3405" s="5">
        <f t="shared" si="323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42152.503495370373</v>
      </c>
      <c r="T3406" s="5">
        <f t="shared" si="323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137.57142857142858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42410.017199074078</v>
      </c>
      <c r="T3407" s="5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41791.492777777778</v>
      </c>
      <c r="T3408" s="5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41796.422326388885</v>
      </c>
      <c r="T3409" s="5">
        <f t="shared" si="323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41808.991944444446</v>
      </c>
      <c r="T3410" s="5">
        <f t="shared" si="323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42544.814328703709</v>
      </c>
      <c r="T3411" s="5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42500.041550925926</v>
      </c>
      <c r="T3412" s="5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103.56666666666666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42265.022824074069</v>
      </c>
      <c r="T3413" s="5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41879.959050925929</v>
      </c>
      <c r="T3414" s="5">
        <f t="shared" si="323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42053.733078703706</v>
      </c>
      <c r="T3415" s="5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103.5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42675.832465277781</v>
      </c>
      <c r="T3416" s="5">
        <f t="shared" si="323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42467.144166666665</v>
      </c>
      <c r="T3417" s="5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42089.412557870368</v>
      </c>
      <c r="T3418" s="5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41894.91375</v>
      </c>
      <c r="T3419" s="5">
        <f t="shared" si="323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41752.83457175926</v>
      </c>
      <c r="T3420" s="5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42448.821585648147</v>
      </c>
      <c r="T3421" s="5">
        <f t="shared" si="323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42405.090300925927</v>
      </c>
      <c r="T3422" s="5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42037.791238425925</v>
      </c>
      <c r="T3423" s="5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42323.562222222223</v>
      </c>
      <c r="T3424" s="5">
        <f t="shared" si="323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42088.911354166667</v>
      </c>
      <c r="T3425" s="5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103.58333333333333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42018.676898148144</v>
      </c>
      <c r="T3426" s="5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102.97033333333333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41884.617314814815</v>
      </c>
      <c r="T3427" s="5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108.13333333333334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41884.056747685187</v>
      </c>
      <c r="T3428" s="5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41792.645277777774</v>
      </c>
      <c r="T3429" s="5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42038.720451388886</v>
      </c>
      <c r="T3430" s="5">
        <f t="shared" si="323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42662.021539351852</v>
      </c>
      <c r="T3431" s="5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108.54949999999998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41820.945613425924</v>
      </c>
      <c r="T3432" s="5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41839.730937500004</v>
      </c>
      <c r="T3433" s="5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42380.581180555557</v>
      </c>
      <c r="T3434" s="5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41776.063136574077</v>
      </c>
      <c r="T3435" s="5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41800.380428240744</v>
      </c>
      <c r="T3436" s="5">
        <f t="shared" si="323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42572.61681712963</v>
      </c>
      <c r="T3437" s="5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41851.541585648149</v>
      </c>
      <c r="T3438" s="5">
        <f t="shared" si="323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42205.710879629631</v>
      </c>
      <c r="T3439" s="5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42100.927858796291</v>
      </c>
      <c r="T3440" s="5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42374.911226851851</v>
      </c>
      <c r="T3441" s="5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41809.12300925926</v>
      </c>
      <c r="T3442" s="5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42294.429641203707</v>
      </c>
      <c r="T3443" s="5">
        <f t="shared" si="323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42124.841111111105</v>
      </c>
      <c r="T3444" s="5">
        <f t="shared" si="323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41861.524837962963</v>
      </c>
      <c r="T3445" s="5">
        <f t="shared" si="323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42521.291504629626</v>
      </c>
      <c r="T3446" s="5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42272.530509259261</v>
      </c>
      <c r="T3447" s="5">
        <f t="shared" si="323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42016.832465277781</v>
      </c>
      <c r="T3448" s="5">
        <f t="shared" si="323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42402.889027777783</v>
      </c>
      <c r="T3449" s="5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109.76190476190476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41960.119085648148</v>
      </c>
      <c r="T3450" s="5">
        <f t="shared" si="323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42532.052523148144</v>
      </c>
      <c r="T3451" s="5">
        <f t="shared" si="323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42036.704525462963</v>
      </c>
      <c r="T3452" s="5">
        <f t="shared" si="323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101.23076923076923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42088.723692129628</v>
      </c>
      <c r="T3453" s="5">
        <f t="shared" si="323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41820.639189814814</v>
      </c>
      <c r="T3454" s="5">
        <f t="shared" si="323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42535.97865740741</v>
      </c>
      <c r="T3455" s="5">
        <f t="shared" si="323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41821.698599537034</v>
      </c>
      <c r="T3456" s="5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42626.7503125</v>
      </c>
      <c r="T3457" s="5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41821.205636574072</v>
      </c>
      <c r="T3458" s="5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100*E3459/D3459</f>
        <v>140.19999999999999</v>
      </c>
      <c r="P3459" s="8">
        <f t="shared" ref="P3459:P3522" si="325">IF(L3459=0,0,E3459/L3459)</f>
        <v>50.981818181818184</v>
      </c>
      <c r="Q3459" t="str">
        <f t="shared" ref="Q3459:Q3522" si="326">LEFT($N3459,SEARCH("/",$N3459)-1)</f>
        <v>theater</v>
      </c>
      <c r="R3459" t="str">
        <f t="shared" ref="R3459:R3522" si="327">MID($N3459,SEARCH("/",$N3459)+1,(LEN(N3459)-SEARCH("/",$N3459)+1))</f>
        <v>plays</v>
      </c>
      <c r="S3459" s="5">
        <f t="shared" ref="S3459:S3522" si="328">((($J3459/60)/60)/24)+DATE(1970,1,1)</f>
        <v>42016.706678240742</v>
      </c>
      <c r="T3459" s="5">
        <f t="shared" ref="T3459:T3522" si="329">((($I3459/60)/60)/24)+DATE(1970,1,1)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42011.202581018515</v>
      </c>
      <c r="T3460" s="5">
        <f t="shared" si="32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42480.479861111111</v>
      </c>
      <c r="T3461" s="5">
        <f t="shared" si="32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41852.527222222219</v>
      </c>
      <c r="T3462" s="5">
        <f t="shared" si="32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42643.632858796293</v>
      </c>
      <c r="T3463" s="5">
        <f t="shared" si="32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42179.898472222223</v>
      </c>
      <c r="T3464" s="5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42612.918807870374</v>
      </c>
      <c r="T3465" s="5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42575.130057870367</v>
      </c>
      <c r="T3466" s="5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42200.625833333332</v>
      </c>
      <c r="T3467" s="5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42420.019097222219</v>
      </c>
      <c r="T3468" s="5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42053.671666666662</v>
      </c>
      <c r="T3469" s="5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42605.765381944439</v>
      </c>
      <c r="T3470" s="5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42458.641724537039</v>
      </c>
      <c r="T3471" s="5">
        <f t="shared" si="32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42529.022013888884</v>
      </c>
      <c r="T3472" s="5">
        <f t="shared" si="32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41841.820486111108</v>
      </c>
      <c r="T3473" s="5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41928.170497685183</v>
      </c>
      <c r="T3474" s="5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42062.834444444445</v>
      </c>
      <c r="T3475" s="5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42541.501516203702</v>
      </c>
      <c r="T3476" s="5">
        <f t="shared" si="32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41918.880833333329</v>
      </c>
      <c r="T3477" s="5">
        <f t="shared" si="32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41921.279976851853</v>
      </c>
      <c r="T3478" s="5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42128.736608796295</v>
      </c>
      <c r="T3479" s="5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42053.916921296302</v>
      </c>
      <c r="T3480" s="5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41781.855092592588</v>
      </c>
      <c r="T3481" s="5">
        <f t="shared" si="32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142.66666666666666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42171.317442129628</v>
      </c>
      <c r="T3482" s="5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41989.24754629629</v>
      </c>
      <c r="T3483" s="5">
        <f t="shared" si="32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41796.771597222221</v>
      </c>
      <c r="T3484" s="5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41793.668761574074</v>
      </c>
      <c r="T3485" s="5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42506.760405092587</v>
      </c>
      <c r="T3486" s="5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42372.693055555559</v>
      </c>
      <c r="T3487" s="5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155.19999999999999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42126.87501157407</v>
      </c>
      <c r="T3488" s="5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42149.940416666665</v>
      </c>
      <c r="T3489" s="5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42087.768055555556</v>
      </c>
      <c r="T3490" s="5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41753.635775462964</v>
      </c>
      <c r="T3491" s="5">
        <f t="shared" si="32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127.5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42443.802361111113</v>
      </c>
      <c r="T3492" s="5">
        <f t="shared" si="32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158.19999999999999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42121.249814814815</v>
      </c>
      <c r="T3493" s="5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42268.009224537032</v>
      </c>
      <c r="T3494" s="5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41848.866157407407</v>
      </c>
      <c r="T3495" s="5">
        <f t="shared" si="32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42689.214988425927</v>
      </c>
      <c r="T3496" s="5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41915.762835648151</v>
      </c>
      <c r="T3497" s="5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42584.846828703703</v>
      </c>
      <c r="T3498" s="5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42511.741944444439</v>
      </c>
      <c r="T3499" s="5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42459.15861111111</v>
      </c>
      <c r="T3500" s="5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42132.036168981482</v>
      </c>
      <c r="T3501" s="5">
        <f t="shared" si="32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42419.91942129629</v>
      </c>
      <c r="T3502" s="5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100.66666666666667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42233.763831018514</v>
      </c>
      <c r="T3503" s="5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42430.839398148149</v>
      </c>
      <c r="T3504" s="5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107.56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42545.478333333333</v>
      </c>
      <c r="T3505" s="5">
        <f t="shared" si="32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42297.748738425929</v>
      </c>
      <c r="T3506" s="5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41760.935706018521</v>
      </c>
      <c r="T3507" s="5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101.5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41829.734259259261</v>
      </c>
      <c r="T3508" s="5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42491.92288194444</v>
      </c>
      <c r="T3509" s="5">
        <f t="shared" si="32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42477.729780092588</v>
      </c>
      <c r="T3510" s="5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41950.859560185185</v>
      </c>
      <c r="T3511" s="5">
        <f t="shared" si="32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41802.62090277778</v>
      </c>
      <c r="T3512" s="5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41927.873784722222</v>
      </c>
      <c r="T3513" s="5">
        <f t="shared" si="32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42057.536944444444</v>
      </c>
      <c r="T3514" s="5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41781.096203703702</v>
      </c>
      <c r="T3515" s="5">
        <f t="shared" si="32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42020.846666666665</v>
      </c>
      <c r="T3516" s="5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102.66666666666667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42125.772812499999</v>
      </c>
      <c r="T3517" s="5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41856.010069444441</v>
      </c>
      <c r="T3518" s="5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41794.817523148151</v>
      </c>
      <c r="T3519" s="5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110.04600000000001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41893.783553240741</v>
      </c>
      <c r="T3520" s="5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42037.598958333328</v>
      </c>
      <c r="T3521" s="5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42227.824212962965</v>
      </c>
      <c r="T3522" s="5">
        <f t="shared" si="32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100*E3523/D3523</f>
        <v>169.42857142857142</v>
      </c>
      <c r="P3523" s="8">
        <f t="shared" ref="P3523:P3586" si="331">IF(L3523=0,0,E3523/L3523)</f>
        <v>45.615384615384613</v>
      </c>
      <c r="Q3523" t="str">
        <f t="shared" ref="Q3523:Q3586" si="332">LEFT($N3523,SEARCH("/",$N3523)-1)</f>
        <v>theater</v>
      </c>
      <c r="R3523" t="str">
        <f t="shared" ref="R3523:R3586" si="333">MID($N3523,SEARCH("/",$N3523)+1,(LEN(N3523)-SEARCH("/",$N3523)+1))</f>
        <v>plays</v>
      </c>
      <c r="S3523" s="5">
        <f t="shared" ref="S3523:S3586" si="334">((($J3523/60)/60)/24)+DATE(1970,1,1)</f>
        <v>41881.361342592594</v>
      </c>
      <c r="T3523" s="5">
        <f t="shared" ref="T3523:T3586" si="335">((($I3523/60)/60)/24)+DATE(1970,1,1)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42234.789884259255</v>
      </c>
      <c r="T3524" s="5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42581.397546296299</v>
      </c>
      <c r="T3525" s="5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41880.76357638889</v>
      </c>
      <c r="T3526" s="5">
        <f t="shared" si="335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42214.6956712963</v>
      </c>
      <c r="T3527" s="5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42460.335312499999</v>
      </c>
      <c r="T3528" s="5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42167.023206018523</v>
      </c>
      <c r="T3529" s="5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101.15151515151516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42733.50136574074</v>
      </c>
      <c r="T3530" s="5">
        <f t="shared" si="335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42177.761782407411</v>
      </c>
      <c r="T3531" s="5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42442.623344907406</v>
      </c>
      <c r="T3532" s="5">
        <f t="shared" si="335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42521.654328703706</v>
      </c>
      <c r="T3533" s="5">
        <f t="shared" si="335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118.95833333333333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41884.599849537037</v>
      </c>
      <c r="T3534" s="5">
        <f t="shared" si="335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42289.761192129634</v>
      </c>
      <c r="T3535" s="5">
        <f t="shared" si="335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156.19999999999999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42243.6252662037</v>
      </c>
      <c r="T3536" s="5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42248.640162037031</v>
      </c>
      <c r="T3537" s="5">
        <f t="shared" si="335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42328.727141203708</v>
      </c>
      <c r="T3538" s="5">
        <f t="shared" si="335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41923.354351851849</v>
      </c>
      <c r="T3539" s="5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42571.420601851853</v>
      </c>
      <c r="T3540" s="5">
        <f t="shared" si="335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42600.756041666667</v>
      </c>
      <c r="T3541" s="5">
        <f t="shared" si="335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42517.003368055557</v>
      </c>
      <c r="T3542" s="5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42222.730034722219</v>
      </c>
      <c r="T3543" s="5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41829.599791666667</v>
      </c>
      <c r="T3544" s="5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104.66666666666667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42150.755312499998</v>
      </c>
      <c r="T3545" s="5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42040.831678240742</v>
      </c>
      <c r="T3546" s="5">
        <f t="shared" si="335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42075.807395833333</v>
      </c>
      <c r="T3547" s="5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42073.660694444443</v>
      </c>
      <c r="T3548" s="5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42480.078715277778</v>
      </c>
      <c r="T3549" s="5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42411.942291666666</v>
      </c>
      <c r="T3550" s="5">
        <f t="shared" si="335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42223.394363425927</v>
      </c>
      <c r="T3551" s="5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42462.893495370372</v>
      </c>
      <c r="T3552" s="5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41753.515856481477</v>
      </c>
      <c r="T3553" s="5">
        <f t="shared" si="335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41788.587083333332</v>
      </c>
      <c r="T3554" s="5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42196.028703703705</v>
      </c>
      <c r="T3555" s="5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113.4222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42016.050451388888</v>
      </c>
      <c r="T3556" s="5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42661.442060185189</v>
      </c>
      <c r="T3557" s="5">
        <f t="shared" si="335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100.45454545454545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41808.649583333332</v>
      </c>
      <c r="T3558" s="5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100.036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41730.276747685188</v>
      </c>
      <c r="T3559" s="5">
        <f t="shared" si="335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42139.816840277781</v>
      </c>
      <c r="T3560" s="5">
        <f t="shared" si="335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103.5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42194.096157407403</v>
      </c>
      <c r="T3561" s="5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42115.889652777783</v>
      </c>
      <c r="T3562" s="5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42203.680300925931</v>
      </c>
      <c r="T3563" s="5">
        <f t="shared" si="335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42433.761886574073</v>
      </c>
      <c r="T3564" s="5">
        <f t="shared" si="335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105.49000000000001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42555.671944444446</v>
      </c>
      <c r="T3565" s="5">
        <f t="shared" si="335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100.5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42236.623252314821</v>
      </c>
      <c r="T3566" s="5">
        <f t="shared" si="335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130.55555555555554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41974.743148148147</v>
      </c>
      <c r="T3567" s="5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41997.507905092592</v>
      </c>
      <c r="T3568" s="5">
        <f t="shared" si="335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42135.810694444444</v>
      </c>
      <c r="T3569" s="5">
        <f t="shared" si="335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41869.740671296298</v>
      </c>
      <c r="T3570" s="5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100.48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41982.688611111109</v>
      </c>
      <c r="T3571" s="5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41976.331979166673</v>
      </c>
      <c r="T3572" s="5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41912.858946759261</v>
      </c>
      <c r="T3573" s="5">
        <f t="shared" si="335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42146.570393518516</v>
      </c>
      <c r="T3574" s="5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41921.375532407408</v>
      </c>
      <c r="T3575" s="5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41926.942685185182</v>
      </c>
      <c r="T3576" s="5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42561.783877314811</v>
      </c>
      <c r="T3577" s="5">
        <f t="shared" si="335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42649.54923611111</v>
      </c>
      <c r="T3578" s="5">
        <f t="shared" si="335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42093.786840277782</v>
      </c>
      <c r="T3579" s="5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42460.733530092592</v>
      </c>
      <c r="T3580" s="5">
        <f t="shared" si="335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42430.762222222227</v>
      </c>
      <c r="T3581" s="5">
        <f t="shared" si="335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42026.176180555558</v>
      </c>
      <c r="T3582" s="5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41836.471180555556</v>
      </c>
      <c r="T3583" s="5">
        <f t="shared" si="335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42451.095856481479</v>
      </c>
      <c r="T3584" s="5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42418.425983796296</v>
      </c>
      <c r="T3585" s="5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42168.316481481481</v>
      </c>
      <c r="T3586" s="5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100*E3587/D3587</f>
        <v>119.11764705882354</v>
      </c>
      <c r="P3587" s="8">
        <f t="shared" ref="P3587:P3650" si="337">IF(L3587=0,0,E3587/L3587)</f>
        <v>176.08695652173913</v>
      </c>
      <c r="Q3587" t="str">
        <f t="shared" ref="Q3587:Q3650" si="338">LEFT($N3587,SEARCH("/",$N3587)-1)</f>
        <v>theater</v>
      </c>
      <c r="R3587" t="str">
        <f t="shared" ref="R3587:R3650" si="339">MID($N3587,SEARCH("/",$N3587)+1,(LEN(N3587)-SEARCH("/",$N3587)+1))</f>
        <v>plays</v>
      </c>
      <c r="S3587" s="5">
        <f t="shared" ref="S3587:S3650" si="340">((($J3587/60)/60)/24)+DATE(1970,1,1)</f>
        <v>41964.716319444444</v>
      </c>
      <c r="T3587" s="5">
        <f t="shared" ref="T3587:T3650" si="341">((($I3587/60)/60)/24)+DATE(1970,1,1)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109.42666666666666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42576.697569444441</v>
      </c>
      <c r="T3588" s="5">
        <f t="shared" si="341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42503.539976851855</v>
      </c>
      <c r="T3589" s="5">
        <f t="shared" si="341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100.5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42101.828819444447</v>
      </c>
      <c r="T3590" s="5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127.5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42125.647534722222</v>
      </c>
      <c r="T3591" s="5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100.06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41902.333726851852</v>
      </c>
      <c r="T3592" s="5">
        <f t="shared" si="341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42003.948425925926</v>
      </c>
      <c r="T3593" s="5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41988.829942129625</v>
      </c>
      <c r="T3594" s="5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41974.898599537039</v>
      </c>
      <c r="T3595" s="5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125.9375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42592.066921296297</v>
      </c>
      <c r="T3596" s="5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42050.008368055554</v>
      </c>
      <c r="T3597" s="5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41856.715069444443</v>
      </c>
      <c r="T3598" s="5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42417.585532407407</v>
      </c>
      <c r="T3599" s="5">
        <f t="shared" si="341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41866.79886574074</v>
      </c>
      <c r="T3600" s="5">
        <f t="shared" si="341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42220.79487268519</v>
      </c>
      <c r="T3601" s="5">
        <f t="shared" si="341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42628.849120370374</v>
      </c>
      <c r="T3602" s="5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41990.99863425926</v>
      </c>
      <c r="T3603" s="5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42447.894432870366</v>
      </c>
      <c r="T3604" s="5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170.66666666666666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42283.864351851851</v>
      </c>
      <c r="T3605" s="5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112.83333333333333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42483.015694444446</v>
      </c>
      <c r="T3606" s="5">
        <f t="shared" si="341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42383.793124999997</v>
      </c>
      <c r="T3607" s="5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130.26666666666668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42566.604826388888</v>
      </c>
      <c r="T3608" s="5">
        <f t="shared" si="341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42338.963912037041</v>
      </c>
      <c r="T3609" s="5">
        <f t="shared" si="341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42506.709375000006</v>
      </c>
      <c r="T3610" s="5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42429.991724537031</v>
      </c>
      <c r="T3611" s="5">
        <f t="shared" si="341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42203.432129629626</v>
      </c>
      <c r="T3612" s="5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42072.370381944449</v>
      </c>
      <c r="T3613" s="5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41789.726979166669</v>
      </c>
      <c r="T3614" s="5">
        <f t="shared" si="341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41788.58997685185</v>
      </c>
      <c r="T3615" s="5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42144.041851851856</v>
      </c>
      <c r="T3616" s="5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42318.593703703707</v>
      </c>
      <c r="T3617" s="5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42052.949814814812</v>
      </c>
      <c r="T3618" s="5">
        <f t="shared" si="341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42779.610289351855</v>
      </c>
      <c r="T3619" s="5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42128.627893518518</v>
      </c>
      <c r="T3620" s="5">
        <f t="shared" si="341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113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42661.132245370376</v>
      </c>
      <c r="T3621" s="5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42037.938206018516</v>
      </c>
      <c r="T3622" s="5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42619.935694444444</v>
      </c>
      <c r="T3623" s="5">
        <f t="shared" si="341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41877.221886574072</v>
      </c>
      <c r="T3624" s="5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41828.736921296295</v>
      </c>
      <c r="T3625" s="5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104.93333333333334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42545.774189814809</v>
      </c>
      <c r="T3626" s="5">
        <f t="shared" si="341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102.66666666666667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42157.652511574073</v>
      </c>
      <c r="T3627" s="5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41846.667326388888</v>
      </c>
      <c r="T3628" s="5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42460.741747685184</v>
      </c>
      <c r="T3629" s="5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42291.833287037036</v>
      </c>
      <c r="T3630" s="5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2.0000000000000001E-4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42437.094490740739</v>
      </c>
      <c r="T3631" s="5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41942.84710648148</v>
      </c>
      <c r="T3632" s="5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51.023391812865498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41880.753437499996</v>
      </c>
      <c r="T3633" s="5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41946.936909722222</v>
      </c>
      <c r="T3634" s="5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42649.623460648145</v>
      </c>
      <c r="T3635" s="5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42701.166365740741</v>
      </c>
      <c r="T3636" s="5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42450.88282407407</v>
      </c>
      <c r="T3637" s="5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42226.694780092599</v>
      </c>
      <c r="T3638" s="5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30.866666666666667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41975.700636574074</v>
      </c>
      <c r="T3639" s="5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42053.672824074078</v>
      </c>
      <c r="T3640" s="5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42590.677152777775</v>
      </c>
      <c r="T3641" s="5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42104.781597222223</v>
      </c>
      <c r="T3642" s="5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41899.627071759263</v>
      </c>
      <c r="T3643" s="5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42297.816284722227</v>
      </c>
      <c r="T3644" s="5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42285.143969907411</v>
      </c>
      <c r="T3645" s="5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42409.241747685184</v>
      </c>
      <c r="T3646" s="5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42665.970347222217</v>
      </c>
      <c r="T3647" s="5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42140.421319444446</v>
      </c>
      <c r="T3648" s="5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42598.749155092592</v>
      </c>
      <c r="T3649" s="5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41887.292187500003</v>
      </c>
      <c r="T3650" s="5">
        <f t="shared" si="341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100*E3651/D3651</f>
        <v>104</v>
      </c>
      <c r="P3651" s="8">
        <f t="shared" ref="P3651:P3714" si="343">IF(L3651=0,0,E3651/L3651)</f>
        <v>97.5</v>
      </c>
      <c r="Q3651" t="str">
        <f t="shared" ref="Q3651:Q3714" si="344">LEFT($N3651,SEARCH("/",$N3651)-1)</f>
        <v>theater</v>
      </c>
      <c r="R3651" t="str">
        <f t="shared" ref="R3651:R3714" si="345">MID($N3651,SEARCH("/",$N3651)+1,(LEN(N3651)-SEARCH("/",$N3651)+1))</f>
        <v>plays</v>
      </c>
      <c r="S3651" s="5">
        <f t="shared" ref="S3651:S3714" si="346">((($J3651/60)/60)/24)+DATE(1970,1,1)</f>
        <v>41780.712893518517</v>
      </c>
      <c r="T3651" s="5">
        <f t="shared" ref="T3651:T3714" si="347">((($I3651/60)/60)/24)+DATE(1970,1,1)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42381.478981481487</v>
      </c>
      <c r="T3652" s="5">
        <f t="shared" si="347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41828.646319444444</v>
      </c>
      <c r="T3653" s="5">
        <f t="shared" si="347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250.66666666666666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42596.644699074073</v>
      </c>
      <c r="T3654" s="5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100.5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42191.363506944443</v>
      </c>
      <c r="T3655" s="5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42440.416504629626</v>
      </c>
      <c r="T3656" s="5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42173.803217592591</v>
      </c>
      <c r="T3657" s="5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42737.910138888896</v>
      </c>
      <c r="T3658" s="5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42499.629849537043</v>
      </c>
      <c r="T3659" s="5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100.66666666666667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41775.858564814815</v>
      </c>
      <c r="T3660" s="5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42055.277199074073</v>
      </c>
      <c r="T3661" s="5">
        <f t="shared" si="347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41971.881076388891</v>
      </c>
      <c r="T3662" s="5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42447.896666666667</v>
      </c>
      <c r="T3663" s="5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42064.220069444447</v>
      </c>
      <c r="T3664" s="5">
        <f t="shared" si="347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42665.451736111107</v>
      </c>
      <c r="T3665" s="5">
        <f t="shared" si="347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42523.248715277776</v>
      </c>
      <c r="T3666" s="5">
        <f t="shared" si="347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42294.808124999996</v>
      </c>
      <c r="T3667" s="5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41822.90488425926</v>
      </c>
      <c r="T3668" s="5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103.17033333333333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42173.970127314817</v>
      </c>
      <c r="T3669" s="5">
        <f t="shared" si="347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103.5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42185.556157407409</v>
      </c>
      <c r="T3670" s="5">
        <f t="shared" si="347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42136.675196759257</v>
      </c>
      <c r="T3671" s="5">
        <f t="shared" si="347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42142.514016203699</v>
      </c>
      <c r="T3672" s="5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41820.62809027778</v>
      </c>
      <c r="T3673" s="5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101.53333333333333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41878.946574074071</v>
      </c>
      <c r="T3674" s="5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41914.295104166667</v>
      </c>
      <c r="T3675" s="5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42556.873020833329</v>
      </c>
      <c r="T3676" s="5">
        <f t="shared" si="347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42493.597013888888</v>
      </c>
      <c r="T3677" s="5">
        <f t="shared" si="347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41876.815787037034</v>
      </c>
      <c r="T3678" s="5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41802.574282407404</v>
      </c>
      <c r="T3679" s="5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102.5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42120.531226851846</v>
      </c>
      <c r="T3680" s="5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41786.761354166665</v>
      </c>
      <c r="T3681" s="5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42627.454097222217</v>
      </c>
      <c r="T3682" s="5">
        <f t="shared" si="347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42374.651504629626</v>
      </c>
      <c r="T3683" s="5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41772.685393518521</v>
      </c>
      <c r="T3684" s="5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42633.116851851853</v>
      </c>
      <c r="T3685" s="5">
        <f t="shared" si="347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42219.180393518516</v>
      </c>
      <c r="T3686" s="5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105.7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41753.593275462961</v>
      </c>
      <c r="T3687" s="5">
        <f t="shared" si="347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101.42857142857143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42230.662731481483</v>
      </c>
      <c r="T3688" s="5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41787.218229166669</v>
      </c>
      <c r="T3689" s="5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109.16666666666667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41829.787083333329</v>
      </c>
      <c r="T3690" s="5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42147.826840277776</v>
      </c>
      <c r="T3691" s="5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41940.598182870373</v>
      </c>
      <c r="T3692" s="5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42020.700567129628</v>
      </c>
      <c r="T3693" s="5">
        <f t="shared" si="347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41891.96503472222</v>
      </c>
      <c r="T3694" s="5">
        <f t="shared" si="347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42309.191307870366</v>
      </c>
      <c r="T3695" s="5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42490.133877314816</v>
      </c>
      <c r="T3696" s="5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41995.870486111111</v>
      </c>
      <c r="T3697" s="5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41988.617083333331</v>
      </c>
      <c r="T3698" s="5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42479.465833333335</v>
      </c>
      <c r="T3699" s="5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42401.806562500002</v>
      </c>
      <c r="T3700" s="5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41897.602037037039</v>
      </c>
      <c r="T3701" s="5">
        <f t="shared" si="347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41882.585648148146</v>
      </c>
      <c r="T3702" s="5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100.33333333333333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42129.541585648149</v>
      </c>
      <c r="T3703" s="5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109.16666666666667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42524.53800925926</v>
      </c>
      <c r="T3704" s="5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123.42857142857143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42556.504490740743</v>
      </c>
      <c r="T3705" s="5">
        <f t="shared" si="347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42461.689745370371</v>
      </c>
      <c r="T3706" s="5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41792.542986111112</v>
      </c>
      <c r="T3707" s="5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121.33333333333333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41879.913761574076</v>
      </c>
      <c r="T3708" s="5">
        <f t="shared" si="347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42552.048356481479</v>
      </c>
      <c r="T3709" s="5">
        <f t="shared" si="347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41810.142199074071</v>
      </c>
      <c r="T3710" s="5">
        <f t="shared" si="347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41785.707708333335</v>
      </c>
      <c r="T3711" s="5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42072.576249999998</v>
      </c>
      <c r="T3712" s="5">
        <f t="shared" si="347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114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41779.724224537036</v>
      </c>
      <c r="T3713" s="5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153.73333333333332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42134.172071759262</v>
      </c>
      <c r="T3714" s="5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100*E3715/D3715</f>
        <v>101.5</v>
      </c>
      <c r="P3715" s="8">
        <f t="shared" ref="P3715:P3778" si="349">IF(L3715=0,0,E3715/L3715)</f>
        <v>106.84210526315789</v>
      </c>
      <c r="Q3715" t="str">
        <f t="shared" ref="Q3715:Q3778" si="350">LEFT($N3715,SEARCH("/",$N3715)-1)</f>
        <v>theater</v>
      </c>
      <c r="R3715" t="str">
        <f t="shared" ref="R3715:R3778" si="351">MID($N3715,SEARCH("/",$N3715)+1,(LEN(N3715)-SEARCH("/",$N3715)+1))</f>
        <v>plays</v>
      </c>
      <c r="S3715" s="5">
        <f t="shared" ref="S3715:S3778" si="352">((($J3715/60)/60)/24)+DATE(1970,1,1)</f>
        <v>42505.738032407404</v>
      </c>
      <c r="T3715" s="5">
        <f t="shared" ref="T3715:T3778" si="353">((($I3715/60)/60)/24)+DATE(1970,1,1)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42118.556331018524</v>
      </c>
      <c r="T3716" s="5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102.57142857142857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42036.995590277773</v>
      </c>
      <c r="T3717" s="5">
        <f t="shared" si="353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42360.887835648144</v>
      </c>
      <c r="T3718" s="5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42102.866307870368</v>
      </c>
      <c r="T3719" s="5">
        <f t="shared" si="353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42032.716145833328</v>
      </c>
      <c r="T3720" s="5">
        <f t="shared" si="353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42147.729930555557</v>
      </c>
      <c r="T3721" s="5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42165.993125000001</v>
      </c>
      <c r="T3722" s="5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41927.936157407406</v>
      </c>
      <c r="T3723" s="5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42381.671840277777</v>
      </c>
      <c r="T3724" s="5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41943.753032407411</v>
      </c>
      <c r="T3725" s="5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42465.491435185191</v>
      </c>
      <c r="T3726" s="5">
        <f t="shared" si="353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42401.945219907408</v>
      </c>
      <c r="T3727" s="5">
        <f t="shared" si="353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338.70588235294116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42462.140868055561</v>
      </c>
      <c r="T3728" s="5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42632.348310185189</v>
      </c>
      <c r="T3729" s="5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42205.171018518522</v>
      </c>
      <c r="T3730" s="5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42041.205000000002</v>
      </c>
      <c r="T3731" s="5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42203.677766203706</v>
      </c>
      <c r="T3732" s="5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41983.752847222218</v>
      </c>
      <c r="T3733" s="5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41968.677465277782</v>
      </c>
      <c r="T3734" s="5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5">
        <f t="shared" si="352"/>
        <v>42103.024398148147</v>
      </c>
      <c r="T3735" s="5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28.466666666666665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42089.901574074072</v>
      </c>
      <c r="T3736" s="5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42122.693159722221</v>
      </c>
      <c r="T3737" s="5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0.66666666666666663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42048.711724537032</v>
      </c>
      <c r="T3738" s="5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42297.691006944442</v>
      </c>
      <c r="T3739" s="5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41813.938715277778</v>
      </c>
      <c r="T3740" s="5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42548.449861111112</v>
      </c>
      <c r="T3741" s="5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41833.089756944442</v>
      </c>
      <c r="T3742" s="5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42325.920717592591</v>
      </c>
      <c r="T3743" s="5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41858.214629629627</v>
      </c>
      <c r="T3744" s="5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41793.710231481484</v>
      </c>
      <c r="T3745" s="5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41793.814259259263</v>
      </c>
      <c r="T3746" s="5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41831.697939814818</v>
      </c>
      <c r="T3747" s="5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42621.389340277776</v>
      </c>
      <c r="T3748" s="5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42164.299722222218</v>
      </c>
      <c r="T3749" s="5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42395.706435185188</v>
      </c>
      <c r="T3750" s="5">
        <f t="shared" si="353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42458.127175925925</v>
      </c>
      <c r="T3751" s="5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100.45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42016.981574074074</v>
      </c>
      <c r="T3752" s="5">
        <f t="shared" si="353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42403.035567129627</v>
      </c>
      <c r="T3753" s="5">
        <f t="shared" si="353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113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42619.802488425921</v>
      </c>
      <c r="T3754" s="5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42128.824074074073</v>
      </c>
      <c r="T3755" s="5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41808.881215277775</v>
      </c>
      <c r="T3756" s="5">
        <f t="shared" si="353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42445.866979166662</v>
      </c>
      <c r="T3757" s="5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41771.814791666664</v>
      </c>
      <c r="T3758" s="5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41954.850868055553</v>
      </c>
      <c r="T3759" s="5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102.33333333333333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41747.471504629626</v>
      </c>
      <c r="T3760" s="5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110.24425000000001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42182.108252314814</v>
      </c>
      <c r="T3761" s="5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101.01540000000001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41739.525300925925</v>
      </c>
      <c r="T3762" s="5">
        <f t="shared" si="353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42173.466863425929</v>
      </c>
      <c r="T3763" s="5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42193.813530092593</v>
      </c>
      <c r="T3764" s="5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42065.750300925924</v>
      </c>
      <c r="T3765" s="5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42499.842962962968</v>
      </c>
      <c r="T3766" s="5">
        <f t="shared" si="353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41820.776412037041</v>
      </c>
      <c r="T3767" s="5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102.65009999999999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41788.167187500003</v>
      </c>
      <c r="T3768" s="5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42050.019641203704</v>
      </c>
      <c r="T3769" s="5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41772.727893518517</v>
      </c>
      <c r="T3770" s="5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42445.598136574074</v>
      </c>
      <c r="T3771" s="5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42138.930671296301</v>
      </c>
      <c r="T3772" s="5">
        <f t="shared" si="353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42493.857083333336</v>
      </c>
      <c r="T3773" s="5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42682.616967592592</v>
      </c>
      <c r="T3774" s="5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42656.005173611105</v>
      </c>
      <c r="T3775" s="5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42087.792303240742</v>
      </c>
      <c r="T3776" s="5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42075.942627314813</v>
      </c>
      <c r="T3777" s="5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41814.367800925924</v>
      </c>
      <c r="T3778" s="5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100*E3779/D3779</f>
        <v>143.19999999999999</v>
      </c>
      <c r="P3779" s="8">
        <f t="shared" ref="P3779:P3842" si="355">IF(L3779=0,0,E3779/L3779)</f>
        <v>48.542372881355931</v>
      </c>
      <c r="Q3779" t="str">
        <f t="shared" ref="Q3779:Q3842" si="356">LEFT($N3779,SEARCH("/",$N3779)-1)</f>
        <v>theater</v>
      </c>
      <c r="R3779" t="str">
        <f t="shared" ref="R3779:R3842" si="357">MID($N3779,SEARCH("/",$N3779)+1,(LEN(N3779)-SEARCH("/",$N3779)+1))</f>
        <v>musical</v>
      </c>
      <c r="S3779" s="5">
        <f t="shared" ref="S3779:S3842" si="358">((($J3779/60)/60)/24)+DATE(1970,1,1)</f>
        <v>41887.111354166671</v>
      </c>
      <c r="T3779" s="5">
        <f t="shared" ref="T3779:T3842" si="359">((($I3779/60)/60)/24)+DATE(1970,1,1)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41989.819212962961</v>
      </c>
      <c r="T3780" s="5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42425.735416666663</v>
      </c>
      <c r="T3781" s="5">
        <f t="shared" si="35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42166.219733796301</v>
      </c>
      <c r="T3782" s="5">
        <f t="shared" si="35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41865.882928240739</v>
      </c>
      <c r="T3783" s="5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42546.862233796302</v>
      </c>
      <c r="T3784" s="5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42420.140277777777</v>
      </c>
      <c r="T3785" s="5">
        <f t="shared" si="35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115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42531.980694444443</v>
      </c>
      <c r="T3786" s="5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42548.63853009259</v>
      </c>
      <c r="T3787" s="5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110.96666666666667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42487.037905092591</v>
      </c>
      <c r="T3788" s="5">
        <f t="shared" si="35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42167.534791666665</v>
      </c>
      <c r="T3789" s="5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0.66666666666666663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42333.695821759262</v>
      </c>
      <c r="T3790" s="5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42138.798819444448</v>
      </c>
      <c r="T3791" s="5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42666.666932870372</v>
      </c>
      <c r="T3792" s="5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41766.692037037035</v>
      </c>
      <c r="T3793" s="5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0.28000000000000003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42170.447013888886</v>
      </c>
      <c r="T3794" s="5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59.657142857142858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41968.938993055555</v>
      </c>
      <c r="T3795" s="5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42132.58048611111</v>
      </c>
      <c r="T3796" s="5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42201.436226851853</v>
      </c>
      <c r="T3797" s="5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42689.029583333337</v>
      </c>
      <c r="T3798" s="5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89.666666666666671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42084.881539351853</v>
      </c>
      <c r="T3799" s="5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41831.722777777781</v>
      </c>
      <c r="T3800" s="5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42410.93105324074</v>
      </c>
      <c r="T3801" s="5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4.0045454545454549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41982.737071759257</v>
      </c>
      <c r="T3802" s="5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41975.676111111112</v>
      </c>
      <c r="T3803" s="5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42269.126226851848</v>
      </c>
      <c r="T3804" s="5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19.649999999999999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42403.971851851849</v>
      </c>
      <c r="T3805" s="5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42527.00953703704</v>
      </c>
      <c r="T3806" s="5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41849.887037037035</v>
      </c>
      <c r="T3807" s="5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41799.259039351848</v>
      </c>
      <c r="T3808" s="5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30.333333333333332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42090.909016203703</v>
      </c>
      <c r="T3809" s="5">
        <f t="shared" si="35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42059.453923611116</v>
      </c>
      <c r="T3810" s="5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41800.526701388888</v>
      </c>
      <c r="T3811" s="5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42054.849050925928</v>
      </c>
      <c r="T3812" s="5">
        <f t="shared" si="35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42487.62700231481</v>
      </c>
      <c r="T3813" s="5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42109.751250000001</v>
      </c>
      <c r="T3814" s="5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42497.275706018518</v>
      </c>
      <c r="T3815" s="5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42058.904074074075</v>
      </c>
      <c r="T3816" s="5">
        <f t="shared" si="35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42207.259918981479</v>
      </c>
      <c r="T3817" s="5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41807.690081018518</v>
      </c>
      <c r="T3818" s="5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42284.69694444444</v>
      </c>
      <c r="T3819" s="5">
        <f t="shared" si="35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42045.84238425926</v>
      </c>
      <c r="T3820" s="5">
        <f t="shared" si="35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42184.209537037037</v>
      </c>
      <c r="T3821" s="5">
        <f t="shared" si="35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42160.651817129634</v>
      </c>
      <c r="T3822" s="5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42341.180636574078</v>
      </c>
      <c r="T3823" s="5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42329.838159722218</v>
      </c>
      <c r="T3824" s="5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42170.910231481481</v>
      </c>
      <c r="T3825" s="5">
        <f t="shared" si="35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42571.626192129625</v>
      </c>
      <c r="T3826" s="5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42151.069606481484</v>
      </c>
      <c r="T3827" s="5">
        <f t="shared" si="35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42101.423541666663</v>
      </c>
      <c r="T3828" s="5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42034.928252314814</v>
      </c>
      <c r="T3829" s="5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41944.527627314819</v>
      </c>
      <c r="T3830" s="5">
        <f t="shared" si="35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42593.865405092598</v>
      </c>
      <c r="T3831" s="5">
        <f t="shared" si="35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42503.740868055553</v>
      </c>
      <c r="T3832" s="5">
        <f t="shared" si="35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106.02200000000001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41927.848900462966</v>
      </c>
      <c r="T3833" s="5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104.66666666666667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42375.114988425921</v>
      </c>
      <c r="T3834" s="5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41963.872361111105</v>
      </c>
      <c r="T3835" s="5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42143.445219907408</v>
      </c>
      <c r="T3836" s="5">
        <f t="shared" si="35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42460.94222222222</v>
      </c>
      <c r="T3837" s="5">
        <f t="shared" si="35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42553.926527777774</v>
      </c>
      <c r="T3838" s="5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42152.765717592592</v>
      </c>
      <c r="T3839" s="5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42116.710752314815</v>
      </c>
      <c r="T3840" s="5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42155.142638888887</v>
      </c>
      <c r="T3841" s="5">
        <f t="shared" si="35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42432.701724537037</v>
      </c>
      <c r="T3842" s="5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100*E3843/D3843</f>
        <v>8.7200000000000006</v>
      </c>
      <c r="P3843" s="8">
        <f t="shared" ref="P3843:P3906" si="361">IF(L3843=0,0,E3843/L3843)</f>
        <v>25.647058823529413</v>
      </c>
      <c r="Q3843" t="str">
        <f t="shared" ref="Q3843:Q3906" si="362">LEFT($N3843,SEARCH("/",$N3843)-1)</f>
        <v>theater</v>
      </c>
      <c r="R3843" t="str">
        <f t="shared" ref="R3843:R3906" si="363">MID($N3843,SEARCH("/",$N3843)+1,(LEN(N3843)-SEARCH("/",$N3843)+1))</f>
        <v>plays</v>
      </c>
      <c r="S3843" s="5">
        <f t="shared" ref="S3843:S3906" si="364">((($J3843/60)/60)/24)+DATE(1970,1,1)</f>
        <v>41780.785729166666</v>
      </c>
      <c r="T3843" s="5">
        <f t="shared" ref="T3843:T3906" si="365">((($I3843/60)/60)/24)+DATE(1970,1,1)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41740.493657407409</v>
      </c>
      <c r="T3844" s="5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41766.072500000002</v>
      </c>
      <c r="T3845" s="5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41.489795918367349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41766.617291666669</v>
      </c>
      <c r="T3846" s="5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42248.627013888887</v>
      </c>
      <c r="T3847" s="5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41885.221550925926</v>
      </c>
      <c r="T3848" s="5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42159.224432870367</v>
      </c>
      <c r="T3849" s="5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42265.817002314812</v>
      </c>
      <c r="T3850" s="5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42136.767175925925</v>
      </c>
      <c r="T3851" s="5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41975.124340277776</v>
      </c>
      <c r="T3852" s="5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42172.439571759256</v>
      </c>
      <c r="T3853" s="5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42065.190694444449</v>
      </c>
      <c r="T3854" s="5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41848.84002314815</v>
      </c>
      <c r="T3855" s="5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42103.884930555556</v>
      </c>
      <c r="T3856" s="5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42059.970729166671</v>
      </c>
      <c r="T3857" s="5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42041.743090277778</v>
      </c>
      <c r="T3858" s="5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41829.73715277778</v>
      </c>
      <c r="T3859" s="5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42128.431064814817</v>
      </c>
      <c r="T3860" s="5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41789.893599537041</v>
      </c>
      <c r="T3861" s="5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41833.660995370366</v>
      </c>
      <c r="T3862" s="5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41914.590011574073</v>
      </c>
      <c r="T3863" s="5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42611.261064814811</v>
      </c>
      <c r="T3864" s="5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42253.633159722223</v>
      </c>
      <c r="T3865" s="5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42295.891828703709</v>
      </c>
      <c r="T3866" s="5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41841.651597222226</v>
      </c>
      <c r="T3867" s="5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0.55000000000000004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42402.947002314817</v>
      </c>
      <c r="T3868" s="5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42509.814108796301</v>
      </c>
      <c r="T3869" s="5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41865.659780092588</v>
      </c>
      <c r="T3870" s="5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42047.724444444444</v>
      </c>
      <c r="T3871" s="5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41793.17219907407</v>
      </c>
      <c r="T3872" s="5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2.6666666666666665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42763.780671296292</v>
      </c>
      <c r="T3873" s="5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5">
        <f t="shared" si="364"/>
        <v>42180.145787037036</v>
      </c>
      <c r="T3874" s="5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42255.696006944447</v>
      </c>
      <c r="T3875" s="5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42007.016458333332</v>
      </c>
      <c r="T3876" s="5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42615.346817129626</v>
      </c>
      <c r="T3877" s="5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52.794871794871796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42372.624166666668</v>
      </c>
      <c r="T3878" s="5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4.9640000000000004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42682.67768518519</v>
      </c>
      <c r="T3879" s="5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42154.818819444445</v>
      </c>
      <c r="T3880" s="5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41999.861064814817</v>
      </c>
      <c r="T3881" s="5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13.066666666666666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41815.815046296295</v>
      </c>
      <c r="T3882" s="5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42756.018506944441</v>
      </c>
      <c r="T3883" s="5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42373.983449074076</v>
      </c>
      <c r="T3884" s="5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41854.602650462963</v>
      </c>
      <c r="T3885" s="5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42065.791574074072</v>
      </c>
      <c r="T3886" s="5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42469.951284722221</v>
      </c>
      <c r="T3887" s="5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41954.228032407409</v>
      </c>
      <c r="T3888" s="5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42079.857974537037</v>
      </c>
      <c r="T3889" s="5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42762.545810185184</v>
      </c>
      <c r="T3890" s="5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1.4750000000000001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41977.004976851851</v>
      </c>
      <c r="T3891" s="5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42171.758611111116</v>
      </c>
      <c r="T3892" s="5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42056.1324537037</v>
      </c>
      <c r="T3893" s="5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41867.652280092596</v>
      </c>
      <c r="T3894" s="5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41779.657870370371</v>
      </c>
      <c r="T3895" s="5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3.4666666666666668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42679.958472222221</v>
      </c>
      <c r="T3896" s="5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42032.250208333338</v>
      </c>
      <c r="T3897" s="5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41793.191875000004</v>
      </c>
      <c r="T3898" s="5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17.600000000000001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41982.87364583333</v>
      </c>
      <c r="T3899" s="5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42193.482291666667</v>
      </c>
      <c r="T3900" s="5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41843.775011574071</v>
      </c>
      <c r="T3901" s="5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42136.092488425929</v>
      </c>
      <c r="T3902" s="5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42317.826377314821</v>
      </c>
      <c r="T3903" s="5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42663.468078703707</v>
      </c>
      <c r="T3904" s="5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5">
        <f t="shared" si="364"/>
        <v>42186.01116898148</v>
      </c>
      <c r="T3905" s="5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42095.229166666672</v>
      </c>
      <c r="T3906" s="5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100*E3907/D3907</f>
        <v>11.533333333333333</v>
      </c>
      <c r="P3907" s="8">
        <f t="shared" ref="P3907:P3970" si="367">IF(L3907=0,0,E3907/L3907)</f>
        <v>24.714285714285715</v>
      </c>
      <c r="Q3907" t="str">
        <f t="shared" ref="Q3907:Q3970" si="368">LEFT($N3907,SEARCH("/",$N3907)-1)</f>
        <v>theater</v>
      </c>
      <c r="R3907" t="str">
        <f t="shared" ref="R3907:R3970" si="369">MID($N3907,SEARCH("/",$N3907)+1,(LEN(N3907)-SEARCH("/",$N3907)+1))</f>
        <v>plays</v>
      </c>
      <c r="S3907" s="5">
        <f t="shared" ref="S3907:S3970" si="370">((($J3907/60)/60)/24)+DATE(1970,1,1)</f>
        <v>42124.623877314814</v>
      </c>
      <c r="T3907" s="5">
        <f t="shared" ref="T3907:T3970" si="371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42143.917743055557</v>
      </c>
      <c r="T3908" s="5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41906.819513888891</v>
      </c>
      <c r="T3909" s="5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8.6666666666666661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41834.135370370372</v>
      </c>
      <c r="T3910" s="5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0.22500000000000001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41863.359282407408</v>
      </c>
      <c r="T3911" s="5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42224.756909722222</v>
      </c>
      <c r="T3912" s="5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41939.8122337963</v>
      </c>
      <c r="T3913" s="5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42059.270023148143</v>
      </c>
      <c r="T3914" s="5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42308.211215277777</v>
      </c>
      <c r="T3915" s="5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42114.818935185183</v>
      </c>
      <c r="T3916" s="5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0.33333333333333331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42492.98505787037</v>
      </c>
      <c r="T3917" s="5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42494.471666666665</v>
      </c>
      <c r="T3918" s="5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41863.527326388888</v>
      </c>
      <c r="T3919" s="5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41843.664618055554</v>
      </c>
      <c r="T3920" s="5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42358.684872685189</v>
      </c>
      <c r="T3921" s="5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42657.38726851852</v>
      </c>
      <c r="T3922" s="5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41926.542303240742</v>
      </c>
      <c r="T3923" s="5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42020.768634259264</v>
      </c>
      <c r="T3924" s="5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42075.979988425926</v>
      </c>
      <c r="T3925" s="5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41786.959745370368</v>
      </c>
      <c r="T3926" s="5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41820.870821759258</v>
      </c>
      <c r="T3927" s="5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41970.085046296299</v>
      </c>
      <c r="T3928" s="5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41830.267407407409</v>
      </c>
      <c r="T3929" s="5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42265.683182870373</v>
      </c>
      <c r="T3930" s="5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42601.827141203699</v>
      </c>
      <c r="T3931" s="5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42433.338749999995</v>
      </c>
      <c r="T3932" s="5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5">
        <f t="shared" si="370"/>
        <v>42228.151701388888</v>
      </c>
      <c r="T3933" s="5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42415.168564814812</v>
      </c>
      <c r="T3934" s="5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42538.968310185184</v>
      </c>
      <c r="T3935" s="5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42233.671747685185</v>
      </c>
      <c r="T3936" s="5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42221.656782407401</v>
      </c>
      <c r="T3937" s="5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42675.262962962966</v>
      </c>
      <c r="T3938" s="5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86.135181975736572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42534.631481481483</v>
      </c>
      <c r="T3939" s="5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42151.905717592599</v>
      </c>
      <c r="T3940" s="5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41915.400219907409</v>
      </c>
      <c r="T3941" s="5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41961.492488425924</v>
      </c>
      <c r="T3942" s="5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41940.587233796294</v>
      </c>
      <c r="T3943" s="5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42111.904097222221</v>
      </c>
      <c r="T3944" s="5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42279.778564814813</v>
      </c>
      <c r="T3945" s="5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42213.662905092591</v>
      </c>
      <c r="T3946" s="5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42109.801712962959</v>
      </c>
      <c r="T3947" s="5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42031.833587962959</v>
      </c>
      <c r="T3948" s="5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3.3666666666666667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42615.142870370371</v>
      </c>
      <c r="T3949" s="5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41829.325497685182</v>
      </c>
      <c r="T3950" s="5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42016.120613425926</v>
      </c>
      <c r="T3951" s="5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42439.702314814815</v>
      </c>
      <c r="T3952" s="5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42433.825717592597</v>
      </c>
      <c r="T3953" s="5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42243.790393518517</v>
      </c>
      <c r="T3954" s="5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5">
        <f t="shared" si="370"/>
        <v>42550.048449074078</v>
      </c>
      <c r="T3955" s="5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41774.651203703703</v>
      </c>
      <c r="T3956" s="5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42306.848854166667</v>
      </c>
      <c r="T3957" s="5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42457.932025462964</v>
      </c>
      <c r="T3958" s="5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42513.976319444439</v>
      </c>
      <c r="T3959" s="5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41816.950370370374</v>
      </c>
      <c r="T3960" s="5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24.333333333333332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41880.788842592592</v>
      </c>
      <c r="T3961" s="5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42342.845555555556</v>
      </c>
      <c r="T3962" s="5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41745.891319444447</v>
      </c>
      <c r="T3963" s="5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42311.621458333335</v>
      </c>
      <c r="T3964" s="5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5">
        <f t="shared" si="370"/>
        <v>42296.154131944444</v>
      </c>
      <c r="T3965" s="5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42053.722060185188</v>
      </c>
      <c r="T3966" s="5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14.25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42414.235879629632</v>
      </c>
      <c r="T3967" s="5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41801.711550925924</v>
      </c>
      <c r="T3968" s="5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42770.290590277778</v>
      </c>
      <c r="T3969" s="5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42452.815659722226</v>
      </c>
      <c r="T3970" s="5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100*E3971/D3971</f>
        <v>7.4690265486725664</v>
      </c>
      <c r="P3971" s="8">
        <f t="shared" ref="P3971:P4034" si="373">IF(L3971=0,0,E3971/L3971)</f>
        <v>35.166666666666664</v>
      </c>
      <c r="Q3971" t="str">
        <f t="shared" ref="Q3971:Q4034" si="374">LEFT($N3971,SEARCH("/",$N3971)-1)</f>
        <v>theater</v>
      </c>
      <c r="R3971" t="str">
        <f t="shared" ref="R3971:R4034" si="375">MID($N3971,SEARCH("/",$N3971)+1,(LEN(N3971)-SEARCH("/",$N3971)+1))</f>
        <v>plays</v>
      </c>
      <c r="S3971" s="5">
        <f t="shared" ref="S3971:S4034" si="376">((($J3971/60)/60)/24)+DATE(1970,1,1)</f>
        <v>42601.854699074072</v>
      </c>
      <c r="T3971" s="5">
        <f t="shared" ref="T3971:T4034" si="377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42447.863553240735</v>
      </c>
      <c r="T3972" s="5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0.97142857142857142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41811.536180555559</v>
      </c>
      <c r="T3973" s="5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21.1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41981.067523148144</v>
      </c>
      <c r="T3974" s="5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78.099999999999994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42469.68414351852</v>
      </c>
      <c r="T3975" s="5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42493.546851851846</v>
      </c>
      <c r="T3976" s="5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42534.866875</v>
      </c>
      <c r="T3977" s="5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41830.858344907407</v>
      </c>
      <c r="T3978" s="5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42543.788564814815</v>
      </c>
      <c r="T3979" s="5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41975.642974537041</v>
      </c>
      <c r="T3980" s="5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42069.903437500005</v>
      </c>
      <c r="T3981" s="5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41795.598923611113</v>
      </c>
      <c r="T3982" s="5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42508.179965277777</v>
      </c>
      <c r="T3983" s="5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42132.809953703705</v>
      </c>
      <c r="T3984" s="5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41747.86986111111</v>
      </c>
      <c r="T3985" s="5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41920.963472222218</v>
      </c>
      <c r="T3986" s="5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42399.707407407404</v>
      </c>
      <c r="T3987" s="5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42467.548541666663</v>
      </c>
      <c r="T3988" s="5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41765.92465277778</v>
      </c>
      <c r="T3989" s="5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42230.08116898148</v>
      </c>
      <c r="T3990" s="5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42286.749780092592</v>
      </c>
      <c r="T3991" s="5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42401.672372685185</v>
      </c>
      <c r="T3992" s="5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42125.644467592589</v>
      </c>
      <c r="T3993" s="5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42289.94049768518</v>
      </c>
      <c r="T3994" s="5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42107.864722222221</v>
      </c>
      <c r="T3995" s="5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41809.389930555553</v>
      </c>
      <c r="T3996" s="5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42019.683761574073</v>
      </c>
      <c r="T3997" s="5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41950.26694444444</v>
      </c>
      <c r="T3998" s="5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42069.391446759255</v>
      </c>
      <c r="T3999" s="5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57.2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42061.963263888887</v>
      </c>
      <c r="T4000" s="5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41842.828680555554</v>
      </c>
      <c r="T4001" s="5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42437.64534722222</v>
      </c>
      <c r="T4002" s="5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42775.964212962965</v>
      </c>
      <c r="T4003" s="5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41879.043530092589</v>
      </c>
      <c r="T4004" s="5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42020.587349537032</v>
      </c>
      <c r="T4005" s="5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41890.16269675926</v>
      </c>
      <c r="T4006" s="5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1.3333333333333333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41872.807696759257</v>
      </c>
      <c r="T4007" s="5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42391.772997685184</v>
      </c>
      <c r="T4008" s="5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41848.772928240738</v>
      </c>
      <c r="T4009" s="5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42177.964201388888</v>
      </c>
      <c r="T4010" s="5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41851.700925925928</v>
      </c>
      <c r="T4011" s="5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41921.770439814813</v>
      </c>
      <c r="T4012" s="5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42002.54488425926</v>
      </c>
      <c r="T4013" s="5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42096.544548611113</v>
      </c>
      <c r="T4014" s="5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42021.301192129627</v>
      </c>
      <c r="T4015" s="5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5">
        <f t="shared" si="376"/>
        <v>42419.246168981481</v>
      </c>
      <c r="T4016" s="5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1.4285714285714285E-2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42174.780821759254</v>
      </c>
      <c r="T4017" s="5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41869.872685185182</v>
      </c>
      <c r="T4018" s="5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41856.672152777777</v>
      </c>
      <c r="T4019" s="5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8.6666666666666661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42620.91097222222</v>
      </c>
      <c r="T4020" s="5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0.82857142857142863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42417.675879629634</v>
      </c>
      <c r="T4021" s="5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16.666666666666668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42057.190960648149</v>
      </c>
      <c r="T4022" s="5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41878.911550925928</v>
      </c>
      <c r="T4023" s="5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69.561111111111117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41990.584108796291</v>
      </c>
      <c r="T4024" s="5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42408.999571759254</v>
      </c>
      <c r="T4025" s="5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42217.670104166667</v>
      </c>
      <c r="T4026" s="5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42151.237685185188</v>
      </c>
      <c r="T4027" s="5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42282.655543981484</v>
      </c>
      <c r="T4028" s="5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42768.97084490741</v>
      </c>
      <c r="T4029" s="5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41765.938657407409</v>
      </c>
      <c r="T4030" s="5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5">
        <f t="shared" si="376"/>
        <v>42322.025115740747</v>
      </c>
      <c r="T4031" s="5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42374.655081018514</v>
      </c>
      <c r="T4032" s="5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41941.585231481484</v>
      </c>
      <c r="T4033" s="5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42293.809212962966</v>
      </c>
      <c r="T4034" s="5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100*E4035/D4035</f>
        <v>25.698702928870294</v>
      </c>
      <c r="P4035" s="8">
        <f t="shared" ref="P4035:P4098" si="379">IF(L4035=0,0,E4035/L4035)</f>
        <v>65.340319148936175</v>
      </c>
      <c r="Q4035" t="str">
        <f t="shared" ref="Q4035:Q4098" si="380">LEFT($N4035,SEARCH("/",$N4035)-1)</f>
        <v>theater</v>
      </c>
      <c r="R4035" t="str">
        <f t="shared" ref="R4035:R4098" si="381">MID($N4035,SEARCH("/",$N4035)+1,(LEN(N4035)-SEARCH("/",$N4035)+1))</f>
        <v>plays</v>
      </c>
      <c r="S4035" s="5">
        <f t="shared" ref="S4035:S4098" si="382">((($J4035/60)/60)/24)+DATE(1970,1,1)</f>
        <v>42614.268796296295</v>
      </c>
      <c r="T4035" s="5">
        <f t="shared" ref="T4035:T4098" si="383">((($I4035/60)/60)/24)+DATE(1970,1,1)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1.4814814814814814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42067.947337962964</v>
      </c>
      <c r="T4036" s="5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41903.882951388885</v>
      </c>
      <c r="T4037" s="5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41804.937083333331</v>
      </c>
      <c r="T4038" s="5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42497.070775462969</v>
      </c>
      <c r="T4039" s="5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41869.798726851855</v>
      </c>
      <c r="T4040" s="5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42305.670914351853</v>
      </c>
      <c r="T4041" s="5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42144.231527777782</v>
      </c>
      <c r="T4042" s="5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42559.474004629628</v>
      </c>
      <c r="T4043" s="5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41995.084074074075</v>
      </c>
      <c r="T4044" s="5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41948.957465277781</v>
      </c>
      <c r="T4045" s="5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42074.219699074078</v>
      </c>
      <c r="T4046" s="5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41842.201261574075</v>
      </c>
      <c r="T4047" s="5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41904.650578703702</v>
      </c>
      <c r="T4048" s="5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2.2000000000000002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41991.022488425922</v>
      </c>
      <c r="T4049" s="5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42436.509108796294</v>
      </c>
      <c r="T4050" s="5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42169.958506944444</v>
      </c>
      <c r="T4051" s="5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41905.636469907404</v>
      </c>
      <c r="T4052" s="5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41761.810150462967</v>
      </c>
      <c r="T4053" s="5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37.533333333333331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41865.878657407404</v>
      </c>
      <c r="T4054" s="5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41928.690138888887</v>
      </c>
      <c r="T4055" s="5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42613.841261574074</v>
      </c>
      <c r="T4056" s="5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41779.648506944446</v>
      </c>
      <c r="T4057" s="5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42534.933321759265</v>
      </c>
      <c r="T4058" s="5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42310.968518518523</v>
      </c>
      <c r="T4059" s="5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42446.060694444444</v>
      </c>
      <c r="T4060" s="5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41866.640648148146</v>
      </c>
      <c r="T4061" s="5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41779.695092592592</v>
      </c>
      <c r="T4062" s="5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5">
        <f t="shared" si="382"/>
        <v>42421.141469907408</v>
      </c>
      <c r="T4063" s="5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42523.739212962959</v>
      </c>
      <c r="T4064" s="5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41787.681527777779</v>
      </c>
      <c r="T4065" s="5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42093.588263888887</v>
      </c>
      <c r="T4066" s="5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41833.951516203706</v>
      </c>
      <c r="T4067" s="5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0.16666666666666666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42479.039212962962</v>
      </c>
      <c r="T4068" s="5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42235.117476851854</v>
      </c>
      <c r="T4069" s="5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1.0000000000000002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42718.963599537034</v>
      </c>
      <c r="T4070" s="5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42022.661527777775</v>
      </c>
      <c r="T4071" s="5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42031.666898148149</v>
      </c>
      <c r="T4072" s="5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42700.804756944446</v>
      </c>
      <c r="T4073" s="5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41812.77443287037</v>
      </c>
      <c r="T4074" s="5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42078.34520833334</v>
      </c>
      <c r="T4075" s="5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42283.552951388891</v>
      </c>
      <c r="T4076" s="5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41779.045937499999</v>
      </c>
      <c r="T4077" s="5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41905.795706018522</v>
      </c>
      <c r="T4078" s="5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42695.7105787037</v>
      </c>
      <c r="T4079" s="5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42732.787523148145</v>
      </c>
      <c r="T4080" s="5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0.16666666666666666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42510.938900462963</v>
      </c>
      <c r="T4081" s="5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42511.698101851856</v>
      </c>
      <c r="T4082" s="5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42041.581307870365</v>
      </c>
      <c r="T4083" s="5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42307.189270833333</v>
      </c>
      <c r="T4084" s="5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42353.761759259258</v>
      </c>
      <c r="T4085" s="5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0.33333333333333331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42622.436412037037</v>
      </c>
      <c r="T4086" s="5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42058.603877314818</v>
      </c>
      <c r="T4087" s="5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42304.940960648149</v>
      </c>
      <c r="T4088" s="5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42538.742893518516</v>
      </c>
      <c r="T4089" s="5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41990.612546296295</v>
      </c>
      <c r="T4090" s="5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42122.732499999998</v>
      </c>
      <c r="T4091" s="5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42209.67288194444</v>
      </c>
      <c r="T4092" s="5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41990.506377314814</v>
      </c>
      <c r="T4093" s="5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42039.194988425923</v>
      </c>
      <c r="T4094" s="5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42178.815891203703</v>
      </c>
      <c r="T4095" s="5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41890.086805555555</v>
      </c>
      <c r="T4096" s="5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2.6666666666666665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42693.031828703708</v>
      </c>
      <c r="T4097" s="5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42750.530312499999</v>
      </c>
      <c r="T4098" s="5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100*E4099/D4099</f>
        <v>0</v>
      </c>
      <c r="P4099" s="8">
        <f t="shared" ref="P4099:P4115" si="385">IF(L4099=0,0,E4099/L4099)</f>
        <v>0</v>
      </c>
      <c r="Q4099" t="str">
        <f t="shared" ref="Q4099:Q4115" si="386">LEFT($N4099,SEARCH("/",$N4099)-1)</f>
        <v>theater</v>
      </c>
      <c r="R4099" t="str">
        <f t="shared" ref="R4099:R4115" si="387">MID($N4099,SEARCH("/",$N4099)+1,(LEN(N4099)-SEARCH("/",$N4099)+1))</f>
        <v>plays</v>
      </c>
      <c r="S4099" s="5">
        <f t="shared" ref="S4099:S4115" si="388">((($J4099/60)/60)/24)+DATE(1970,1,1)</f>
        <v>42344.824502314819</v>
      </c>
      <c r="T4099" s="5">
        <f t="shared" ref="T4099:T4115" si="38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42495.722187499996</v>
      </c>
      <c r="T4100" s="5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42570.850381944445</v>
      </c>
      <c r="T4101" s="5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5">
        <f t="shared" si="388"/>
        <v>41927.124884259261</v>
      </c>
      <c r="T4102" s="5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42730.903726851851</v>
      </c>
      <c r="T4103" s="5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42475.848067129627</v>
      </c>
      <c r="T4104" s="5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42188.83293981482</v>
      </c>
      <c r="T4105" s="5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42640.278171296297</v>
      </c>
      <c r="T4106" s="5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6.9696969696969697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42697.010520833333</v>
      </c>
      <c r="T4107" s="5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42053.049375000002</v>
      </c>
      <c r="T4108" s="5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2.0499999999999998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41883.916678240741</v>
      </c>
      <c r="T4109" s="5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42767.031678240746</v>
      </c>
      <c r="T4110" s="5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42307.539398148147</v>
      </c>
      <c r="T4111" s="5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42512.626747685179</v>
      </c>
      <c r="T4112" s="5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42029.135879629626</v>
      </c>
      <c r="T4113" s="5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42400.946597222224</v>
      </c>
      <c r="T4114" s="5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42358.573182870372</v>
      </c>
      <c r="T4115" s="5">
        <f t="shared" si="389"/>
        <v>42377.273611111115</v>
      </c>
    </row>
  </sheetData>
  <autoFilter ref="A1:T4115" xr:uid="{00000000-0001-0000-0000-000000000000}">
    <filterColumn colId="5">
      <filters>
        <filter val="canceled"/>
        <filter val="failed"/>
      </filters>
    </filterColumn>
  </autoFilter>
  <conditionalFormatting sqref="F2:F4115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2C32-C53C-49BE-8DA9-8F5DF6966B5F}">
  <dimension ref="A1:F14"/>
  <sheetViews>
    <sheetView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8311</v>
      </c>
    </row>
    <row r="5" spans="1:6" x14ac:dyDescent="0.25">
      <c r="A5" s="10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0" t="s">
        <v>8313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0" t="s">
        <v>8319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0" t="s">
        <v>8314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0" t="s">
        <v>8320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0" t="s">
        <v>8316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0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0" t="s">
        <v>8318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0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592E-24ED-470E-90E4-F4AB622900E7}">
  <dimension ref="A1:F47"/>
  <sheetViews>
    <sheetView workbookViewId="0">
      <selection activeCell="S16" sqref="S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8311</v>
      </c>
    </row>
    <row r="6" spans="1:6" x14ac:dyDescent="0.25">
      <c r="A6" s="10" t="s">
        <v>8331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8324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8326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8333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8334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8335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8336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8337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8327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8338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0" t="s">
        <v>8339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0" t="s">
        <v>8340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0" t="s">
        <v>8341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0" t="s">
        <v>8342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0" t="s">
        <v>8343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0" t="s">
        <v>8344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0" t="s">
        <v>8345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0" t="s">
        <v>8346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0" t="s">
        <v>8347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0" t="s">
        <v>8329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0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0" t="s">
        <v>8349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0" t="s">
        <v>8350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0" t="s">
        <v>8351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0" t="s">
        <v>8352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0" t="s">
        <v>8328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0" t="s">
        <v>8354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0" t="s">
        <v>8355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0" t="s">
        <v>8356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0" t="s">
        <v>8357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0" t="s">
        <v>8358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0" t="s">
        <v>8359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0" t="s">
        <v>8330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0" t="s">
        <v>8360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0" t="s">
        <v>8325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A2032-7402-4592-901E-B857E68B9AAB}">
  <dimension ref="A1:F18"/>
  <sheetViews>
    <sheetView workbookViewId="0">
      <selection activeCell="P21" sqref="P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8379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8311</v>
      </c>
    </row>
    <row r="6" spans="1:6" x14ac:dyDescent="0.25">
      <c r="A6" s="13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3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3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3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3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3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3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3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3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3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3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3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3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7709A-A0A5-47DA-84A4-5DE62EF27649}">
  <dimension ref="A1:H13"/>
  <sheetViews>
    <sheetView zoomScale="80" zoomScaleNormal="80" workbookViewId="0">
      <selection activeCell="H17" sqref="H1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 s="11">
        <f>COUNTIFS(Sheet1!$D$2:$D$4115,"&lt;1000",Sheet1!$F$2:$F$4115,"successful")</f>
        <v>322</v>
      </c>
      <c r="C2" s="11">
        <f>COUNTIFS(Sheet1!$D$2:$D$4115,"&lt;1000",Sheet1!$F$2:$F$4115,"failed")</f>
        <v>113</v>
      </c>
      <c r="D2" s="11">
        <f>COUNTIFS(Sheet1!$D$2:$D$4115,"&lt;1000",Sheet1!$F$2:$F$4115,"canceled")</f>
        <v>18</v>
      </c>
      <c r="E2" s="11">
        <f t="shared" ref="E2:E13" si="0"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8389</v>
      </c>
      <c r="B3" s="11">
        <f>COUNTIFS(Sheet1!$D$2:$D$4115,"&gt;=1000",Sheet1!$F$2:$F$4115,"successful",Sheet1!$D$2:$D$4115,"&lt;5000")</f>
        <v>932</v>
      </c>
      <c r="C3" s="11">
        <f>COUNTIFS(Sheet1!$D$2:$D$4115,"&gt;=1000",Sheet1!$F$2:$F$4115,"failed",Sheet1!$D$2:$D$4115,"&lt;5000")</f>
        <v>420</v>
      </c>
      <c r="D3" s="11">
        <f>COUNTIFS(Sheet1!$D$2:$D$4115,"&gt;=1000",Sheet1!$F$2:$F$4115,"canceled",Sheet1!$D$2:$D$4115,"&lt;5000")</f>
        <v>60</v>
      </c>
      <c r="E3" s="11">
        <f t="shared" si="0"/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8390</v>
      </c>
      <c r="B4" s="11">
        <f>COUNTIFS(Sheet1!$D$2:$D$4115,"&gt;=5000",Sheet1!$F$2:$F$4115,"successful",Sheet1!$D$2:$D$4115,"&lt;10000")</f>
        <v>381</v>
      </c>
      <c r="C4" s="11">
        <f>COUNTIFS(Sheet1!$D$2:$D$4115,"&gt;=5000",Sheet1!$F$2:$F$4115,"failed",Sheet1!$D$2:$D$4115,"&lt;10000")</f>
        <v>283</v>
      </c>
      <c r="D4" s="11">
        <f>COUNTIFS(Sheet1!$D$2:$D$4115,"&gt;=5000",Sheet1!$F$2:$F$4115,"canceled",Sheet1!$D$2:$D$4115,"&lt;10000")</f>
        <v>52</v>
      </c>
      <c r="E4" s="11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8391</v>
      </c>
      <c r="B5" s="11">
        <f>COUNTIFS(Sheet1!$D$2:$D$4115,"&gt;=10000",Sheet1!$F$2:$F$4115,"successful",Sheet1!$D$2:$D$4115,"&lt;15000")</f>
        <v>168</v>
      </c>
      <c r="C5" s="11">
        <f>COUNTIFS(Sheet1!$D$2:$D$4115,"&gt;=10000",Sheet1!$F$2:$F$4115,"failed",Sheet1!$D$2:$D$4115,"&lt;15000")</f>
        <v>144</v>
      </c>
      <c r="D5" s="11">
        <f>COUNTIFS(Sheet1!$D$2:$D$4115,"&gt;=10000",Sheet1!$F$2:$F$4115,"canceled",Sheet1!$D$2:$D$4115,"&lt;15000")</f>
        <v>40</v>
      </c>
      <c r="E5" s="11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8392</v>
      </c>
      <c r="B6" s="11">
        <f>COUNTIFS(Sheet1!$D$2:$D$4115,"&gt;=15000",Sheet1!$F$2:$F$4115,"successful",Sheet1!$D$2:$D$4115,"&lt;20000")</f>
        <v>94</v>
      </c>
      <c r="C6" s="11">
        <f>COUNTIFS(Sheet1!$D$2:$D$4115,"&gt;=15000",Sheet1!$F$2:$F$4115,"failed",Sheet1!$D$2:$D$4115,"&lt;20000")</f>
        <v>90</v>
      </c>
      <c r="D6" s="11">
        <f>COUNTIFS(Sheet1!$D$2:$D$4115,"&gt;=15000",Sheet1!$F$2:$F$4115,"canceled",Sheet1!$D$2:$D$4115,"&lt;20000")</f>
        <v>17</v>
      </c>
      <c r="E6" s="11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8393</v>
      </c>
      <c r="B7" s="11">
        <f>COUNTIFS(Sheet1!$D$2:$D$4115,"&gt;=20000",Sheet1!$F$2:$F$4115,"successful",Sheet1!$D$2:$D$4115,"&lt;25000")</f>
        <v>62</v>
      </c>
      <c r="C7" s="11">
        <f>COUNTIFS(Sheet1!$D$2:$D$4115,"&gt;=20000",Sheet1!$F$2:$F$4115,"failed",Sheet1!$D$2:$D$4115,"&lt;25000")</f>
        <v>72</v>
      </c>
      <c r="D7" s="11">
        <f>COUNTIFS(Sheet1!$D$2:$D$4115,"&gt;=20000",Sheet1!$F$2:$F$4115,"canceled",Sheet1!$D$2:$D$4115,"&lt;25000")</f>
        <v>14</v>
      </c>
      <c r="E7" s="11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8394</v>
      </c>
      <c r="B8" s="11">
        <f>COUNTIFS(Sheet1!$D$2:$D$4115,"&gt;=25000",Sheet1!$F$2:$F$4115,"successful",Sheet1!$D$2:$D$4115,"&lt;30000")</f>
        <v>55</v>
      </c>
      <c r="C8" s="11">
        <f>COUNTIFS(Sheet1!$D$2:$D$4115,"&gt;=25000",Sheet1!$F$2:$F$4115,"failed",Sheet1!$D$2:$D$4115,"&lt;30000")</f>
        <v>64</v>
      </c>
      <c r="D8" s="11">
        <f>COUNTIFS(Sheet1!$D$2:$D$4115,"&gt;=25000",Sheet1!$F$2:$F$4115,"canceled",Sheet1!$D$2:$D$4115,"&lt;30000")</f>
        <v>18</v>
      </c>
      <c r="E8" s="11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8395</v>
      </c>
      <c r="B9" s="11">
        <f>COUNTIFS(Sheet1!$D$2:$D$4115,"&gt;=30000",Sheet1!$F$2:$F$4115,"successful",Sheet1!$D$2:$D$4115,"&lt;35000")</f>
        <v>32</v>
      </c>
      <c r="C9" s="11">
        <f>COUNTIFS(Sheet1!$D$2:$D$4115,"&gt;=30000",Sheet1!$F$2:$F$4115,"failed",Sheet1!$D$2:$D$4115,"&lt;35000")</f>
        <v>37</v>
      </c>
      <c r="D9" s="11">
        <f>COUNTIFS(Sheet1!$D$2:$D$4115,"&gt;=30000",Sheet1!$F$2:$F$4115,"canceled",Sheet1!$D$2:$D$4115,"&lt;35000")</f>
        <v>13</v>
      </c>
      <c r="E9" s="11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8396</v>
      </c>
      <c r="B10" s="11">
        <f>COUNTIFS(Sheet1!$D$2:$D$4115,"&gt;=35000",Sheet1!$F$2:$F$4115,"successful",Sheet1!$D$2:$D$4115,"&lt;40000")</f>
        <v>26</v>
      </c>
      <c r="C10" s="11">
        <f>COUNTIFS(Sheet1!$D$2:$D$4115,"&gt;=35000",Sheet1!$F$2:$F$4115,"failed",Sheet1!$D$2:$D$4115,"&lt;40000")</f>
        <v>22</v>
      </c>
      <c r="D10" s="11">
        <f>COUNTIFS(Sheet1!$D$2:$D$4115,"&gt;=35000",Sheet1!$F$2:$F$4115,"canceled",Sheet1!$D$2:$D$4115,"&lt;40000")</f>
        <v>7</v>
      </c>
      <c r="E10" s="11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8397</v>
      </c>
      <c r="B11" s="11">
        <f>COUNTIFS(Sheet1!$D$2:$D$4115,"&gt;=40000",Sheet1!$F$2:$F$4115,"successful",Sheet1!$D$2:$D$4115,"&lt;45000")</f>
        <v>21</v>
      </c>
      <c r="C11" s="11">
        <f>COUNTIFS(Sheet1!$D$2:$D$4115,"&gt;=40000",Sheet1!$F$2:$F$4115,"failed",Sheet1!$D$2:$D$4115,"&lt;45000")</f>
        <v>16</v>
      </c>
      <c r="D11" s="11">
        <f>COUNTIFS(Sheet1!$D$2:$D$4115,"&gt;=40000",Sheet1!$F$2:$F$4115,"canceled",Sheet1!$D$2:$D$4115,"&lt;45000")</f>
        <v>6</v>
      </c>
      <c r="E11" s="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8398</v>
      </c>
      <c r="B12" s="11">
        <f>COUNTIFS(Sheet1!$D$2:$D$4115,"&gt;=45000",Sheet1!$F$2:$F$4115,"successful",Sheet1!$D$2:$D$4115,"&lt;50000")</f>
        <v>6</v>
      </c>
      <c r="C12" s="11">
        <f>COUNTIFS(Sheet1!$D$2:$D$4115,"&gt;=45000",Sheet1!$F$2:$F$4115,"failed",Sheet1!$D$2:$D$4115,"&lt;50000")</f>
        <v>11</v>
      </c>
      <c r="D12" s="11">
        <f>COUNTIFS(Sheet1!$D$2:$D$4115,"&gt;=45000",Sheet1!$F$2:$F$4115,"canceled",Sheet1!$D$2:$D$4115,"&lt;50000")</f>
        <v>4</v>
      </c>
      <c r="E12" s="11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8399</v>
      </c>
      <c r="B13" s="11">
        <f>COUNTIFS(Sheet1!$D$2:$D$4115,"&gt;=50000",Sheet1!$F$2:$F$4115,"successful")</f>
        <v>86</v>
      </c>
      <c r="C13" s="11">
        <f>COUNTIFS(Sheet1!$D$2:$D$4115,"&gt;=50000",Sheet1!$F$2:$F$4115,"failed")</f>
        <v>258</v>
      </c>
      <c r="D13" s="11">
        <f>COUNTIFS(Sheet1!$D$2:$D$4115,"&gt;=50000",Sheet1!$F$2:$F$4115,"canceled")</f>
        <v>100</v>
      </c>
      <c r="E13" s="11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C5FB0-EE4A-4366-ABD2-965C6118956F}">
  <dimension ref="A1:P2186"/>
  <sheetViews>
    <sheetView tabSelected="1" zoomScale="75" zoomScaleNormal="75" workbookViewId="0">
      <selection activeCell="I17" sqref="I17"/>
    </sheetView>
  </sheetViews>
  <sheetFormatPr defaultRowHeight="15" x14ac:dyDescent="0.25"/>
  <cols>
    <col min="1" max="1" width="11.5703125" style="16" bestFit="1" customWidth="1"/>
    <col min="2" max="2" width="18.85546875" style="16" bestFit="1" customWidth="1"/>
    <col min="3" max="3" width="4.7109375" style="16" customWidth="1"/>
    <col min="4" max="4" width="43" style="16" customWidth="1"/>
    <col min="5" max="5" width="14.85546875" style="17" bestFit="1" customWidth="1"/>
    <col min="6" max="6" width="12.140625" style="16" customWidth="1"/>
    <col min="7" max="7" width="11.5703125" style="16" bestFit="1" customWidth="1"/>
    <col min="8" max="8" width="18.85546875" style="16" bestFit="1" customWidth="1"/>
    <col min="9" max="9" width="4.7109375" style="16" customWidth="1"/>
    <col min="10" max="10" width="43.85546875" style="16" customWidth="1"/>
    <col min="11" max="11" width="14.85546875" style="17" bestFit="1" customWidth="1"/>
    <col min="12" max="12" width="9.140625" style="16"/>
    <col min="13" max="13" width="4.7109375" style="16" customWidth="1"/>
    <col min="14" max="15" width="9.140625" style="16"/>
    <col min="16" max="16" width="8.28515625" style="16" bestFit="1" customWidth="1"/>
    <col min="17" max="16384" width="9.140625" style="16"/>
  </cols>
  <sheetData>
    <row r="1" spans="1:11" x14ac:dyDescent="0.25">
      <c r="A1" s="1" t="s">
        <v>8400</v>
      </c>
      <c r="B1" s="1" t="s">
        <v>8262</v>
      </c>
      <c r="D1" s="15" t="s">
        <v>8413</v>
      </c>
      <c r="G1" s="1" t="s">
        <v>8400</v>
      </c>
      <c r="H1" s="1" t="s">
        <v>8262</v>
      </c>
      <c r="J1" s="15" t="s">
        <v>8413</v>
      </c>
    </row>
    <row r="2" spans="1:11" x14ac:dyDescent="0.25">
      <c r="A2" s="16" t="s">
        <v>8219</v>
      </c>
      <c r="B2" s="16">
        <v>1</v>
      </c>
      <c r="D2" s="16" t="s">
        <v>8401</v>
      </c>
      <c r="E2" s="17">
        <f>AVERAGE($B$2:$B$2186)</f>
        <v>194.42517162471395</v>
      </c>
      <c r="G2" s="16" t="s">
        <v>8220</v>
      </c>
      <c r="H2" s="16">
        <v>0</v>
      </c>
      <c r="J2" s="16" t="s">
        <v>8401</v>
      </c>
      <c r="K2" s="17">
        <f>AVERAGE($H$2:$H$1880)</f>
        <v>19.492283129324107</v>
      </c>
    </row>
    <row r="3" spans="1:11" x14ac:dyDescent="0.25">
      <c r="A3" s="16" t="s">
        <v>8219</v>
      </c>
      <c r="B3" s="16">
        <v>1</v>
      </c>
      <c r="D3" s="16" t="s">
        <v>8402</v>
      </c>
      <c r="E3" s="17">
        <f>MEDIAN($B$2:$B$2186)</f>
        <v>62</v>
      </c>
      <c r="G3" s="16" t="s">
        <v>8220</v>
      </c>
      <c r="H3" s="16">
        <v>0</v>
      </c>
      <c r="J3" s="16" t="s">
        <v>8402</v>
      </c>
      <c r="K3" s="17">
        <f>MEDIAN($H$2:$H$1880)</f>
        <v>3</v>
      </c>
    </row>
    <row r="4" spans="1:11" x14ac:dyDescent="0.25">
      <c r="A4" s="16" t="s">
        <v>8219</v>
      </c>
      <c r="B4" s="16">
        <v>1</v>
      </c>
      <c r="D4" s="16" t="s">
        <v>8403</v>
      </c>
      <c r="E4" s="17">
        <f>MIN($B$2:$B$2186)</f>
        <v>1</v>
      </c>
      <c r="G4" s="16" t="s">
        <v>8220</v>
      </c>
      <c r="H4" s="16">
        <v>0</v>
      </c>
      <c r="J4" s="16" t="s">
        <v>8403</v>
      </c>
      <c r="K4" s="17">
        <f>MIN($H$2:$H$1880)</f>
        <v>0</v>
      </c>
    </row>
    <row r="5" spans="1:11" x14ac:dyDescent="0.25">
      <c r="A5" s="16" t="s">
        <v>8219</v>
      </c>
      <c r="B5" s="16">
        <v>2</v>
      </c>
      <c r="D5" s="16" t="s">
        <v>8404</v>
      </c>
      <c r="E5" s="17">
        <f>MAX($B$2:$B$2186)</f>
        <v>26457</v>
      </c>
      <c r="G5" s="16" t="s">
        <v>8220</v>
      </c>
      <c r="H5" s="16">
        <v>0</v>
      </c>
      <c r="J5" s="16" t="s">
        <v>8404</v>
      </c>
      <c r="K5" s="17">
        <f>MAX($H$2:$H$1880)</f>
        <v>1501</v>
      </c>
    </row>
    <row r="6" spans="1:11" x14ac:dyDescent="0.25">
      <c r="A6" s="16" t="s">
        <v>8219</v>
      </c>
      <c r="B6" s="16">
        <v>3</v>
      </c>
      <c r="D6" s="16" t="s">
        <v>8405</v>
      </c>
      <c r="E6" s="17">
        <f>_xlfn.VAR.P($B$2:$B$2186)</f>
        <v>712840.9867348104</v>
      </c>
      <c r="G6" s="16" t="s">
        <v>8220</v>
      </c>
      <c r="H6" s="16">
        <v>0</v>
      </c>
      <c r="J6" s="16" t="s">
        <v>8405</v>
      </c>
      <c r="K6" s="17">
        <f>_xlfn.VAR.P($H$2:$H$1880)</f>
        <v>5243.674102238092</v>
      </c>
    </row>
    <row r="7" spans="1:11" x14ac:dyDescent="0.25">
      <c r="A7" s="16" t="s">
        <v>8219</v>
      </c>
      <c r="B7" s="16">
        <v>3</v>
      </c>
      <c r="D7" s="16" t="s">
        <v>8406</v>
      </c>
      <c r="E7" s="17">
        <f>_xlfn.STDEV.P($B$2:$B$2186)</f>
        <v>844.29910975602149</v>
      </c>
      <c r="G7" s="16" t="s">
        <v>8220</v>
      </c>
      <c r="H7" s="16">
        <v>0</v>
      </c>
      <c r="J7" s="16" t="s">
        <v>8406</v>
      </c>
      <c r="K7" s="17">
        <f>_xlfn.STDEV.P($H$2:$H$1880)</f>
        <v>72.413217731558461</v>
      </c>
    </row>
    <row r="8" spans="1:11" x14ac:dyDescent="0.25">
      <c r="A8" s="16" t="s">
        <v>8219</v>
      </c>
      <c r="B8" s="16">
        <v>3</v>
      </c>
      <c r="G8" s="16" t="s">
        <v>8220</v>
      </c>
      <c r="H8" s="16">
        <v>0</v>
      </c>
    </row>
    <row r="9" spans="1:11" x14ac:dyDescent="0.25">
      <c r="A9" s="16" t="s">
        <v>8219</v>
      </c>
      <c r="B9" s="16">
        <v>3</v>
      </c>
      <c r="G9" s="16" t="s">
        <v>8220</v>
      </c>
      <c r="H9" s="16">
        <v>0</v>
      </c>
    </row>
    <row r="10" spans="1:11" x14ac:dyDescent="0.25">
      <c r="A10" s="16" t="s">
        <v>8219</v>
      </c>
      <c r="B10" s="16">
        <v>3</v>
      </c>
      <c r="D10" s="16" t="s">
        <v>8407</v>
      </c>
      <c r="E10" s="17">
        <f>_xlfn.QUARTILE.EXC($B$2:$B$2186,1)</f>
        <v>29</v>
      </c>
      <c r="G10" s="16" t="s">
        <v>8220</v>
      </c>
      <c r="H10" s="16">
        <v>0</v>
      </c>
      <c r="J10" s="16" t="s">
        <v>8407</v>
      </c>
      <c r="K10" s="17">
        <f>_xlfn.QUARTILE.EXC($H$2:$H$1880,1)</f>
        <v>1</v>
      </c>
    </row>
    <row r="11" spans="1:11" x14ac:dyDescent="0.25">
      <c r="A11" s="16" t="s">
        <v>8219</v>
      </c>
      <c r="B11" s="16">
        <v>3</v>
      </c>
      <c r="D11" s="16" t="s">
        <v>8408</v>
      </c>
      <c r="E11" s="17">
        <f>_xlfn.QUARTILE.EXC($B$2:$B$2186,2)</f>
        <v>62</v>
      </c>
      <c r="G11" s="16" t="s">
        <v>8220</v>
      </c>
      <c r="H11" s="16">
        <v>0</v>
      </c>
      <c r="J11" s="16" t="s">
        <v>8408</v>
      </c>
      <c r="K11" s="17">
        <f>_xlfn.QUARTILE.EXC($H$2:$H$1880,2)</f>
        <v>3</v>
      </c>
    </row>
    <row r="12" spans="1:11" x14ac:dyDescent="0.25">
      <c r="A12" s="16" t="s">
        <v>8219</v>
      </c>
      <c r="B12" s="16">
        <v>3</v>
      </c>
      <c r="D12" s="16" t="s">
        <v>8409</v>
      </c>
      <c r="E12" s="17">
        <f>_xlfn.QUARTILE.EXC($B$2:$B$2186,3)</f>
        <v>141</v>
      </c>
      <c r="G12" s="16" t="s">
        <v>8220</v>
      </c>
      <c r="H12" s="16">
        <v>0</v>
      </c>
      <c r="J12" s="16" t="s">
        <v>8409</v>
      </c>
      <c r="K12" s="17">
        <f>_xlfn.QUARTILE.EXC($H$2:$H$1880,3)</f>
        <v>12</v>
      </c>
    </row>
    <row r="13" spans="1:11" x14ac:dyDescent="0.25">
      <c r="A13" s="16" t="s">
        <v>8219</v>
      </c>
      <c r="B13" s="16">
        <v>3</v>
      </c>
      <c r="D13" s="16" t="s">
        <v>8410</v>
      </c>
      <c r="E13" s="17">
        <f>E12-E10</f>
        <v>112</v>
      </c>
      <c r="G13" s="16" t="s">
        <v>8220</v>
      </c>
      <c r="H13" s="16">
        <v>0</v>
      </c>
      <c r="J13" s="16" t="s">
        <v>8410</v>
      </c>
      <c r="K13" s="17">
        <f>K12-K10</f>
        <v>11</v>
      </c>
    </row>
    <row r="14" spans="1:11" x14ac:dyDescent="0.25">
      <c r="A14" s="16" t="s">
        <v>8219</v>
      </c>
      <c r="B14" s="16">
        <v>3</v>
      </c>
      <c r="G14" s="16" t="s">
        <v>8220</v>
      </c>
      <c r="H14" s="16">
        <v>0</v>
      </c>
    </row>
    <row r="15" spans="1:11" x14ac:dyDescent="0.25">
      <c r="A15" s="16" t="s">
        <v>8219</v>
      </c>
      <c r="B15" s="16">
        <v>3</v>
      </c>
      <c r="D15" s="16" t="s">
        <v>8411</v>
      </c>
      <c r="E15" s="17">
        <f>E10-(1.5*E13)</f>
        <v>-139</v>
      </c>
      <c r="G15" s="16" t="s">
        <v>8221</v>
      </c>
      <c r="H15" s="16">
        <v>0</v>
      </c>
      <c r="J15" s="16" t="s">
        <v>8411</v>
      </c>
      <c r="K15" s="17">
        <f>K10-(1.5*K13)</f>
        <v>-15.5</v>
      </c>
    </row>
    <row r="16" spans="1:11" x14ac:dyDescent="0.25">
      <c r="A16" s="16" t="s">
        <v>8219</v>
      </c>
      <c r="B16" s="16">
        <v>4</v>
      </c>
      <c r="D16" s="16" t="s">
        <v>8412</v>
      </c>
      <c r="E16" s="17">
        <f>E12+(1.5*E13)</f>
        <v>309</v>
      </c>
      <c r="G16" s="16" t="s">
        <v>8221</v>
      </c>
      <c r="H16" s="16">
        <v>0</v>
      </c>
      <c r="J16" s="16" t="s">
        <v>8412</v>
      </c>
      <c r="K16" s="17">
        <f>K12+(1.5*K13)</f>
        <v>28.5</v>
      </c>
    </row>
    <row r="17" spans="1:16" x14ac:dyDescent="0.25">
      <c r="A17" s="16" t="s">
        <v>8219</v>
      </c>
      <c r="B17" s="16">
        <v>4</v>
      </c>
      <c r="G17" s="16" t="s">
        <v>8221</v>
      </c>
      <c r="H17" s="16">
        <v>0</v>
      </c>
    </row>
    <row r="18" spans="1:16" x14ac:dyDescent="0.25">
      <c r="A18" s="16" t="s">
        <v>8219</v>
      </c>
      <c r="B18" s="16">
        <v>4</v>
      </c>
      <c r="G18" s="16" t="s">
        <v>8221</v>
      </c>
      <c r="H18" s="16">
        <v>0</v>
      </c>
    </row>
    <row r="19" spans="1:16" x14ac:dyDescent="0.25">
      <c r="A19" s="16" t="s">
        <v>8219</v>
      </c>
      <c r="B19" s="16">
        <v>4</v>
      </c>
      <c r="D19" s="15" t="s">
        <v>8414</v>
      </c>
      <c r="G19" s="16" t="s">
        <v>8221</v>
      </c>
      <c r="H19" s="16">
        <v>0</v>
      </c>
      <c r="J19" s="15" t="s">
        <v>8415</v>
      </c>
    </row>
    <row r="20" spans="1:16" x14ac:dyDescent="0.25">
      <c r="A20" s="16" t="s">
        <v>8219</v>
      </c>
      <c r="B20" s="16">
        <v>4</v>
      </c>
      <c r="D20" s="16" t="s">
        <v>8401</v>
      </c>
      <c r="E20" s="17">
        <f>AVERAGE($B$2:$B$1942)</f>
        <v>75.40546110252447</v>
      </c>
      <c r="G20" s="16" t="s">
        <v>8221</v>
      </c>
      <c r="H20" s="16">
        <v>0</v>
      </c>
      <c r="J20" s="16" t="s">
        <v>8401</v>
      </c>
      <c r="K20" s="17">
        <f>AVERAGE($H$2:$H$1635)</f>
        <v>4.9388004895960833</v>
      </c>
    </row>
    <row r="21" spans="1:16" x14ac:dyDescent="0.25">
      <c r="A21" s="16" t="s">
        <v>8219</v>
      </c>
      <c r="B21" s="16">
        <v>5</v>
      </c>
      <c r="D21" s="16" t="s">
        <v>8402</v>
      </c>
      <c r="E21" s="17">
        <f>MEDIAN($B$2:$B$1942)</f>
        <v>52</v>
      </c>
      <c r="G21" s="16" t="s">
        <v>8221</v>
      </c>
      <c r="H21" s="16">
        <v>0</v>
      </c>
      <c r="J21" s="16" t="s">
        <v>8402</v>
      </c>
      <c r="K21" s="17">
        <f>MEDIAN($H$2:$H$1635)</f>
        <v>2</v>
      </c>
    </row>
    <row r="22" spans="1:16" x14ac:dyDescent="0.25">
      <c r="A22" s="16" t="s">
        <v>8219</v>
      </c>
      <c r="B22" s="16">
        <v>5</v>
      </c>
      <c r="D22" s="16" t="s">
        <v>8403</v>
      </c>
      <c r="E22" s="17">
        <f>MIN($B$2:$B$1942)</f>
        <v>1</v>
      </c>
      <c r="G22" s="16" t="s">
        <v>8221</v>
      </c>
      <c r="H22" s="16">
        <v>0</v>
      </c>
      <c r="J22" s="16" t="s">
        <v>8403</v>
      </c>
      <c r="K22" s="17">
        <f>MIN($H$2:$H$1635)</f>
        <v>0</v>
      </c>
      <c r="P22" s="16" t="s">
        <v>8417</v>
      </c>
    </row>
    <row r="23" spans="1:16" x14ac:dyDescent="0.25">
      <c r="A23" s="16" t="s">
        <v>8219</v>
      </c>
      <c r="B23" s="16">
        <v>5</v>
      </c>
      <c r="D23" s="16" t="s">
        <v>8404</v>
      </c>
      <c r="E23" s="17">
        <f>MAX($B$2:$B$1942)</f>
        <v>308</v>
      </c>
      <c r="G23" s="16" t="s">
        <v>8221</v>
      </c>
      <c r="H23" s="16">
        <v>0</v>
      </c>
      <c r="J23" s="16" t="s">
        <v>8404</v>
      </c>
      <c r="K23" s="17">
        <f>MAX($H$2:$H$1635)</f>
        <v>28</v>
      </c>
      <c r="P23" s="16" t="s">
        <v>8418</v>
      </c>
    </row>
    <row r="24" spans="1:16" x14ac:dyDescent="0.25">
      <c r="A24" s="16" t="s">
        <v>8219</v>
      </c>
      <c r="B24" s="16">
        <v>6</v>
      </c>
      <c r="D24" s="16" t="s">
        <v>8405</v>
      </c>
      <c r="E24" s="17" t="s">
        <v>8416</v>
      </c>
      <c r="G24" s="16" t="s">
        <v>8221</v>
      </c>
      <c r="H24" s="16">
        <v>0</v>
      </c>
      <c r="J24" s="16" t="s">
        <v>8405</v>
      </c>
      <c r="K24" s="17">
        <f>_xlfn.VAR.P($H$2:$H$1635)</f>
        <v>39.387931486511391</v>
      </c>
    </row>
    <row r="25" spans="1:16" x14ac:dyDescent="0.25">
      <c r="A25" s="16" t="s">
        <v>8219</v>
      </c>
      <c r="B25" s="16">
        <v>6</v>
      </c>
      <c r="D25" s="16" t="s">
        <v>8406</v>
      </c>
      <c r="E25" s="17">
        <f>_xlfn.STDEV.P($B$2:$B$1942)</f>
        <v>66.901967166698398</v>
      </c>
      <c r="G25" s="16" t="s">
        <v>8221</v>
      </c>
      <c r="H25" s="16">
        <v>0</v>
      </c>
      <c r="J25" s="16" t="s">
        <v>8406</v>
      </c>
      <c r="K25" s="17">
        <f>_xlfn.STDEV.P($H$2:$H$1635)</f>
        <v>6.2759805199276544</v>
      </c>
    </row>
    <row r="26" spans="1:16" x14ac:dyDescent="0.25">
      <c r="A26" s="16" t="s">
        <v>8219</v>
      </c>
      <c r="B26" s="16">
        <v>6</v>
      </c>
      <c r="G26" s="16" t="s">
        <v>8221</v>
      </c>
      <c r="H26" s="16">
        <v>0</v>
      </c>
    </row>
    <row r="27" spans="1:16" x14ac:dyDescent="0.25">
      <c r="A27" s="16" t="s">
        <v>8219</v>
      </c>
      <c r="B27" s="16">
        <v>6</v>
      </c>
      <c r="G27" s="16" t="s">
        <v>8221</v>
      </c>
      <c r="H27" s="16">
        <v>0</v>
      </c>
      <c r="O27" s="16" t="s">
        <v>8419</v>
      </c>
    </row>
    <row r="28" spans="1:16" x14ac:dyDescent="0.25">
      <c r="A28" s="16" t="s">
        <v>8219</v>
      </c>
      <c r="B28" s="16">
        <v>6</v>
      </c>
      <c r="G28" s="16" t="s">
        <v>8221</v>
      </c>
      <c r="H28" s="16">
        <v>0</v>
      </c>
      <c r="O28" s="16" t="s">
        <v>8420</v>
      </c>
    </row>
    <row r="29" spans="1:16" x14ac:dyDescent="0.25">
      <c r="A29" s="16" t="s">
        <v>8219</v>
      </c>
      <c r="B29" s="16">
        <v>7</v>
      </c>
      <c r="G29" s="16" t="s">
        <v>8221</v>
      </c>
      <c r="H29" s="16">
        <v>0</v>
      </c>
    </row>
    <row r="30" spans="1:16" x14ac:dyDescent="0.25">
      <c r="A30" s="16" t="s">
        <v>8219</v>
      </c>
      <c r="B30" s="16">
        <v>7</v>
      </c>
      <c r="G30" s="16" t="s">
        <v>8221</v>
      </c>
      <c r="H30" s="16">
        <v>0</v>
      </c>
    </row>
    <row r="31" spans="1:16" x14ac:dyDescent="0.25">
      <c r="A31" s="16" t="s">
        <v>8219</v>
      </c>
      <c r="B31" s="16">
        <v>7</v>
      </c>
      <c r="G31" s="16" t="s">
        <v>8221</v>
      </c>
      <c r="H31" s="16">
        <v>0</v>
      </c>
    </row>
    <row r="32" spans="1:16" x14ac:dyDescent="0.25">
      <c r="A32" s="16" t="s">
        <v>8219</v>
      </c>
      <c r="B32" s="16">
        <v>7</v>
      </c>
      <c r="G32" s="16" t="s">
        <v>8221</v>
      </c>
      <c r="H32" s="16">
        <v>0</v>
      </c>
    </row>
    <row r="33" spans="1:8" x14ac:dyDescent="0.25">
      <c r="A33" s="16" t="s">
        <v>8219</v>
      </c>
      <c r="B33" s="16">
        <v>7</v>
      </c>
      <c r="G33" s="16" t="s">
        <v>8221</v>
      </c>
      <c r="H33" s="16">
        <v>0</v>
      </c>
    </row>
    <row r="34" spans="1:8" x14ac:dyDescent="0.25">
      <c r="A34" s="16" t="s">
        <v>8219</v>
      </c>
      <c r="B34" s="16">
        <v>7</v>
      </c>
      <c r="G34" s="16" t="s">
        <v>8221</v>
      </c>
      <c r="H34" s="16">
        <v>0</v>
      </c>
    </row>
    <row r="35" spans="1:8" x14ac:dyDescent="0.25">
      <c r="A35" s="16" t="s">
        <v>8219</v>
      </c>
      <c r="B35" s="16">
        <v>7</v>
      </c>
      <c r="G35" s="16" t="s">
        <v>8221</v>
      </c>
      <c r="H35" s="16">
        <v>0</v>
      </c>
    </row>
    <row r="36" spans="1:8" x14ac:dyDescent="0.25">
      <c r="A36" s="16" t="s">
        <v>8219</v>
      </c>
      <c r="B36" s="16">
        <v>7</v>
      </c>
      <c r="G36" s="16" t="s">
        <v>8221</v>
      </c>
      <c r="H36" s="16">
        <v>0</v>
      </c>
    </row>
    <row r="37" spans="1:8" x14ac:dyDescent="0.25">
      <c r="A37" s="16" t="s">
        <v>8219</v>
      </c>
      <c r="B37" s="16">
        <v>7</v>
      </c>
      <c r="G37" s="16" t="s">
        <v>8221</v>
      </c>
      <c r="H37" s="16">
        <v>0</v>
      </c>
    </row>
    <row r="38" spans="1:8" x14ac:dyDescent="0.25">
      <c r="A38" s="16" t="s">
        <v>8219</v>
      </c>
      <c r="B38" s="16">
        <v>7</v>
      </c>
      <c r="G38" s="16" t="s">
        <v>8221</v>
      </c>
      <c r="H38" s="16">
        <v>0</v>
      </c>
    </row>
    <row r="39" spans="1:8" x14ac:dyDescent="0.25">
      <c r="A39" s="16" t="s">
        <v>8219</v>
      </c>
      <c r="B39" s="16">
        <v>8</v>
      </c>
      <c r="G39" s="16" t="s">
        <v>8221</v>
      </c>
      <c r="H39" s="16">
        <v>0</v>
      </c>
    </row>
    <row r="40" spans="1:8" x14ac:dyDescent="0.25">
      <c r="A40" s="16" t="s">
        <v>8219</v>
      </c>
      <c r="B40" s="16">
        <v>8</v>
      </c>
      <c r="G40" s="16" t="s">
        <v>8221</v>
      </c>
      <c r="H40" s="16">
        <v>0</v>
      </c>
    </row>
    <row r="41" spans="1:8" x14ac:dyDescent="0.25">
      <c r="A41" s="16" t="s">
        <v>8219</v>
      </c>
      <c r="B41" s="16">
        <v>8</v>
      </c>
      <c r="G41" s="16" t="s">
        <v>8221</v>
      </c>
      <c r="H41" s="16">
        <v>0</v>
      </c>
    </row>
    <row r="42" spans="1:8" x14ac:dyDescent="0.25">
      <c r="A42" s="16" t="s">
        <v>8219</v>
      </c>
      <c r="B42" s="16">
        <v>8</v>
      </c>
      <c r="G42" s="16" t="s">
        <v>8221</v>
      </c>
      <c r="H42" s="16">
        <v>0</v>
      </c>
    </row>
    <row r="43" spans="1:8" x14ac:dyDescent="0.25">
      <c r="A43" s="16" t="s">
        <v>8219</v>
      </c>
      <c r="B43" s="16">
        <v>8</v>
      </c>
      <c r="G43" s="16" t="s">
        <v>8221</v>
      </c>
      <c r="H43" s="16">
        <v>0</v>
      </c>
    </row>
    <row r="44" spans="1:8" x14ac:dyDescent="0.25">
      <c r="A44" s="16" t="s">
        <v>8219</v>
      </c>
      <c r="B44" s="16">
        <v>8</v>
      </c>
      <c r="G44" s="16" t="s">
        <v>8221</v>
      </c>
      <c r="H44" s="16">
        <v>0</v>
      </c>
    </row>
    <row r="45" spans="1:8" x14ac:dyDescent="0.25">
      <c r="A45" s="16" t="s">
        <v>8219</v>
      </c>
      <c r="B45" s="16">
        <v>8</v>
      </c>
      <c r="G45" s="16" t="s">
        <v>8221</v>
      </c>
      <c r="H45" s="16">
        <v>0</v>
      </c>
    </row>
    <row r="46" spans="1:8" x14ac:dyDescent="0.25">
      <c r="A46" s="16" t="s">
        <v>8219</v>
      </c>
      <c r="B46" s="16">
        <v>8</v>
      </c>
      <c r="G46" s="16" t="s">
        <v>8221</v>
      </c>
      <c r="H46" s="16">
        <v>0</v>
      </c>
    </row>
    <row r="47" spans="1:8" x14ac:dyDescent="0.25">
      <c r="A47" s="16" t="s">
        <v>8219</v>
      </c>
      <c r="B47" s="16">
        <v>8</v>
      </c>
      <c r="G47" s="16" t="s">
        <v>8221</v>
      </c>
      <c r="H47" s="16">
        <v>0</v>
      </c>
    </row>
    <row r="48" spans="1:8" x14ac:dyDescent="0.25">
      <c r="A48" s="16" t="s">
        <v>8219</v>
      </c>
      <c r="B48" s="16">
        <v>8</v>
      </c>
      <c r="G48" s="16" t="s">
        <v>8221</v>
      </c>
      <c r="H48" s="16">
        <v>0</v>
      </c>
    </row>
    <row r="49" spans="1:8" x14ac:dyDescent="0.25">
      <c r="A49" s="16" t="s">
        <v>8219</v>
      </c>
      <c r="B49" s="16">
        <v>8</v>
      </c>
      <c r="G49" s="16" t="s">
        <v>8221</v>
      </c>
      <c r="H49" s="16">
        <v>0</v>
      </c>
    </row>
    <row r="50" spans="1:8" x14ac:dyDescent="0.25">
      <c r="A50" s="16" t="s">
        <v>8219</v>
      </c>
      <c r="B50" s="16">
        <v>8</v>
      </c>
      <c r="G50" s="16" t="s">
        <v>8221</v>
      </c>
      <c r="H50" s="16">
        <v>0</v>
      </c>
    </row>
    <row r="51" spans="1:8" x14ac:dyDescent="0.25">
      <c r="A51" s="16" t="s">
        <v>8219</v>
      </c>
      <c r="B51" s="16">
        <v>8</v>
      </c>
      <c r="G51" s="16" t="s">
        <v>8221</v>
      </c>
      <c r="H51" s="16">
        <v>0</v>
      </c>
    </row>
    <row r="52" spans="1:8" x14ac:dyDescent="0.25">
      <c r="A52" s="16" t="s">
        <v>8219</v>
      </c>
      <c r="B52" s="16">
        <v>8</v>
      </c>
      <c r="G52" s="16" t="s">
        <v>8221</v>
      </c>
      <c r="H52" s="16">
        <v>0</v>
      </c>
    </row>
    <row r="53" spans="1:8" x14ac:dyDescent="0.25">
      <c r="A53" s="16" t="s">
        <v>8219</v>
      </c>
      <c r="B53" s="16">
        <v>8</v>
      </c>
      <c r="G53" s="16" t="s">
        <v>8221</v>
      </c>
      <c r="H53" s="16">
        <v>0</v>
      </c>
    </row>
    <row r="54" spans="1:8" x14ac:dyDescent="0.25">
      <c r="A54" s="16" t="s">
        <v>8219</v>
      </c>
      <c r="B54" s="16">
        <v>9</v>
      </c>
      <c r="G54" s="16" t="s">
        <v>8221</v>
      </c>
      <c r="H54" s="16">
        <v>0</v>
      </c>
    </row>
    <row r="55" spans="1:8" x14ac:dyDescent="0.25">
      <c r="A55" s="16" t="s">
        <v>8219</v>
      </c>
      <c r="B55" s="16">
        <v>9</v>
      </c>
      <c r="G55" s="16" t="s">
        <v>8221</v>
      </c>
      <c r="H55" s="16">
        <v>0</v>
      </c>
    </row>
    <row r="56" spans="1:8" x14ac:dyDescent="0.25">
      <c r="A56" s="16" t="s">
        <v>8219</v>
      </c>
      <c r="B56" s="16">
        <v>9</v>
      </c>
      <c r="G56" s="16" t="s">
        <v>8221</v>
      </c>
      <c r="H56" s="16">
        <v>0</v>
      </c>
    </row>
    <row r="57" spans="1:8" x14ac:dyDescent="0.25">
      <c r="A57" s="16" t="s">
        <v>8219</v>
      </c>
      <c r="B57" s="16">
        <v>9</v>
      </c>
      <c r="G57" s="16" t="s">
        <v>8221</v>
      </c>
      <c r="H57" s="16">
        <v>0</v>
      </c>
    </row>
    <row r="58" spans="1:8" x14ac:dyDescent="0.25">
      <c r="A58" s="16" t="s">
        <v>8219</v>
      </c>
      <c r="B58" s="16">
        <v>9</v>
      </c>
      <c r="G58" s="16" t="s">
        <v>8221</v>
      </c>
      <c r="H58" s="16">
        <v>0</v>
      </c>
    </row>
    <row r="59" spans="1:8" x14ac:dyDescent="0.25">
      <c r="A59" s="16" t="s">
        <v>8219</v>
      </c>
      <c r="B59" s="16">
        <v>9</v>
      </c>
      <c r="G59" s="16" t="s">
        <v>8221</v>
      </c>
      <c r="H59" s="16">
        <v>0</v>
      </c>
    </row>
    <row r="60" spans="1:8" x14ac:dyDescent="0.25">
      <c r="A60" s="16" t="s">
        <v>8219</v>
      </c>
      <c r="B60" s="16">
        <v>9</v>
      </c>
      <c r="G60" s="16" t="s">
        <v>8221</v>
      </c>
      <c r="H60" s="16">
        <v>0</v>
      </c>
    </row>
    <row r="61" spans="1:8" x14ac:dyDescent="0.25">
      <c r="A61" s="16" t="s">
        <v>8219</v>
      </c>
      <c r="B61" s="16">
        <v>9</v>
      </c>
      <c r="G61" s="16" t="s">
        <v>8221</v>
      </c>
      <c r="H61" s="16">
        <v>0</v>
      </c>
    </row>
    <row r="62" spans="1:8" x14ac:dyDescent="0.25">
      <c r="A62" s="16" t="s">
        <v>8219</v>
      </c>
      <c r="B62" s="16">
        <v>9</v>
      </c>
      <c r="G62" s="16" t="s">
        <v>8221</v>
      </c>
      <c r="H62" s="16">
        <v>0</v>
      </c>
    </row>
    <row r="63" spans="1:8" x14ac:dyDescent="0.25">
      <c r="A63" s="16" t="s">
        <v>8219</v>
      </c>
      <c r="B63" s="16">
        <v>9</v>
      </c>
      <c r="G63" s="16" t="s">
        <v>8221</v>
      </c>
      <c r="H63" s="16">
        <v>0</v>
      </c>
    </row>
    <row r="64" spans="1:8" x14ac:dyDescent="0.25">
      <c r="A64" s="16" t="s">
        <v>8219</v>
      </c>
      <c r="B64" s="16">
        <v>9</v>
      </c>
      <c r="G64" s="16" t="s">
        <v>8221</v>
      </c>
      <c r="H64" s="16">
        <v>0</v>
      </c>
    </row>
    <row r="65" spans="1:8" x14ac:dyDescent="0.25">
      <c r="A65" s="16" t="s">
        <v>8219</v>
      </c>
      <c r="B65" s="16">
        <v>9</v>
      </c>
      <c r="G65" s="16" t="s">
        <v>8221</v>
      </c>
      <c r="H65" s="16">
        <v>0</v>
      </c>
    </row>
    <row r="66" spans="1:8" x14ac:dyDescent="0.25">
      <c r="A66" s="16" t="s">
        <v>8219</v>
      </c>
      <c r="B66" s="16">
        <v>9</v>
      </c>
      <c r="G66" s="16" t="s">
        <v>8221</v>
      </c>
      <c r="H66" s="16">
        <v>0</v>
      </c>
    </row>
    <row r="67" spans="1:8" x14ac:dyDescent="0.25">
      <c r="A67" s="16" t="s">
        <v>8219</v>
      </c>
      <c r="B67" s="16">
        <v>9</v>
      </c>
      <c r="G67" s="16" t="s">
        <v>8221</v>
      </c>
      <c r="H67" s="16">
        <v>0</v>
      </c>
    </row>
    <row r="68" spans="1:8" x14ac:dyDescent="0.25">
      <c r="A68" s="16" t="s">
        <v>8219</v>
      </c>
      <c r="B68" s="16">
        <v>9</v>
      </c>
      <c r="G68" s="16" t="s">
        <v>8221</v>
      </c>
      <c r="H68" s="16">
        <v>0</v>
      </c>
    </row>
    <row r="69" spans="1:8" x14ac:dyDescent="0.25">
      <c r="A69" s="16" t="s">
        <v>8219</v>
      </c>
      <c r="B69" s="16">
        <v>9</v>
      </c>
      <c r="G69" s="16" t="s">
        <v>8221</v>
      </c>
      <c r="H69" s="16">
        <v>0</v>
      </c>
    </row>
    <row r="70" spans="1:8" x14ac:dyDescent="0.25">
      <c r="A70" s="16" t="s">
        <v>8219</v>
      </c>
      <c r="B70" s="16">
        <v>10</v>
      </c>
      <c r="G70" s="16" t="s">
        <v>8221</v>
      </c>
      <c r="H70" s="16">
        <v>0</v>
      </c>
    </row>
    <row r="71" spans="1:8" x14ac:dyDescent="0.25">
      <c r="A71" s="16" t="s">
        <v>8219</v>
      </c>
      <c r="B71" s="16">
        <v>10</v>
      </c>
      <c r="G71" s="16" t="s">
        <v>8221</v>
      </c>
      <c r="H71" s="16">
        <v>0</v>
      </c>
    </row>
    <row r="72" spans="1:8" x14ac:dyDescent="0.25">
      <c r="A72" s="16" t="s">
        <v>8219</v>
      </c>
      <c r="B72" s="16">
        <v>10</v>
      </c>
      <c r="G72" s="16" t="s">
        <v>8221</v>
      </c>
      <c r="H72" s="16">
        <v>0</v>
      </c>
    </row>
    <row r="73" spans="1:8" x14ac:dyDescent="0.25">
      <c r="A73" s="16" t="s">
        <v>8219</v>
      </c>
      <c r="B73" s="16">
        <v>10</v>
      </c>
      <c r="G73" s="16" t="s">
        <v>8221</v>
      </c>
      <c r="H73" s="16">
        <v>0</v>
      </c>
    </row>
    <row r="74" spans="1:8" x14ac:dyDescent="0.25">
      <c r="A74" s="16" t="s">
        <v>8219</v>
      </c>
      <c r="B74" s="16">
        <v>10</v>
      </c>
      <c r="G74" s="16" t="s">
        <v>8221</v>
      </c>
      <c r="H74" s="16">
        <v>0</v>
      </c>
    </row>
    <row r="75" spans="1:8" x14ac:dyDescent="0.25">
      <c r="A75" s="16" t="s">
        <v>8219</v>
      </c>
      <c r="B75" s="16">
        <v>10</v>
      </c>
      <c r="G75" s="16" t="s">
        <v>8221</v>
      </c>
      <c r="H75" s="16">
        <v>0</v>
      </c>
    </row>
    <row r="76" spans="1:8" x14ac:dyDescent="0.25">
      <c r="A76" s="16" t="s">
        <v>8219</v>
      </c>
      <c r="B76" s="16">
        <v>10</v>
      </c>
      <c r="G76" s="16" t="s">
        <v>8221</v>
      </c>
      <c r="H76" s="16">
        <v>0</v>
      </c>
    </row>
    <row r="77" spans="1:8" x14ac:dyDescent="0.25">
      <c r="A77" s="16" t="s">
        <v>8219</v>
      </c>
      <c r="B77" s="16">
        <v>10</v>
      </c>
      <c r="G77" s="16" t="s">
        <v>8221</v>
      </c>
      <c r="H77" s="16">
        <v>0</v>
      </c>
    </row>
    <row r="78" spans="1:8" x14ac:dyDescent="0.25">
      <c r="A78" s="16" t="s">
        <v>8219</v>
      </c>
      <c r="B78" s="16">
        <v>10</v>
      </c>
      <c r="G78" s="16" t="s">
        <v>8221</v>
      </c>
      <c r="H78" s="16">
        <v>0</v>
      </c>
    </row>
    <row r="79" spans="1:8" x14ac:dyDescent="0.25">
      <c r="A79" s="16" t="s">
        <v>8219</v>
      </c>
      <c r="B79" s="16">
        <v>10</v>
      </c>
      <c r="G79" s="16" t="s">
        <v>8221</v>
      </c>
      <c r="H79" s="16">
        <v>0</v>
      </c>
    </row>
    <row r="80" spans="1:8" x14ac:dyDescent="0.25">
      <c r="A80" s="16" t="s">
        <v>8219</v>
      </c>
      <c r="B80" s="16">
        <v>10</v>
      </c>
      <c r="G80" s="16" t="s">
        <v>8221</v>
      </c>
      <c r="H80" s="16">
        <v>0</v>
      </c>
    </row>
    <row r="81" spans="1:8" x14ac:dyDescent="0.25">
      <c r="A81" s="16" t="s">
        <v>8219</v>
      </c>
      <c r="B81" s="16">
        <v>10</v>
      </c>
      <c r="G81" s="16" t="s">
        <v>8221</v>
      </c>
      <c r="H81" s="16">
        <v>0</v>
      </c>
    </row>
    <row r="82" spans="1:8" x14ac:dyDescent="0.25">
      <c r="A82" s="16" t="s">
        <v>8219</v>
      </c>
      <c r="B82" s="16">
        <v>10</v>
      </c>
      <c r="G82" s="16" t="s">
        <v>8221</v>
      </c>
      <c r="H82" s="16">
        <v>0</v>
      </c>
    </row>
    <row r="83" spans="1:8" x14ac:dyDescent="0.25">
      <c r="A83" s="16" t="s">
        <v>8219</v>
      </c>
      <c r="B83" s="16">
        <v>10</v>
      </c>
      <c r="G83" s="16" t="s">
        <v>8220</v>
      </c>
      <c r="H83" s="16">
        <v>0</v>
      </c>
    </row>
    <row r="84" spans="1:8" x14ac:dyDescent="0.25">
      <c r="A84" s="16" t="s">
        <v>8219</v>
      </c>
      <c r="B84" s="16">
        <v>10</v>
      </c>
      <c r="G84" s="16" t="s">
        <v>8220</v>
      </c>
      <c r="H84" s="16">
        <v>0</v>
      </c>
    </row>
    <row r="85" spans="1:8" x14ac:dyDescent="0.25">
      <c r="A85" s="16" t="s">
        <v>8219</v>
      </c>
      <c r="B85" s="16">
        <v>11</v>
      </c>
      <c r="G85" s="16" t="s">
        <v>8220</v>
      </c>
      <c r="H85" s="16">
        <v>0</v>
      </c>
    </row>
    <row r="86" spans="1:8" x14ac:dyDescent="0.25">
      <c r="A86" s="16" t="s">
        <v>8219</v>
      </c>
      <c r="B86" s="16">
        <v>11</v>
      </c>
      <c r="G86" s="16" t="s">
        <v>8220</v>
      </c>
      <c r="H86" s="16">
        <v>0</v>
      </c>
    </row>
    <row r="87" spans="1:8" x14ac:dyDescent="0.25">
      <c r="A87" s="16" t="s">
        <v>8219</v>
      </c>
      <c r="B87" s="16">
        <v>11</v>
      </c>
      <c r="G87" s="16" t="s">
        <v>8220</v>
      </c>
      <c r="H87" s="16">
        <v>0</v>
      </c>
    </row>
    <row r="88" spans="1:8" x14ac:dyDescent="0.25">
      <c r="A88" s="16" t="s">
        <v>8219</v>
      </c>
      <c r="B88" s="16">
        <v>11</v>
      </c>
      <c r="G88" s="16" t="s">
        <v>8220</v>
      </c>
      <c r="H88" s="16">
        <v>0</v>
      </c>
    </row>
    <row r="89" spans="1:8" x14ac:dyDescent="0.25">
      <c r="A89" s="16" t="s">
        <v>8219</v>
      </c>
      <c r="B89" s="16">
        <v>11</v>
      </c>
      <c r="G89" s="16" t="s">
        <v>8220</v>
      </c>
      <c r="H89" s="16">
        <v>0</v>
      </c>
    </row>
    <row r="90" spans="1:8" x14ac:dyDescent="0.25">
      <c r="A90" s="16" t="s">
        <v>8219</v>
      </c>
      <c r="B90" s="16">
        <v>11</v>
      </c>
      <c r="G90" s="16" t="s">
        <v>8220</v>
      </c>
      <c r="H90" s="16">
        <v>0</v>
      </c>
    </row>
    <row r="91" spans="1:8" x14ac:dyDescent="0.25">
      <c r="A91" s="16" t="s">
        <v>8219</v>
      </c>
      <c r="B91" s="16">
        <v>11</v>
      </c>
      <c r="G91" s="16" t="s">
        <v>8220</v>
      </c>
      <c r="H91" s="16">
        <v>0</v>
      </c>
    </row>
    <row r="92" spans="1:8" x14ac:dyDescent="0.25">
      <c r="A92" s="16" t="s">
        <v>8219</v>
      </c>
      <c r="B92" s="16">
        <v>11</v>
      </c>
      <c r="G92" s="16" t="s">
        <v>8220</v>
      </c>
      <c r="H92" s="16">
        <v>0</v>
      </c>
    </row>
    <row r="93" spans="1:8" x14ac:dyDescent="0.25">
      <c r="A93" s="16" t="s">
        <v>8219</v>
      </c>
      <c r="B93" s="16">
        <v>11</v>
      </c>
      <c r="G93" s="16" t="s">
        <v>8220</v>
      </c>
      <c r="H93" s="16">
        <v>0</v>
      </c>
    </row>
    <row r="94" spans="1:8" x14ac:dyDescent="0.25">
      <c r="A94" s="16" t="s">
        <v>8219</v>
      </c>
      <c r="B94" s="16">
        <v>11</v>
      </c>
      <c r="G94" s="16" t="s">
        <v>8220</v>
      </c>
      <c r="H94" s="16">
        <v>0</v>
      </c>
    </row>
    <row r="95" spans="1:8" x14ac:dyDescent="0.25">
      <c r="A95" s="16" t="s">
        <v>8219</v>
      </c>
      <c r="B95" s="16">
        <v>11</v>
      </c>
      <c r="G95" s="16" t="s">
        <v>8220</v>
      </c>
      <c r="H95" s="16">
        <v>0</v>
      </c>
    </row>
    <row r="96" spans="1:8" x14ac:dyDescent="0.25">
      <c r="A96" s="16" t="s">
        <v>8219</v>
      </c>
      <c r="B96" s="16">
        <v>11</v>
      </c>
      <c r="G96" s="16" t="s">
        <v>8220</v>
      </c>
      <c r="H96" s="16">
        <v>0</v>
      </c>
    </row>
    <row r="97" spans="1:8" x14ac:dyDescent="0.25">
      <c r="A97" s="16" t="s">
        <v>8219</v>
      </c>
      <c r="B97" s="16">
        <v>11</v>
      </c>
      <c r="G97" s="16" t="s">
        <v>8220</v>
      </c>
      <c r="H97" s="16">
        <v>0</v>
      </c>
    </row>
    <row r="98" spans="1:8" x14ac:dyDescent="0.25">
      <c r="A98" s="16" t="s">
        <v>8219</v>
      </c>
      <c r="B98" s="16">
        <v>11</v>
      </c>
      <c r="G98" s="16" t="s">
        <v>8220</v>
      </c>
      <c r="H98" s="16">
        <v>0</v>
      </c>
    </row>
    <row r="99" spans="1:8" x14ac:dyDescent="0.25">
      <c r="A99" s="16" t="s">
        <v>8219</v>
      </c>
      <c r="B99" s="16">
        <v>11</v>
      </c>
      <c r="G99" s="16" t="s">
        <v>8221</v>
      </c>
      <c r="H99" s="16">
        <v>0</v>
      </c>
    </row>
    <row r="100" spans="1:8" x14ac:dyDescent="0.25">
      <c r="A100" s="16" t="s">
        <v>8219</v>
      </c>
      <c r="B100" s="16">
        <v>12</v>
      </c>
      <c r="G100" s="16" t="s">
        <v>8221</v>
      </c>
      <c r="H100" s="16">
        <v>0</v>
      </c>
    </row>
    <row r="101" spans="1:8" x14ac:dyDescent="0.25">
      <c r="A101" s="16" t="s">
        <v>8219</v>
      </c>
      <c r="B101" s="16">
        <v>12</v>
      </c>
      <c r="G101" s="16" t="s">
        <v>8221</v>
      </c>
      <c r="H101" s="16">
        <v>0</v>
      </c>
    </row>
    <row r="102" spans="1:8" x14ac:dyDescent="0.25">
      <c r="A102" s="16" t="s">
        <v>8219</v>
      </c>
      <c r="B102" s="16">
        <v>12</v>
      </c>
      <c r="G102" s="16" t="s">
        <v>8221</v>
      </c>
      <c r="H102" s="16">
        <v>0</v>
      </c>
    </row>
    <row r="103" spans="1:8" x14ac:dyDescent="0.25">
      <c r="A103" s="16" t="s">
        <v>8219</v>
      </c>
      <c r="B103" s="16">
        <v>12</v>
      </c>
      <c r="G103" s="16" t="s">
        <v>8221</v>
      </c>
      <c r="H103" s="16">
        <v>0</v>
      </c>
    </row>
    <row r="104" spans="1:8" x14ac:dyDescent="0.25">
      <c r="A104" s="16" t="s">
        <v>8219</v>
      </c>
      <c r="B104" s="16">
        <v>12</v>
      </c>
      <c r="G104" s="16" t="s">
        <v>8221</v>
      </c>
      <c r="H104" s="16">
        <v>0</v>
      </c>
    </row>
    <row r="105" spans="1:8" x14ac:dyDescent="0.25">
      <c r="A105" s="16" t="s">
        <v>8219</v>
      </c>
      <c r="B105" s="16">
        <v>12</v>
      </c>
      <c r="G105" s="16" t="s">
        <v>8221</v>
      </c>
      <c r="H105" s="16">
        <v>0</v>
      </c>
    </row>
    <row r="106" spans="1:8" x14ac:dyDescent="0.25">
      <c r="A106" s="16" t="s">
        <v>8219</v>
      </c>
      <c r="B106" s="16">
        <v>12</v>
      </c>
      <c r="G106" s="16" t="s">
        <v>8221</v>
      </c>
      <c r="H106" s="16">
        <v>0</v>
      </c>
    </row>
    <row r="107" spans="1:8" x14ac:dyDescent="0.25">
      <c r="A107" s="16" t="s">
        <v>8219</v>
      </c>
      <c r="B107" s="16">
        <v>12</v>
      </c>
      <c r="G107" s="16" t="s">
        <v>8221</v>
      </c>
      <c r="H107" s="16">
        <v>0</v>
      </c>
    </row>
    <row r="108" spans="1:8" x14ac:dyDescent="0.25">
      <c r="A108" s="16" t="s">
        <v>8219</v>
      </c>
      <c r="B108" s="16">
        <v>12</v>
      </c>
      <c r="G108" s="16" t="s">
        <v>8221</v>
      </c>
      <c r="H108" s="16">
        <v>0</v>
      </c>
    </row>
    <row r="109" spans="1:8" x14ac:dyDescent="0.25">
      <c r="A109" s="16" t="s">
        <v>8219</v>
      </c>
      <c r="B109" s="16">
        <v>12</v>
      </c>
      <c r="G109" s="16" t="s">
        <v>8221</v>
      </c>
      <c r="H109" s="16">
        <v>0</v>
      </c>
    </row>
    <row r="110" spans="1:8" x14ac:dyDescent="0.25">
      <c r="A110" s="16" t="s">
        <v>8219</v>
      </c>
      <c r="B110" s="16">
        <v>12</v>
      </c>
      <c r="G110" s="16" t="s">
        <v>8221</v>
      </c>
      <c r="H110" s="16">
        <v>0</v>
      </c>
    </row>
    <row r="111" spans="1:8" x14ac:dyDescent="0.25">
      <c r="A111" s="16" t="s">
        <v>8219</v>
      </c>
      <c r="B111" s="16">
        <v>13</v>
      </c>
      <c r="G111" s="16" t="s">
        <v>8221</v>
      </c>
      <c r="H111" s="16">
        <v>0</v>
      </c>
    </row>
    <row r="112" spans="1:8" x14ac:dyDescent="0.25">
      <c r="A112" s="16" t="s">
        <v>8219</v>
      </c>
      <c r="B112" s="16">
        <v>13</v>
      </c>
      <c r="G112" s="16" t="s">
        <v>8221</v>
      </c>
      <c r="H112" s="16">
        <v>0</v>
      </c>
    </row>
    <row r="113" spans="1:8" x14ac:dyDescent="0.25">
      <c r="A113" s="16" t="s">
        <v>8219</v>
      </c>
      <c r="B113" s="16">
        <v>13</v>
      </c>
      <c r="G113" s="16" t="s">
        <v>8221</v>
      </c>
      <c r="H113" s="16">
        <v>0</v>
      </c>
    </row>
    <row r="114" spans="1:8" x14ac:dyDescent="0.25">
      <c r="A114" s="16" t="s">
        <v>8219</v>
      </c>
      <c r="B114" s="16">
        <v>13</v>
      </c>
      <c r="G114" s="16" t="s">
        <v>8221</v>
      </c>
      <c r="H114" s="16">
        <v>0</v>
      </c>
    </row>
    <row r="115" spans="1:8" x14ac:dyDescent="0.25">
      <c r="A115" s="16" t="s">
        <v>8219</v>
      </c>
      <c r="B115" s="16">
        <v>13</v>
      </c>
      <c r="G115" s="16" t="s">
        <v>8221</v>
      </c>
      <c r="H115" s="16">
        <v>0</v>
      </c>
    </row>
    <row r="116" spans="1:8" x14ac:dyDescent="0.25">
      <c r="A116" s="16" t="s">
        <v>8219</v>
      </c>
      <c r="B116" s="16">
        <v>13</v>
      </c>
      <c r="G116" s="16" t="s">
        <v>8221</v>
      </c>
      <c r="H116" s="16">
        <v>0</v>
      </c>
    </row>
    <row r="117" spans="1:8" x14ac:dyDescent="0.25">
      <c r="A117" s="16" t="s">
        <v>8219</v>
      </c>
      <c r="B117" s="16">
        <v>13</v>
      </c>
      <c r="G117" s="16" t="s">
        <v>8221</v>
      </c>
      <c r="H117" s="16">
        <v>0</v>
      </c>
    </row>
    <row r="118" spans="1:8" x14ac:dyDescent="0.25">
      <c r="A118" s="16" t="s">
        <v>8219</v>
      </c>
      <c r="B118" s="16">
        <v>13</v>
      </c>
      <c r="G118" s="16" t="s">
        <v>8221</v>
      </c>
      <c r="H118" s="16">
        <v>0</v>
      </c>
    </row>
    <row r="119" spans="1:8" x14ac:dyDescent="0.25">
      <c r="A119" s="16" t="s">
        <v>8219</v>
      </c>
      <c r="B119" s="16">
        <v>13</v>
      </c>
      <c r="G119" s="16" t="s">
        <v>8221</v>
      </c>
      <c r="H119" s="16">
        <v>0</v>
      </c>
    </row>
    <row r="120" spans="1:8" x14ac:dyDescent="0.25">
      <c r="A120" s="16" t="s">
        <v>8219</v>
      </c>
      <c r="B120" s="16">
        <v>13</v>
      </c>
      <c r="G120" s="16" t="s">
        <v>8221</v>
      </c>
      <c r="H120" s="16">
        <v>0</v>
      </c>
    </row>
    <row r="121" spans="1:8" x14ac:dyDescent="0.25">
      <c r="A121" s="16" t="s">
        <v>8219</v>
      </c>
      <c r="B121" s="16">
        <v>13</v>
      </c>
      <c r="G121" s="16" t="s">
        <v>8221</v>
      </c>
      <c r="H121" s="16">
        <v>0</v>
      </c>
    </row>
    <row r="122" spans="1:8" x14ac:dyDescent="0.25">
      <c r="A122" s="16" t="s">
        <v>8219</v>
      </c>
      <c r="B122" s="16">
        <v>13</v>
      </c>
      <c r="G122" s="16" t="s">
        <v>8221</v>
      </c>
      <c r="H122" s="16">
        <v>0</v>
      </c>
    </row>
    <row r="123" spans="1:8" x14ac:dyDescent="0.25">
      <c r="A123" s="16" t="s">
        <v>8219</v>
      </c>
      <c r="B123" s="16">
        <v>13</v>
      </c>
      <c r="G123" s="16" t="s">
        <v>8221</v>
      </c>
      <c r="H123" s="16">
        <v>0</v>
      </c>
    </row>
    <row r="124" spans="1:8" x14ac:dyDescent="0.25">
      <c r="A124" s="16" t="s">
        <v>8219</v>
      </c>
      <c r="B124" s="16">
        <v>13</v>
      </c>
      <c r="G124" s="16" t="s">
        <v>8221</v>
      </c>
      <c r="H124" s="16">
        <v>0</v>
      </c>
    </row>
    <row r="125" spans="1:8" x14ac:dyDescent="0.25">
      <c r="A125" s="16" t="s">
        <v>8219</v>
      </c>
      <c r="B125" s="16">
        <v>13</v>
      </c>
      <c r="G125" s="16" t="s">
        <v>8220</v>
      </c>
      <c r="H125" s="16">
        <v>0</v>
      </c>
    </row>
    <row r="126" spans="1:8" x14ac:dyDescent="0.25">
      <c r="A126" s="16" t="s">
        <v>8219</v>
      </c>
      <c r="B126" s="16">
        <v>13</v>
      </c>
      <c r="G126" s="16" t="s">
        <v>8220</v>
      </c>
      <c r="H126" s="16">
        <v>0</v>
      </c>
    </row>
    <row r="127" spans="1:8" x14ac:dyDescent="0.25">
      <c r="A127" s="16" t="s">
        <v>8219</v>
      </c>
      <c r="B127" s="16">
        <v>13</v>
      </c>
      <c r="G127" s="16" t="s">
        <v>8220</v>
      </c>
      <c r="H127" s="16">
        <v>0</v>
      </c>
    </row>
    <row r="128" spans="1:8" x14ac:dyDescent="0.25">
      <c r="A128" s="16" t="s">
        <v>8219</v>
      </c>
      <c r="B128" s="16">
        <v>13</v>
      </c>
      <c r="G128" s="16" t="s">
        <v>8220</v>
      </c>
      <c r="H128" s="16">
        <v>0</v>
      </c>
    </row>
    <row r="129" spans="1:8" x14ac:dyDescent="0.25">
      <c r="A129" s="16" t="s">
        <v>8219</v>
      </c>
      <c r="B129" s="16">
        <v>13</v>
      </c>
      <c r="G129" s="16" t="s">
        <v>8220</v>
      </c>
      <c r="H129" s="16">
        <v>0</v>
      </c>
    </row>
    <row r="130" spans="1:8" x14ac:dyDescent="0.25">
      <c r="A130" s="16" t="s">
        <v>8219</v>
      </c>
      <c r="B130" s="16">
        <v>13</v>
      </c>
      <c r="G130" s="16" t="s">
        <v>8220</v>
      </c>
      <c r="H130" s="16">
        <v>0</v>
      </c>
    </row>
    <row r="131" spans="1:8" x14ac:dyDescent="0.25">
      <c r="A131" s="16" t="s">
        <v>8219</v>
      </c>
      <c r="B131" s="16">
        <v>13</v>
      </c>
      <c r="G131" s="16" t="s">
        <v>8220</v>
      </c>
      <c r="H131" s="16">
        <v>0</v>
      </c>
    </row>
    <row r="132" spans="1:8" x14ac:dyDescent="0.25">
      <c r="A132" s="16" t="s">
        <v>8219</v>
      </c>
      <c r="B132" s="16">
        <v>13</v>
      </c>
      <c r="G132" s="16" t="s">
        <v>8220</v>
      </c>
      <c r="H132" s="16">
        <v>0</v>
      </c>
    </row>
    <row r="133" spans="1:8" x14ac:dyDescent="0.25">
      <c r="A133" s="16" t="s">
        <v>8219</v>
      </c>
      <c r="B133" s="16">
        <v>13</v>
      </c>
      <c r="G133" s="16" t="s">
        <v>8220</v>
      </c>
      <c r="H133" s="16">
        <v>0</v>
      </c>
    </row>
    <row r="134" spans="1:8" x14ac:dyDescent="0.25">
      <c r="A134" s="16" t="s">
        <v>8219</v>
      </c>
      <c r="B134" s="16">
        <v>14</v>
      </c>
      <c r="G134" s="16" t="s">
        <v>8220</v>
      </c>
      <c r="H134" s="16">
        <v>0</v>
      </c>
    </row>
    <row r="135" spans="1:8" x14ac:dyDescent="0.25">
      <c r="A135" s="16" t="s">
        <v>8219</v>
      </c>
      <c r="B135" s="16">
        <v>14</v>
      </c>
      <c r="G135" s="16" t="s">
        <v>8220</v>
      </c>
      <c r="H135" s="16">
        <v>0</v>
      </c>
    </row>
    <row r="136" spans="1:8" x14ac:dyDescent="0.25">
      <c r="A136" s="16" t="s">
        <v>8219</v>
      </c>
      <c r="B136" s="16">
        <v>14</v>
      </c>
      <c r="G136" s="16" t="s">
        <v>8220</v>
      </c>
      <c r="H136" s="16">
        <v>0</v>
      </c>
    </row>
    <row r="137" spans="1:8" x14ac:dyDescent="0.25">
      <c r="A137" s="16" t="s">
        <v>8219</v>
      </c>
      <c r="B137" s="16">
        <v>14</v>
      </c>
      <c r="G137" s="16" t="s">
        <v>8220</v>
      </c>
      <c r="H137" s="16">
        <v>0</v>
      </c>
    </row>
    <row r="138" spans="1:8" x14ac:dyDescent="0.25">
      <c r="A138" s="16" t="s">
        <v>8219</v>
      </c>
      <c r="B138" s="16">
        <v>14</v>
      </c>
      <c r="G138" s="16" t="s">
        <v>8220</v>
      </c>
      <c r="H138" s="16">
        <v>0</v>
      </c>
    </row>
    <row r="139" spans="1:8" x14ac:dyDescent="0.25">
      <c r="A139" s="16" t="s">
        <v>8219</v>
      </c>
      <c r="B139" s="16">
        <v>14</v>
      </c>
      <c r="G139" s="16" t="s">
        <v>8221</v>
      </c>
      <c r="H139" s="16">
        <v>0</v>
      </c>
    </row>
    <row r="140" spans="1:8" x14ac:dyDescent="0.25">
      <c r="A140" s="16" t="s">
        <v>8219</v>
      </c>
      <c r="B140" s="16">
        <v>14</v>
      </c>
      <c r="G140" s="16" t="s">
        <v>8221</v>
      </c>
      <c r="H140" s="16">
        <v>0</v>
      </c>
    </row>
    <row r="141" spans="1:8" x14ac:dyDescent="0.25">
      <c r="A141" s="16" t="s">
        <v>8219</v>
      </c>
      <c r="B141" s="16">
        <v>14</v>
      </c>
      <c r="G141" s="16" t="s">
        <v>8221</v>
      </c>
      <c r="H141" s="16">
        <v>0</v>
      </c>
    </row>
    <row r="142" spans="1:8" x14ac:dyDescent="0.25">
      <c r="A142" s="16" t="s">
        <v>8219</v>
      </c>
      <c r="B142" s="16">
        <v>14</v>
      </c>
      <c r="G142" s="16" t="s">
        <v>8221</v>
      </c>
      <c r="H142" s="16">
        <v>0</v>
      </c>
    </row>
    <row r="143" spans="1:8" x14ac:dyDescent="0.25">
      <c r="A143" s="16" t="s">
        <v>8219</v>
      </c>
      <c r="B143" s="16">
        <v>14</v>
      </c>
      <c r="G143" s="16" t="s">
        <v>8221</v>
      </c>
      <c r="H143" s="16">
        <v>0</v>
      </c>
    </row>
    <row r="144" spans="1:8" x14ac:dyDescent="0.25">
      <c r="A144" s="16" t="s">
        <v>8219</v>
      </c>
      <c r="B144" s="16">
        <v>14</v>
      </c>
      <c r="G144" s="16" t="s">
        <v>8221</v>
      </c>
      <c r="H144" s="16">
        <v>0</v>
      </c>
    </row>
    <row r="145" spans="1:8" x14ac:dyDescent="0.25">
      <c r="A145" s="16" t="s">
        <v>8219</v>
      </c>
      <c r="B145" s="16">
        <v>14</v>
      </c>
      <c r="G145" s="16" t="s">
        <v>8221</v>
      </c>
      <c r="H145" s="16">
        <v>0</v>
      </c>
    </row>
    <row r="146" spans="1:8" x14ac:dyDescent="0.25">
      <c r="A146" s="16" t="s">
        <v>8219</v>
      </c>
      <c r="B146" s="16">
        <v>14</v>
      </c>
      <c r="G146" s="16" t="s">
        <v>8221</v>
      </c>
      <c r="H146" s="16">
        <v>0</v>
      </c>
    </row>
    <row r="147" spans="1:8" x14ac:dyDescent="0.25">
      <c r="A147" s="16" t="s">
        <v>8219</v>
      </c>
      <c r="B147" s="16">
        <v>14</v>
      </c>
      <c r="G147" s="16" t="s">
        <v>8221</v>
      </c>
      <c r="H147" s="16">
        <v>0</v>
      </c>
    </row>
    <row r="148" spans="1:8" x14ac:dyDescent="0.25">
      <c r="A148" s="16" t="s">
        <v>8219</v>
      </c>
      <c r="B148" s="16">
        <v>14</v>
      </c>
      <c r="G148" s="16" t="s">
        <v>8221</v>
      </c>
      <c r="H148" s="16">
        <v>0</v>
      </c>
    </row>
    <row r="149" spans="1:8" x14ac:dyDescent="0.25">
      <c r="A149" s="16" t="s">
        <v>8219</v>
      </c>
      <c r="B149" s="16">
        <v>14</v>
      </c>
      <c r="G149" s="16" t="s">
        <v>8221</v>
      </c>
      <c r="H149" s="16">
        <v>0</v>
      </c>
    </row>
    <row r="150" spans="1:8" x14ac:dyDescent="0.25">
      <c r="A150" s="16" t="s">
        <v>8219</v>
      </c>
      <c r="B150" s="16">
        <v>14</v>
      </c>
      <c r="G150" s="16" t="s">
        <v>8221</v>
      </c>
      <c r="H150" s="16">
        <v>0</v>
      </c>
    </row>
    <row r="151" spans="1:8" x14ac:dyDescent="0.25">
      <c r="A151" s="16" t="s">
        <v>8219</v>
      </c>
      <c r="B151" s="16">
        <v>14</v>
      </c>
      <c r="G151" s="16" t="s">
        <v>8221</v>
      </c>
      <c r="H151" s="16">
        <v>0</v>
      </c>
    </row>
    <row r="152" spans="1:8" x14ac:dyDescent="0.25">
      <c r="A152" s="16" t="s">
        <v>8219</v>
      </c>
      <c r="B152" s="16">
        <v>14</v>
      </c>
      <c r="G152" s="16" t="s">
        <v>8221</v>
      </c>
      <c r="H152" s="16">
        <v>0</v>
      </c>
    </row>
    <row r="153" spans="1:8" x14ac:dyDescent="0.25">
      <c r="A153" s="16" t="s">
        <v>8219</v>
      </c>
      <c r="B153" s="16">
        <v>14</v>
      </c>
      <c r="G153" s="16" t="s">
        <v>8221</v>
      </c>
      <c r="H153" s="16">
        <v>0</v>
      </c>
    </row>
    <row r="154" spans="1:8" x14ac:dyDescent="0.25">
      <c r="A154" s="16" t="s">
        <v>8219</v>
      </c>
      <c r="B154" s="16">
        <v>14</v>
      </c>
      <c r="G154" s="16" t="s">
        <v>8221</v>
      </c>
      <c r="H154" s="16">
        <v>0</v>
      </c>
    </row>
    <row r="155" spans="1:8" x14ac:dyDescent="0.25">
      <c r="A155" s="16" t="s">
        <v>8219</v>
      </c>
      <c r="B155" s="16">
        <v>14</v>
      </c>
      <c r="G155" s="16" t="s">
        <v>8221</v>
      </c>
      <c r="H155" s="16">
        <v>0</v>
      </c>
    </row>
    <row r="156" spans="1:8" x14ac:dyDescent="0.25">
      <c r="A156" s="16" t="s">
        <v>8219</v>
      </c>
      <c r="B156" s="16">
        <v>14</v>
      </c>
      <c r="G156" s="16" t="s">
        <v>8221</v>
      </c>
      <c r="H156" s="16">
        <v>0</v>
      </c>
    </row>
    <row r="157" spans="1:8" x14ac:dyDescent="0.25">
      <c r="A157" s="16" t="s">
        <v>8219</v>
      </c>
      <c r="B157" s="16">
        <v>14</v>
      </c>
      <c r="G157" s="16" t="s">
        <v>8221</v>
      </c>
      <c r="H157" s="16">
        <v>0</v>
      </c>
    </row>
    <row r="158" spans="1:8" x14ac:dyDescent="0.25">
      <c r="A158" s="16" t="s">
        <v>8219</v>
      </c>
      <c r="B158" s="16">
        <v>14</v>
      </c>
      <c r="G158" s="16" t="s">
        <v>8221</v>
      </c>
      <c r="H158" s="16">
        <v>0</v>
      </c>
    </row>
    <row r="159" spans="1:8" x14ac:dyDescent="0.25">
      <c r="A159" s="16" t="s">
        <v>8219</v>
      </c>
      <c r="B159" s="16">
        <v>14</v>
      </c>
      <c r="G159" s="16" t="s">
        <v>8221</v>
      </c>
      <c r="H159" s="16">
        <v>0</v>
      </c>
    </row>
    <row r="160" spans="1:8" x14ac:dyDescent="0.25">
      <c r="A160" s="16" t="s">
        <v>8219</v>
      </c>
      <c r="B160" s="16">
        <v>14</v>
      </c>
      <c r="G160" s="16" t="s">
        <v>8220</v>
      </c>
      <c r="H160" s="16">
        <v>0</v>
      </c>
    </row>
    <row r="161" spans="1:8" x14ac:dyDescent="0.25">
      <c r="A161" s="16" t="s">
        <v>8219</v>
      </c>
      <c r="B161" s="16">
        <v>14</v>
      </c>
      <c r="G161" s="16" t="s">
        <v>8220</v>
      </c>
      <c r="H161" s="16">
        <v>0</v>
      </c>
    </row>
    <row r="162" spans="1:8" x14ac:dyDescent="0.25">
      <c r="A162" s="16" t="s">
        <v>8219</v>
      </c>
      <c r="B162" s="16">
        <v>14</v>
      </c>
      <c r="G162" s="16" t="s">
        <v>8220</v>
      </c>
      <c r="H162" s="16">
        <v>0</v>
      </c>
    </row>
    <row r="163" spans="1:8" x14ac:dyDescent="0.25">
      <c r="A163" s="16" t="s">
        <v>8219</v>
      </c>
      <c r="B163" s="16">
        <v>14</v>
      </c>
      <c r="G163" s="16" t="s">
        <v>8220</v>
      </c>
      <c r="H163" s="16">
        <v>0</v>
      </c>
    </row>
    <row r="164" spans="1:8" x14ac:dyDescent="0.25">
      <c r="A164" s="16" t="s">
        <v>8219</v>
      </c>
      <c r="B164" s="16">
        <v>14</v>
      </c>
      <c r="G164" s="16" t="s">
        <v>8220</v>
      </c>
      <c r="H164" s="16">
        <v>0</v>
      </c>
    </row>
    <row r="165" spans="1:8" x14ac:dyDescent="0.25">
      <c r="A165" s="16" t="s">
        <v>8219</v>
      </c>
      <c r="B165" s="16">
        <v>15</v>
      </c>
      <c r="G165" s="16" t="s">
        <v>8220</v>
      </c>
      <c r="H165" s="16">
        <v>0</v>
      </c>
    </row>
    <row r="166" spans="1:8" x14ac:dyDescent="0.25">
      <c r="A166" s="16" t="s">
        <v>8219</v>
      </c>
      <c r="B166" s="16">
        <v>15</v>
      </c>
      <c r="G166" s="16" t="s">
        <v>8220</v>
      </c>
      <c r="H166" s="16">
        <v>0</v>
      </c>
    </row>
    <row r="167" spans="1:8" x14ac:dyDescent="0.25">
      <c r="A167" s="16" t="s">
        <v>8219</v>
      </c>
      <c r="B167" s="16">
        <v>15</v>
      </c>
      <c r="G167" s="16" t="s">
        <v>8220</v>
      </c>
      <c r="H167" s="16">
        <v>0</v>
      </c>
    </row>
    <row r="168" spans="1:8" x14ac:dyDescent="0.25">
      <c r="A168" s="16" t="s">
        <v>8219</v>
      </c>
      <c r="B168" s="16">
        <v>15</v>
      </c>
      <c r="G168" s="16" t="s">
        <v>8220</v>
      </c>
      <c r="H168" s="16">
        <v>0</v>
      </c>
    </row>
    <row r="169" spans="1:8" x14ac:dyDescent="0.25">
      <c r="A169" s="16" t="s">
        <v>8219</v>
      </c>
      <c r="B169" s="16">
        <v>15</v>
      </c>
      <c r="G169" s="16" t="s">
        <v>8220</v>
      </c>
      <c r="H169" s="16">
        <v>0</v>
      </c>
    </row>
    <row r="170" spans="1:8" x14ac:dyDescent="0.25">
      <c r="A170" s="16" t="s">
        <v>8219</v>
      </c>
      <c r="B170" s="16">
        <v>15</v>
      </c>
      <c r="G170" s="16" t="s">
        <v>8221</v>
      </c>
      <c r="H170" s="16">
        <v>0</v>
      </c>
    </row>
    <row r="171" spans="1:8" x14ac:dyDescent="0.25">
      <c r="A171" s="16" t="s">
        <v>8219</v>
      </c>
      <c r="B171" s="16">
        <v>15</v>
      </c>
      <c r="G171" s="16" t="s">
        <v>8221</v>
      </c>
      <c r="H171" s="16">
        <v>0</v>
      </c>
    </row>
    <row r="172" spans="1:8" x14ac:dyDescent="0.25">
      <c r="A172" s="16" t="s">
        <v>8219</v>
      </c>
      <c r="B172" s="16">
        <v>15</v>
      </c>
      <c r="G172" s="16" t="s">
        <v>8221</v>
      </c>
      <c r="H172" s="16">
        <v>0</v>
      </c>
    </row>
    <row r="173" spans="1:8" x14ac:dyDescent="0.25">
      <c r="A173" s="16" t="s">
        <v>8219</v>
      </c>
      <c r="B173" s="16">
        <v>15</v>
      </c>
      <c r="G173" s="16" t="s">
        <v>8221</v>
      </c>
      <c r="H173" s="16">
        <v>0</v>
      </c>
    </row>
    <row r="174" spans="1:8" x14ac:dyDescent="0.25">
      <c r="A174" s="16" t="s">
        <v>8219</v>
      </c>
      <c r="B174" s="16">
        <v>15</v>
      </c>
      <c r="G174" s="16" t="s">
        <v>8221</v>
      </c>
      <c r="H174" s="16">
        <v>0</v>
      </c>
    </row>
    <row r="175" spans="1:8" x14ac:dyDescent="0.25">
      <c r="A175" s="16" t="s">
        <v>8219</v>
      </c>
      <c r="B175" s="16">
        <v>15</v>
      </c>
      <c r="G175" s="16" t="s">
        <v>8221</v>
      </c>
      <c r="H175" s="16">
        <v>0</v>
      </c>
    </row>
    <row r="176" spans="1:8" x14ac:dyDescent="0.25">
      <c r="A176" s="16" t="s">
        <v>8219</v>
      </c>
      <c r="B176" s="16">
        <v>15</v>
      </c>
      <c r="G176" s="16" t="s">
        <v>8221</v>
      </c>
      <c r="H176" s="16">
        <v>0</v>
      </c>
    </row>
    <row r="177" spans="1:8" x14ac:dyDescent="0.25">
      <c r="A177" s="16" t="s">
        <v>8219</v>
      </c>
      <c r="B177" s="16">
        <v>15</v>
      </c>
      <c r="G177" s="16" t="s">
        <v>8221</v>
      </c>
      <c r="H177" s="16">
        <v>0</v>
      </c>
    </row>
    <row r="178" spans="1:8" x14ac:dyDescent="0.25">
      <c r="A178" s="16" t="s">
        <v>8219</v>
      </c>
      <c r="B178" s="16">
        <v>15</v>
      </c>
      <c r="G178" s="16" t="s">
        <v>8221</v>
      </c>
      <c r="H178" s="16">
        <v>0</v>
      </c>
    </row>
    <row r="179" spans="1:8" x14ac:dyDescent="0.25">
      <c r="A179" s="16" t="s">
        <v>8219</v>
      </c>
      <c r="B179" s="16">
        <v>15</v>
      </c>
      <c r="G179" s="16" t="s">
        <v>8221</v>
      </c>
      <c r="H179" s="16">
        <v>0</v>
      </c>
    </row>
    <row r="180" spans="1:8" x14ac:dyDescent="0.25">
      <c r="A180" s="16" t="s">
        <v>8219</v>
      </c>
      <c r="B180" s="16">
        <v>15</v>
      </c>
      <c r="G180" s="16" t="s">
        <v>8221</v>
      </c>
      <c r="H180" s="16">
        <v>0</v>
      </c>
    </row>
    <row r="181" spans="1:8" x14ac:dyDescent="0.25">
      <c r="A181" s="16" t="s">
        <v>8219</v>
      </c>
      <c r="B181" s="16">
        <v>15</v>
      </c>
      <c r="G181" s="16" t="s">
        <v>8221</v>
      </c>
      <c r="H181" s="16">
        <v>0</v>
      </c>
    </row>
    <row r="182" spans="1:8" x14ac:dyDescent="0.25">
      <c r="A182" s="16" t="s">
        <v>8219</v>
      </c>
      <c r="B182" s="16">
        <v>15</v>
      </c>
      <c r="G182" s="16" t="s">
        <v>8221</v>
      </c>
      <c r="H182" s="16">
        <v>0</v>
      </c>
    </row>
    <row r="183" spans="1:8" x14ac:dyDescent="0.25">
      <c r="A183" s="16" t="s">
        <v>8219</v>
      </c>
      <c r="B183" s="16">
        <v>15</v>
      </c>
      <c r="G183" s="16" t="s">
        <v>8220</v>
      </c>
      <c r="H183" s="16">
        <v>0</v>
      </c>
    </row>
    <row r="184" spans="1:8" x14ac:dyDescent="0.25">
      <c r="A184" s="16" t="s">
        <v>8219</v>
      </c>
      <c r="B184" s="16">
        <v>15</v>
      </c>
      <c r="G184" s="16" t="s">
        <v>8220</v>
      </c>
      <c r="H184" s="16">
        <v>0</v>
      </c>
    </row>
    <row r="185" spans="1:8" x14ac:dyDescent="0.25">
      <c r="A185" s="16" t="s">
        <v>8219</v>
      </c>
      <c r="B185" s="16">
        <v>15</v>
      </c>
      <c r="G185" s="16" t="s">
        <v>8220</v>
      </c>
      <c r="H185" s="16">
        <v>0</v>
      </c>
    </row>
    <row r="186" spans="1:8" x14ac:dyDescent="0.25">
      <c r="A186" s="16" t="s">
        <v>8219</v>
      </c>
      <c r="B186" s="16">
        <v>15</v>
      </c>
      <c r="G186" s="16" t="s">
        <v>8220</v>
      </c>
      <c r="H186" s="16">
        <v>0</v>
      </c>
    </row>
    <row r="187" spans="1:8" x14ac:dyDescent="0.25">
      <c r="A187" s="16" t="s">
        <v>8219</v>
      </c>
      <c r="B187" s="16">
        <v>15</v>
      </c>
      <c r="G187" s="16" t="s">
        <v>8220</v>
      </c>
      <c r="H187" s="16">
        <v>0</v>
      </c>
    </row>
    <row r="188" spans="1:8" x14ac:dyDescent="0.25">
      <c r="A188" s="16" t="s">
        <v>8219</v>
      </c>
      <c r="B188" s="16">
        <v>15</v>
      </c>
      <c r="G188" s="16" t="s">
        <v>8220</v>
      </c>
      <c r="H188" s="16">
        <v>0</v>
      </c>
    </row>
    <row r="189" spans="1:8" x14ac:dyDescent="0.25">
      <c r="A189" s="16" t="s">
        <v>8219</v>
      </c>
      <c r="B189" s="16">
        <v>15</v>
      </c>
      <c r="G189" s="16" t="s">
        <v>8221</v>
      </c>
      <c r="H189" s="16">
        <v>0</v>
      </c>
    </row>
    <row r="190" spans="1:8" x14ac:dyDescent="0.25">
      <c r="A190" s="16" t="s">
        <v>8219</v>
      </c>
      <c r="B190" s="16">
        <v>15</v>
      </c>
      <c r="G190" s="16" t="s">
        <v>8221</v>
      </c>
      <c r="H190" s="16">
        <v>0</v>
      </c>
    </row>
    <row r="191" spans="1:8" x14ac:dyDescent="0.25">
      <c r="A191" s="16" t="s">
        <v>8219</v>
      </c>
      <c r="B191" s="16">
        <v>16</v>
      </c>
      <c r="G191" s="16" t="s">
        <v>8221</v>
      </c>
      <c r="H191" s="16">
        <v>0</v>
      </c>
    </row>
    <row r="192" spans="1:8" x14ac:dyDescent="0.25">
      <c r="A192" s="16" t="s">
        <v>8219</v>
      </c>
      <c r="B192" s="16">
        <v>16</v>
      </c>
      <c r="G192" s="16" t="s">
        <v>8221</v>
      </c>
      <c r="H192" s="16">
        <v>0</v>
      </c>
    </row>
    <row r="193" spans="1:8" x14ac:dyDescent="0.25">
      <c r="A193" s="16" t="s">
        <v>8219</v>
      </c>
      <c r="B193" s="16">
        <v>16</v>
      </c>
      <c r="G193" s="16" t="s">
        <v>8221</v>
      </c>
      <c r="H193" s="16">
        <v>0</v>
      </c>
    </row>
    <row r="194" spans="1:8" x14ac:dyDescent="0.25">
      <c r="A194" s="16" t="s">
        <v>8219</v>
      </c>
      <c r="B194" s="16">
        <v>16</v>
      </c>
      <c r="G194" s="16" t="s">
        <v>8221</v>
      </c>
      <c r="H194" s="16">
        <v>0</v>
      </c>
    </row>
    <row r="195" spans="1:8" x14ac:dyDescent="0.25">
      <c r="A195" s="16" t="s">
        <v>8219</v>
      </c>
      <c r="B195" s="16">
        <v>16</v>
      </c>
      <c r="G195" s="16" t="s">
        <v>8221</v>
      </c>
      <c r="H195" s="16">
        <v>0</v>
      </c>
    </row>
    <row r="196" spans="1:8" x14ac:dyDescent="0.25">
      <c r="A196" s="16" t="s">
        <v>8219</v>
      </c>
      <c r="B196" s="16">
        <v>16</v>
      </c>
      <c r="G196" s="16" t="s">
        <v>8221</v>
      </c>
      <c r="H196" s="16">
        <v>0</v>
      </c>
    </row>
    <row r="197" spans="1:8" x14ac:dyDescent="0.25">
      <c r="A197" s="16" t="s">
        <v>8219</v>
      </c>
      <c r="B197" s="16">
        <v>16</v>
      </c>
      <c r="G197" s="16" t="s">
        <v>8221</v>
      </c>
      <c r="H197" s="16">
        <v>0</v>
      </c>
    </row>
    <row r="198" spans="1:8" x14ac:dyDescent="0.25">
      <c r="A198" s="16" t="s">
        <v>8219</v>
      </c>
      <c r="B198" s="16">
        <v>16</v>
      </c>
      <c r="G198" s="16" t="s">
        <v>8221</v>
      </c>
      <c r="H198" s="16">
        <v>0</v>
      </c>
    </row>
    <row r="199" spans="1:8" x14ac:dyDescent="0.25">
      <c r="A199" s="16" t="s">
        <v>8219</v>
      </c>
      <c r="B199" s="16">
        <v>16</v>
      </c>
      <c r="G199" s="16" t="s">
        <v>8221</v>
      </c>
      <c r="H199" s="16">
        <v>0</v>
      </c>
    </row>
    <row r="200" spans="1:8" x14ac:dyDescent="0.25">
      <c r="A200" s="16" t="s">
        <v>8219</v>
      </c>
      <c r="B200" s="16">
        <v>16</v>
      </c>
      <c r="G200" s="16" t="s">
        <v>8221</v>
      </c>
      <c r="H200" s="16">
        <v>0</v>
      </c>
    </row>
    <row r="201" spans="1:8" x14ac:dyDescent="0.25">
      <c r="A201" s="16" t="s">
        <v>8219</v>
      </c>
      <c r="B201" s="16">
        <v>16</v>
      </c>
      <c r="G201" s="16" t="s">
        <v>8220</v>
      </c>
      <c r="H201" s="16">
        <v>0</v>
      </c>
    </row>
    <row r="202" spans="1:8" x14ac:dyDescent="0.25">
      <c r="A202" s="16" t="s">
        <v>8219</v>
      </c>
      <c r="B202" s="16">
        <v>16</v>
      </c>
      <c r="G202" s="16" t="s">
        <v>8220</v>
      </c>
      <c r="H202" s="16">
        <v>0</v>
      </c>
    </row>
    <row r="203" spans="1:8" x14ac:dyDescent="0.25">
      <c r="A203" s="16" t="s">
        <v>8219</v>
      </c>
      <c r="B203" s="16">
        <v>16</v>
      </c>
      <c r="G203" s="16" t="s">
        <v>8220</v>
      </c>
      <c r="H203" s="16">
        <v>0</v>
      </c>
    </row>
    <row r="204" spans="1:8" x14ac:dyDescent="0.25">
      <c r="A204" s="16" t="s">
        <v>8219</v>
      </c>
      <c r="B204" s="16">
        <v>17</v>
      </c>
      <c r="G204" s="16" t="s">
        <v>8221</v>
      </c>
      <c r="H204" s="16">
        <v>0</v>
      </c>
    </row>
    <row r="205" spans="1:8" x14ac:dyDescent="0.25">
      <c r="A205" s="16" t="s">
        <v>8219</v>
      </c>
      <c r="B205" s="16">
        <v>17</v>
      </c>
      <c r="G205" s="16" t="s">
        <v>8221</v>
      </c>
      <c r="H205" s="16">
        <v>0</v>
      </c>
    </row>
    <row r="206" spans="1:8" x14ac:dyDescent="0.25">
      <c r="A206" s="16" t="s">
        <v>8219</v>
      </c>
      <c r="B206" s="16">
        <v>17</v>
      </c>
      <c r="G206" s="16" t="s">
        <v>8221</v>
      </c>
      <c r="H206" s="16">
        <v>0</v>
      </c>
    </row>
    <row r="207" spans="1:8" x14ac:dyDescent="0.25">
      <c r="A207" s="16" t="s">
        <v>8219</v>
      </c>
      <c r="B207" s="16">
        <v>17</v>
      </c>
      <c r="G207" s="16" t="s">
        <v>8221</v>
      </c>
      <c r="H207" s="16">
        <v>0</v>
      </c>
    </row>
    <row r="208" spans="1:8" x14ac:dyDescent="0.25">
      <c r="A208" s="16" t="s">
        <v>8219</v>
      </c>
      <c r="B208" s="16">
        <v>17</v>
      </c>
      <c r="G208" s="16" t="s">
        <v>8221</v>
      </c>
      <c r="H208" s="16">
        <v>0</v>
      </c>
    </row>
    <row r="209" spans="1:8" x14ac:dyDescent="0.25">
      <c r="A209" s="16" t="s">
        <v>8219</v>
      </c>
      <c r="B209" s="16">
        <v>17</v>
      </c>
      <c r="G209" s="16" t="s">
        <v>8221</v>
      </c>
      <c r="H209" s="16">
        <v>0</v>
      </c>
    </row>
    <row r="210" spans="1:8" x14ac:dyDescent="0.25">
      <c r="A210" s="16" t="s">
        <v>8219</v>
      </c>
      <c r="B210" s="16">
        <v>17</v>
      </c>
      <c r="G210" s="16" t="s">
        <v>8221</v>
      </c>
      <c r="H210" s="16">
        <v>0</v>
      </c>
    </row>
    <row r="211" spans="1:8" x14ac:dyDescent="0.25">
      <c r="A211" s="16" t="s">
        <v>8219</v>
      </c>
      <c r="B211" s="16">
        <v>17</v>
      </c>
      <c r="G211" s="16" t="s">
        <v>8221</v>
      </c>
      <c r="H211" s="16">
        <v>0</v>
      </c>
    </row>
    <row r="212" spans="1:8" x14ac:dyDescent="0.25">
      <c r="A212" s="16" t="s">
        <v>8219</v>
      </c>
      <c r="B212" s="16">
        <v>17</v>
      </c>
      <c r="G212" s="16" t="s">
        <v>8221</v>
      </c>
      <c r="H212" s="16">
        <v>0</v>
      </c>
    </row>
    <row r="213" spans="1:8" x14ac:dyDescent="0.25">
      <c r="A213" s="16" t="s">
        <v>8219</v>
      </c>
      <c r="B213" s="16">
        <v>17</v>
      </c>
      <c r="G213" s="16" t="s">
        <v>8221</v>
      </c>
      <c r="H213" s="16">
        <v>0</v>
      </c>
    </row>
    <row r="214" spans="1:8" x14ac:dyDescent="0.25">
      <c r="A214" s="16" t="s">
        <v>8219</v>
      </c>
      <c r="B214" s="16">
        <v>17</v>
      </c>
      <c r="G214" s="16" t="s">
        <v>8221</v>
      </c>
      <c r="H214" s="16">
        <v>0</v>
      </c>
    </row>
    <row r="215" spans="1:8" x14ac:dyDescent="0.25">
      <c r="A215" s="16" t="s">
        <v>8219</v>
      </c>
      <c r="B215" s="16">
        <v>17</v>
      </c>
      <c r="G215" s="16" t="s">
        <v>8221</v>
      </c>
      <c r="H215" s="16">
        <v>0</v>
      </c>
    </row>
    <row r="216" spans="1:8" x14ac:dyDescent="0.25">
      <c r="A216" s="16" t="s">
        <v>8219</v>
      </c>
      <c r="B216" s="16">
        <v>17</v>
      </c>
      <c r="G216" s="16" t="s">
        <v>8221</v>
      </c>
      <c r="H216" s="16">
        <v>0</v>
      </c>
    </row>
    <row r="217" spans="1:8" x14ac:dyDescent="0.25">
      <c r="A217" s="16" t="s">
        <v>8219</v>
      </c>
      <c r="B217" s="16">
        <v>17</v>
      </c>
      <c r="G217" s="16" t="s">
        <v>8221</v>
      </c>
      <c r="H217" s="16">
        <v>0</v>
      </c>
    </row>
    <row r="218" spans="1:8" x14ac:dyDescent="0.25">
      <c r="A218" s="16" t="s">
        <v>8219</v>
      </c>
      <c r="B218" s="16">
        <v>17</v>
      </c>
      <c r="G218" s="16" t="s">
        <v>8221</v>
      </c>
      <c r="H218" s="16">
        <v>0</v>
      </c>
    </row>
    <row r="219" spans="1:8" x14ac:dyDescent="0.25">
      <c r="A219" s="16" t="s">
        <v>8219</v>
      </c>
      <c r="B219" s="16">
        <v>17</v>
      </c>
      <c r="G219" s="16" t="s">
        <v>8221</v>
      </c>
      <c r="H219" s="16">
        <v>0</v>
      </c>
    </row>
    <row r="220" spans="1:8" x14ac:dyDescent="0.25">
      <c r="A220" s="16" t="s">
        <v>8219</v>
      </c>
      <c r="B220" s="16">
        <v>17</v>
      </c>
      <c r="G220" s="16" t="s">
        <v>8221</v>
      </c>
      <c r="H220" s="16">
        <v>0</v>
      </c>
    </row>
    <row r="221" spans="1:8" x14ac:dyDescent="0.25">
      <c r="A221" s="16" t="s">
        <v>8219</v>
      </c>
      <c r="B221" s="16">
        <v>17</v>
      </c>
      <c r="G221" s="16" t="s">
        <v>8221</v>
      </c>
      <c r="H221" s="16">
        <v>0</v>
      </c>
    </row>
    <row r="222" spans="1:8" x14ac:dyDescent="0.25">
      <c r="A222" s="16" t="s">
        <v>8219</v>
      </c>
      <c r="B222" s="16">
        <v>17</v>
      </c>
      <c r="G222" s="16" t="s">
        <v>8221</v>
      </c>
      <c r="H222" s="16">
        <v>0</v>
      </c>
    </row>
    <row r="223" spans="1:8" x14ac:dyDescent="0.25">
      <c r="A223" s="16" t="s">
        <v>8219</v>
      </c>
      <c r="B223" s="16">
        <v>17</v>
      </c>
      <c r="G223" s="16" t="s">
        <v>8221</v>
      </c>
      <c r="H223" s="16">
        <v>0</v>
      </c>
    </row>
    <row r="224" spans="1:8" x14ac:dyDescent="0.25">
      <c r="A224" s="16" t="s">
        <v>8219</v>
      </c>
      <c r="B224" s="16">
        <v>17</v>
      </c>
      <c r="G224" s="16" t="s">
        <v>8221</v>
      </c>
      <c r="H224" s="16">
        <v>0</v>
      </c>
    </row>
    <row r="225" spans="1:8" x14ac:dyDescent="0.25">
      <c r="A225" s="16" t="s">
        <v>8219</v>
      </c>
      <c r="B225" s="16">
        <v>17</v>
      </c>
      <c r="G225" s="16" t="s">
        <v>8221</v>
      </c>
      <c r="H225" s="16">
        <v>0</v>
      </c>
    </row>
    <row r="226" spans="1:8" x14ac:dyDescent="0.25">
      <c r="A226" s="16" t="s">
        <v>8219</v>
      </c>
      <c r="B226" s="16">
        <v>17</v>
      </c>
      <c r="G226" s="16" t="s">
        <v>8221</v>
      </c>
      <c r="H226" s="16">
        <v>0</v>
      </c>
    </row>
    <row r="227" spans="1:8" x14ac:dyDescent="0.25">
      <c r="A227" s="16" t="s">
        <v>8219</v>
      </c>
      <c r="B227" s="16">
        <v>17</v>
      </c>
      <c r="G227" s="16" t="s">
        <v>8221</v>
      </c>
      <c r="H227" s="16">
        <v>0</v>
      </c>
    </row>
    <row r="228" spans="1:8" x14ac:dyDescent="0.25">
      <c r="A228" s="16" t="s">
        <v>8219</v>
      </c>
      <c r="B228" s="16">
        <v>17</v>
      </c>
      <c r="G228" s="16" t="s">
        <v>8221</v>
      </c>
      <c r="H228" s="16">
        <v>0</v>
      </c>
    </row>
    <row r="229" spans="1:8" x14ac:dyDescent="0.25">
      <c r="A229" s="16" t="s">
        <v>8219</v>
      </c>
      <c r="B229" s="16">
        <v>17</v>
      </c>
      <c r="G229" s="16" t="s">
        <v>8221</v>
      </c>
      <c r="H229" s="16">
        <v>0</v>
      </c>
    </row>
    <row r="230" spans="1:8" x14ac:dyDescent="0.25">
      <c r="A230" s="16" t="s">
        <v>8219</v>
      </c>
      <c r="B230" s="16">
        <v>17</v>
      </c>
      <c r="G230" s="16" t="s">
        <v>8221</v>
      </c>
      <c r="H230" s="16">
        <v>0</v>
      </c>
    </row>
    <row r="231" spans="1:8" x14ac:dyDescent="0.25">
      <c r="A231" s="16" t="s">
        <v>8219</v>
      </c>
      <c r="B231" s="16">
        <v>17</v>
      </c>
      <c r="G231" s="16" t="s">
        <v>8221</v>
      </c>
      <c r="H231" s="16">
        <v>0</v>
      </c>
    </row>
    <row r="232" spans="1:8" x14ac:dyDescent="0.25">
      <c r="A232" s="16" t="s">
        <v>8219</v>
      </c>
      <c r="B232" s="16">
        <v>17</v>
      </c>
      <c r="G232" s="16" t="s">
        <v>8221</v>
      </c>
      <c r="H232" s="16">
        <v>0</v>
      </c>
    </row>
    <row r="233" spans="1:8" x14ac:dyDescent="0.25">
      <c r="A233" s="16" t="s">
        <v>8219</v>
      </c>
      <c r="B233" s="16">
        <v>17</v>
      </c>
      <c r="G233" s="16" t="s">
        <v>8221</v>
      </c>
      <c r="H233" s="16">
        <v>0</v>
      </c>
    </row>
    <row r="234" spans="1:8" x14ac:dyDescent="0.25">
      <c r="A234" s="16" t="s">
        <v>8219</v>
      </c>
      <c r="B234" s="16">
        <v>17</v>
      </c>
      <c r="G234" s="16" t="s">
        <v>8221</v>
      </c>
      <c r="H234" s="16">
        <v>0</v>
      </c>
    </row>
    <row r="235" spans="1:8" x14ac:dyDescent="0.25">
      <c r="A235" s="16" t="s">
        <v>8219</v>
      </c>
      <c r="B235" s="16">
        <v>17</v>
      </c>
      <c r="G235" s="16" t="s">
        <v>8221</v>
      </c>
      <c r="H235" s="16">
        <v>0</v>
      </c>
    </row>
    <row r="236" spans="1:8" x14ac:dyDescent="0.25">
      <c r="A236" s="16" t="s">
        <v>8219</v>
      </c>
      <c r="B236" s="16">
        <v>17</v>
      </c>
      <c r="G236" s="16" t="s">
        <v>8221</v>
      </c>
      <c r="H236" s="16">
        <v>0</v>
      </c>
    </row>
    <row r="237" spans="1:8" x14ac:dyDescent="0.25">
      <c r="A237" s="16" t="s">
        <v>8219</v>
      </c>
      <c r="B237" s="16">
        <v>17</v>
      </c>
      <c r="G237" s="16" t="s">
        <v>8221</v>
      </c>
      <c r="H237" s="16">
        <v>0</v>
      </c>
    </row>
    <row r="238" spans="1:8" x14ac:dyDescent="0.25">
      <c r="A238" s="16" t="s">
        <v>8219</v>
      </c>
      <c r="B238" s="16">
        <v>18</v>
      </c>
      <c r="G238" s="16" t="s">
        <v>8220</v>
      </c>
      <c r="H238" s="16">
        <v>0</v>
      </c>
    </row>
    <row r="239" spans="1:8" x14ac:dyDescent="0.25">
      <c r="A239" s="16" t="s">
        <v>8219</v>
      </c>
      <c r="B239" s="16">
        <v>18</v>
      </c>
      <c r="G239" s="16" t="s">
        <v>8220</v>
      </c>
      <c r="H239" s="16">
        <v>0</v>
      </c>
    </row>
    <row r="240" spans="1:8" x14ac:dyDescent="0.25">
      <c r="A240" s="16" t="s">
        <v>8219</v>
      </c>
      <c r="B240" s="16">
        <v>18</v>
      </c>
      <c r="G240" s="16" t="s">
        <v>8220</v>
      </c>
      <c r="H240" s="16">
        <v>0</v>
      </c>
    </row>
    <row r="241" spans="1:8" x14ac:dyDescent="0.25">
      <c r="A241" s="16" t="s">
        <v>8219</v>
      </c>
      <c r="B241" s="16">
        <v>18</v>
      </c>
      <c r="G241" s="16" t="s">
        <v>8220</v>
      </c>
      <c r="H241" s="16">
        <v>0</v>
      </c>
    </row>
    <row r="242" spans="1:8" x14ac:dyDescent="0.25">
      <c r="A242" s="16" t="s">
        <v>8219</v>
      </c>
      <c r="B242" s="16">
        <v>18</v>
      </c>
      <c r="G242" s="16" t="s">
        <v>8220</v>
      </c>
      <c r="H242" s="16">
        <v>0</v>
      </c>
    </row>
    <row r="243" spans="1:8" x14ac:dyDescent="0.25">
      <c r="A243" s="16" t="s">
        <v>8219</v>
      </c>
      <c r="B243" s="16">
        <v>18</v>
      </c>
      <c r="G243" s="16" t="s">
        <v>8220</v>
      </c>
      <c r="H243" s="16">
        <v>0</v>
      </c>
    </row>
    <row r="244" spans="1:8" x14ac:dyDescent="0.25">
      <c r="A244" s="16" t="s">
        <v>8219</v>
      </c>
      <c r="B244" s="16">
        <v>18</v>
      </c>
      <c r="G244" s="16" t="s">
        <v>8220</v>
      </c>
      <c r="H244" s="16">
        <v>0</v>
      </c>
    </row>
    <row r="245" spans="1:8" x14ac:dyDescent="0.25">
      <c r="A245" s="16" t="s">
        <v>8219</v>
      </c>
      <c r="B245" s="16">
        <v>18</v>
      </c>
      <c r="G245" s="16" t="s">
        <v>8220</v>
      </c>
      <c r="H245" s="16">
        <v>0</v>
      </c>
    </row>
    <row r="246" spans="1:8" x14ac:dyDescent="0.25">
      <c r="A246" s="16" t="s">
        <v>8219</v>
      </c>
      <c r="B246" s="16">
        <v>18</v>
      </c>
      <c r="G246" s="16" t="s">
        <v>8220</v>
      </c>
      <c r="H246" s="16">
        <v>0</v>
      </c>
    </row>
    <row r="247" spans="1:8" x14ac:dyDescent="0.25">
      <c r="A247" s="16" t="s">
        <v>8219</v>
      </c>
      <c r="B247" s="16">
        <v>18</v>
      </c>
      <c r="G247" s="16" t="s">
        <v>8220</v>
      </c>
      <c r="H247" s="16">
        <v>0</v>
      </c>
    </row>
    <row r="248" spans="1:8" x14ac:dyDescent="0.25">
      <c r="A248" s="16" t="s">
        <v>8219</v>
      </c>
      <c r="B248" s="16">
        <v>18</v>
      </c>
      <c r="G248" s="16" t="s">
        <v>8220</v>
      </c>
      <c r="H248" s="16">
        <v>0</v>
      </c>
    </row>
    <row r="249" spans="1:8" x14ac:dyDescent="0.25">
      <c r="A249" s="16" t="s">
        <v>8219</v>
      </c>
      <c r="B249" s="16">
        <v>18</v>
      </c>
      <c r="G249" s="16" t="s">
        <v>8220</v>
      </c>
      <c r="H249" s="16">
        <v>0</v>
      </c>
    </row>
    <row r="250" spans="1:8" x14ac:dyDescent="0.25">
      <c r="A250" s="16" t="s">
        <v>8219</v>
      </c>
      <c r="B250" s="16">
        <v>18</v>
      </c>
      <c r="G250" s="16" t="s">
        <v>8220</v>
      </c>
      <c r="H250" s="16">
        <v>0</v>
      </c>
    </row>
    <row r="251" spans="1:8" x14ac:dyDescent="0.25">
      <c r="A251" s="16" t="s">
        <v>8219</v>
      </c>
      <c r="B251" s="16">
        <v>18</v>
      </c>
      <c r="G251" s="16" t="s">
        <v>8220</v>
      </c>
      <c r="H251" s="16">
        <v>0</v>
      </c>
    </row>
    <row r="252" spans="1:8" x14ac:dyDescent="0.25">
      <c r="A252" s="16" t="s">
        <v>8219</v>
      </c>
      <c r="B252" s="16">
        <v>18</v>
      </c>
      <c r="G252" s="16" t="s">
        <v>8220</v>
      </c>
      <c r="H252" s="16">
        <v>0</v>
      </c>
    </row>
    <row r="253" spans="1:8" x14ac:dyDescent="0.25">
      <c r="A253" s="16" t="s">
        <v>8219</v>
      </c>
      <c r="B253" s="16">
        <v>18</v>
      </c>
      <c r="G253" s="16" t="s">
        <v>8220</v>
      </c>
      <c r="H253" s="16">
        <v>0</v>
      </c>
    </row>
    <row r="254" spans="1:8" x14ac:dyDescent="0.25">
      <c r="A254" s="16" t="s">
        <v>8219</v>
      </c>
      <c r="B254" s="16">
        <v>18</v>
      </c>
      <c r="G254" s="16" t="s">
        <v>8220</v>
      </c>
      <c r="H254" s="16">
        <v>0</v>
      </c>
    </row>
    <row r="255" spans="1:8" x14ac:dyDescent="0.25">
      <c r="A255" s="16" t="s">
        <v>8219</v>
      </c>
      <c r="B255" s="16">
        <v>18</v>
      </c>
      <c r="G255" s="16" t="s">
        <v>8220</v>
      </c>
      <c r="H255" s="16">
        <v>0</v>
      </c>
    </row>
    <row r="256" spans="1:8" x14ac:dyDescent="0.25">
      <c r="A256" s="16" t="s">
        <v>8219</v>
      </c>
      <c r="B256" s="16">
        <v>18</v>
      </c>
      <c r="G256" s="16" t="s">
        <v>8220</v>
      </c>
      <c r="H256" s="16">
        <v>0</v>
      </c>
    </row>
    <row r="257" spans="1:8" x14ac:dyDescent="0.25">
      <c r="A257" s="16" t="s">
        <v>8219</v>
      </c>
      <c r="B257" s="16">
        <v>18</v>
      </c>
      <c r="G257" s="16" t="s">
        <v>8220</v>
      </c>
      <c r="H257" s="16">
        <v>0</v>
      </c>
    </row>
    <row r="258" spans="1:8" x14ac:dyDescent="0.25">
      <c r="A258" s="16" t="s">
        <v>8219</v>
      </c>
      <c r="B258" s="16">
        <v>18</v>
      </c>
      <c r="G258" s="16" t="s">
        <v>8220</v>
      </c>
      <c r="H258" s="16">
        <v>0</v>
      </c>
    </row>
    <row r="259" spans="1:8" x14ac:dyDescent="0.25">
      <c r="A259" s="16" t="s">
        <v>8219</v>
      </c>
      <c r="B259" s="16">
        <v>19</v>
      </c>
      <c r="G259" s="16" t="s">
        <v>8220</v>
      </c>
      <c r="H259" s="16">
        <v>0</v>
      </c>
    </row>
    <row r="260" spans="1:8" x14ac:dyDescent="0.25">
      <c r="A260" s="16" t="s">
        <v>8219</v>
      </c>
      <c r="B260" s="16">
        <v>19</v>
      </c>
      <c r="G260" s="16" t="s">
        <v>8220</v>
      </c>
      <c r="H260" s="16">
        <v>0</v>
      </c>
    </row>
    <row r="261" spans="1:8" x14ac:dyDescent="0.25">
      <c r="A261" s="16" t="s">
        <v>8219</v>
      </c>
      <c r="B261" s="16">
        <v>19</v>
      </c>
      <c r="G261" s="16" t="s">
        <v>8220</v>
      </c>
      <c r="H261" s="16">
        <v>0</v>
      </c>
    </row>
    <row r="262" spans="1:8" x14ac:dyDescent="0.25">
      <c r="A262" s="16" t="s">
        <v>8219</v>
      </c>
      <c r="B262" s="16">
        <v>19</v>
      </c>
      <c r="G262" s="16" t="s">
        <v>8220</v>
      </c>
      <c r="H262" s="16">
        <v>0</v>
      </c>
    </row>
    <row r="263" spans="1:8" x14ac:dyDescent="0.25">
      <c r="A263" s="16" t="s">
        <v>8219</v>
      </c>
      <c r="B263" s="16">
        <v>19</v>
      </c>
      <c r="G263" s="16" t="s">
        <v>8220</v>
      </c>
      <c r="H263" s="16">
        <v>0</v>
      </c>
    </row>
    <row r="264" spans="1:8" x14ac:dyDescent="0.25">
      <c r="A264" s="16" t="s">
        <v>8219</v>
      </c>
      <c r="B264" s="16">
        <v>19</v>
      </c>
      <c r="G264" s="16" t="s">
        <v>8220</v>
      </c>
      <c r="H264" s="16">
        <v>0</v>
      </c>
    </row>
    <row r="265" spans="1:8" x14ac:dyDescent="0.25">
      <c r="A265" s="16" t="s">
        <v>8219</v>
      </c>
      <c r="B265" s="16">
        <v>19</v>
      </c>
      <c r="G265" s="16" t="s">
        <v>8220</v>
      </c>
      <c r="H265" s="16">
        <v>0</v>
      </c>
    </row>
    <row r="266" spans="1:8" x14ac:dyDescent="0.25">
      <c r="A266" s="16" t="s">
        <v>8219</v>
      </c>
      <c r="B266" s="16">
        <v>19</v>
      </c>
      <c r="G266" s="16" t="s">
        <v>8221</v>
      </c>
      <c r="H266" s="16">
        <v>0</v>
      </c>
    </row>
    <row r="267" spans="1:8" x14ac:dyDescent="0.25">
      <c r="A267" s="16" t="s">
        <v>8219</v>
      </c>
      <c r="B267" s="16">
        <v>19</v>
      </c>
      <c r="G267" s="16" t="s">
        <v>8221</v>
      </c>
      <c r="H267" s="16">
        <v>0</v>
      </c>
    </row>
    <row r="268" spans="1:8" x14ac:dyDescent="0.25">
      <c r="A268" s="16" t="s">
        <v>8219</v>
      </c>
      <c r="B268" s="16">
        <v>19</v>
      </c>
      <c r="G268" s="16" t="s">
        <v>8221</v>
      </c>
      <c r="H268" s="16">
        <v>0</v>
      </c>
    </row>
    <row r="269" spans="1:8" x14ac:dyDescent="0.25">
      <c r="A269" s="16" t="s">
        <v>8219</v>
      </c>
      <c r="B269" s="16">
        <v>19</v>
      </c>
      <c r="G269" s="16" t="s">
        <v>8221</v>
      </c>
      <c r="H269" s="16">
        <v>0</v>
      </c>
    </row>
    <row r="270" spans="1:8" x14ac:dyDescent="0.25">
      <c r="A270" s="16" t="s">
        <v>8219</v>
      </c>
      <c r="B270" s="16">
        <v>19</v>
      </c>
      <c r="G270" s="16" t="s">
        <v>8221</v>
      </c>
      <c r="H270" s="16">
        <v>0</v>
      </c>
    </row>
    <row r="271" spans="1:8" x14ac:dyDescent="0.25">
      <c r="A271" s="16" t="s">
        <v>8219</v>
      </c>
      <c r="B271" s="16">
        <v>19</v>
      </c>
      <c r="G271" s="16" t="s">
        <v>8221</v>
      </c>
      <c r="H271" s="16">
        <v>0</v>
      </c>
    </row>
    <row r="272" spans="1:8" x14ac:dyDescent="0.25">
      <c r="A272" s="16" t="s">
        <v>8219</v>
      </c>
      <c r="B272" s="16">
        <v>19</v>
      </c>
      <c r="G272" s="16" t="s">
        <v>8221</v>
      </c>
      <c r="H272" s="16">
        <v>0</v>
      </c>
    </row>
    <row r="273" spans="1:8" x14ac:dyDescent="0.25">
      <c r="A273" s="16" t="s">
        <v>8219</v>
      </c>
      <c r="B273" s="16">
        <v>19</v>
      </c>
      <c r="G273" s="16" t="s">
        <v>8221</v>
      </c>
      <c r="H273" s="16">
        <v>0</v>
      </c>
    </row>
    <row r="274" spans="1:8" x14ac:dyDescent="0.25">
      <c r="A274" s="16" t="s">
        <v>8219</v>
      </c>
      <c r="B274" s="16">
        <v>19</v>
      </c>
      <c r="G274" s="16" t="s">
        <v>8221</v>
      </c>
      <c r="H274" s="16">
        <v>0</v>
      </c>
    </row>
    <row r="275" spans="1:8" x14ac:dyDescent="0.25">
      <c r="A275" s="16" t="s">
        <v>8219</v>
      </c>
      <c r="B275" s="16">
        <v>19</v>
      </c>
      <c r="G275" s="16" t="s">
        <v>8221</v>
      </c>
      <c r="H275" s="16">
        <v>0</v>
      </c>
    </row>
    <row r="276" spans="1:8" x14ac:dyDescent="0.25">
      <c r="A276" s="16" t="s">
        <v>8219</v>
      </c>
      <c r="B276" s="16">
        <v>19</v>
      </c>
      <c r="G276" s="16" t="s">
        <v>8221</v>
      </c>
      <c r="H276" s="16">
        <v>0</v>
      </c>
    </row>
    <row r="277" spans="1:8" x14ac:dyDescent="0.25">
      <c r="A277" s="16" t="s">
        <v>8219</v>
      </c>
      <c r="B277" s="16">
        <v>19</v>
      </c>
      <c r="G277" s="16" t="s">
        <v>8221</v>
      </c>
      <c r="H277" s="16">
        <v>0</v>
      </c>
    </row>
    <row r="278" spans="1:8" x14ac:dyDescent="0.25">
      <c r="A278" s="16" t="s">
        <v>8219</v>
      </c>
      <c r="B278" s="16">
        <v>19</v>
      </c>
      <c r="G278" s="16" t="s">
        <v>8221</v>
      </c>
      <c r="H278" s="16">
        <v>0</v>
      </c>
    </row>
    <row r="279" spans="1:8" x14ac:dyDescent="0.25">
      <c r="A279" s="16" t="s">
        <v>8219</v>
      </c>
      <c r="B279" s="16">
        <v>19</v>
      </c>
      <c r="G279" s="16" t="s">
        <v>8221</v>
      </c>
      <c r="H279" s="16">
        <v>0</v>
      </c>
    </row>
    <row r="280" spans="1:8" x14ac:dyDescent="0.25">
      <c r="A280" s="16" t="s">
        <v>8219</v>
      </c>
      <c r="B280" s="16">
        <v>19</v>
      </c>
      <c r="G280" s="16" t="s">
        <v>8221</v>
      </c>
      <c r="H280" s="16">
        <v>0</v>
      </c>
    </row>
    <row r="281" spans="1:8" x14ac:dyDescent="0.25">
      <c r="A281" s="16" t="s">
        <v>8219</v>
      </c>
      <c r="B281" s="16">
        <v>19</v>
      </c>
      <c r="G281" s="16" t="s">
        <v>8221</v>
      </c>
      <c r="H281" s="16">
        <v>0</v>
      </c>
    </row>
    <row r="282" spans="1:8" x14ac:dyDescent="0.25">
      <c r="A282" s="16" t="s">
        <v>8219</v>
      </c>
      <c r="B282" s="16">
        <v>19</v>
      </c>
      <c r="G282" s="16" t="s">
        <v>8221</v>
      </c>
      <c r="H282" s="16">
        <v>0</v>
      </c>
    </row>
    <row r="283" spans="1:8" x14ac:dyDescent="0.25">
      <c r="A283" s="16" t="s">
        <v>8219</v>
      </c>
      <c r="B283" s="16">
        <v>19</v>
      </c>
      <c r="G283" s="16" t="s">
        <v>8221</v>
      </c>
      <c r="H283" s="16">
        <v>0</v>
      </c>
    </row>
    <row r="284" spans="1:8" x14ac:dyDescent="0.25">
      <c r="A284" s="16" t="s">
        <v>8219</v>
      </c>
      <c r="B284" s="16">
        <v>20</v>
      </c>
      <c r="G284" s="16" t="s">
        <v>8221</v>
      </c>
      <c r="H284" s="16">
        <v>0</v>
      </c>
    </row>
    <row r="285" spans="1:8" x14ac:dyDescent="0.25">
      <c r="A285" s="16" t="s">
        <v>8219</v>
      </c>
      <c r="B285" s="16">
        <v>20</v>
      </c>
      <c r="G285" s="16" t="s">
        <v>8221</v>
      </c>
      <c r="H285" s="16">
        <v>0</v>
      </c>
    </row>
    <row r="286" spans="1:8" x14ac:dyDescent="0.25">
      <c r="A286" s="16" t="s">
        <v>8219</v>
      </c>
      <c r="B286" s="16">
        <v>20</v>
      </c>
      <c r="G286" s="16" t="s">
        <v>8220</v>
      </c>
      <c r="H286" s="16">
        <v>0</v>
      </c>
    </row>
    <row r="287" spans="1:8" x14ac:dyDescent="0.25">
      <c r="A287" s="16" t="s">
        <v>8219</v>
      </c>
      <c r="B287" s="16">
        <v>20</v>
      </c>
      <c r="G287" s="16" t="s">
        <v>8220</v>
      </c>
      <c r="H287" s="16">
        <v>0</v>
      </c>
    </row>
    <row r="288" spans="1:8" x14ac:dyDescent="0.25">
      <c r="A288" s="16" t="s">
        <v>8219</v>
      </c>
      <c r="B288" s="16">
        <v>20</v>
      </c>
      <c r="G288" s="16" t="s">
        <v>8220</v>
      </c>
      <c r="H288" s="16">
        <v>0</v>
      </c>
    </row>
    <row r="289" spans="1:8" x14ac:dyDescent="0.25">
      <c r="A289" s="16" t="s">
        <v>8219</v>
      </c>
      <c r="B289" s="16">
        <v>20</v>
      </c>
      <c r="G289" s="16" t="s">
        <v>8220</v>
      </c>
      <c r="H289" s="16">
        <v>0</v>
      </c>
    </row>
    <row r="290" spans="1:8" x14ac:dyDescent="0.25">
      <c r="A290" s="16" t="s">
        <v>8219</v>
      </c>
      <c r="B290" s="16">
        <v>20</v>
      </c>
      <c r="G290" s="16" t="s">
        <v>8220</v>
      </c>
      <c r="H290" s="16">
        <v>0</v>
      </c>
    </row>
    <row r="291" spans="1:8" x14ac:dyDescent="0.25">
      <c r="A291" s="16" t="s">
        <v>8219</v>
      </c>
      <c r="B291" s="16">
        <v>20</v>
      </c>
      <c r="G291" s="16" t="s">
        <v>8220</v>
      </c>
      <c r="H291" s="16">
        <v>0</v>
      </c>
    </row>
    <row r="292" spans="1:8" x14ac:dyDescent="0.25">
      <c r="A292" s="16" t="s">
        <v>8219</v>
      </c>
      <c r="B292" s="16">
        <v>20</v>
      </c>
      <c r="G292" s="16" t="s">
        <v>8220</v>
      </c>
      <c r="H292" s="16">
        <v>0</v>
      </c>
    </row>
    <row r="293" spans="1:8" x14ac:dyDescent="0.25">
      <c r="A293" s="16" t="s">
        <v>8219</v>
      </c>
      <c r="B293" s="16">
        <v>20</v>
      </c>
      <c r="G293" s="16" t="s">
        <v>8220</v>
      </c>
      <c r="H293" s="16">
        <v>0</v>
      </c>
    </row>
    <row r="294" spans="1:8" x14ac:dyDescent="0.25">
      <c r="A294" s="16" t="s">
        <v>8219</v>
      </c>
      <c r="B294" s="16">
        <v>20</v>
      </c>
      <c r="G294" s="16" t="s">
        <v>8220</v>
      </c>
      <c r="H294" s="16">
        <v>0</v>
      </c>
    </row>
    <row r="295" spans="1:8" x14ac:dyDescent="0.25">
      <c r="A295" s="16" t="s">
        <v>8219</v>
      </c>
      <c r="B295" s="16">
        <v>20</v>
      </c>
      <c r="G295" s="16" t="s">
        <v>8220</v>
      </c>
      <c r="H295" s="16">
        <v>0</v>
      </c>
    </row>
    <row r="296" spans="1:8" x14ac:dyDescent="0.25">
      <c r="A296" s="16" t="s">
        <v>8219</v>
      </c>
      <c r="B296" s="16">
        <v>20</v>
      </c>
      <c r="G296" s="16" t="s">
        <v>8220</v>
      </c>
      <c r="H296" s="16">
        <v>0</v>
      </c>
    </row>
    <row r="297" spans="1:8" x14ac:dyDescent="0.25">
      <c r="A297" s="16" t="s">
        <v>8219</v>
      </c>
      <c r="B297" s="16">
        <v>20</v>
      </c>
      <c r="G297" s="16" t="s">
        <v>8221</v>
      </c>
      <c r="H297" s="16">
        <v>0</v>
      </c>
    </row>
    <row r="298" spans="1:8" x14ac:dyDescent="0.25">
      <c r="A298" s="16" t="s">
        <v>8219</v>
      </c>
      <c r="B298" s="16">
        <v>20</v>
      </c>
      <c r="G298" s="16" t="s">
        <v>8221</v>
      </c>
      <c r="H298" s="16">
        <v>0</v>
      </c>
    </row>
    <row r="299" spans="1:8" x14ac:dyDescent="0.25">
      <c r="A299" s="16" t="s">
        <v>8219</v>
      </c>
      <c r="B299" s="16">
        <v>20</v>
      </c>
      <c r="G299" s="16" t="s">
        <v>8221</v>
      </c>
      <c r="H299" s="16">
        <v>0</v>
      </c>
    </row>
    <row r="300" spans="1:8" x14ac:dyDescent="0.25">
      <c r="A300" s="16" t="s">
        <v>8219</v>
      </c>
      <c r="B300" s="16">
        <v>20</v>
      </c>
      <c r="G300" s="16" t="s">
        <v>8221</v>
      </c>
      <c r="H300" s="16">
        <v>0</v>
      </c>
    </row>
    <row r="301" spans="1:8" x14ac:dyDescent="0.25">
      <c r="A301" s="16" t="s">
        <v>8219</v>
      </c>
      <c r="B301" s="16">
        <v>20</v>
      </c>
      <c r="G301" s="16" t="s">
        <v>8221</v>
      </c>
      <c r="H301" s="16">
        <v>0</v>
      </c>
    </row>
    <row r="302" spans="1:8" x14ac:dyDescent="0.25">
      <c r="A302" s="16" t="s">
        <v>8219</v>
      </c>
      <c r="B302" s="16">
        <v>20</v>
      </c>
      <c r="G302" s="16" t="s">
        <v>8221</v>
      </c>
      <c r="H302" s="16">
        <v>0</v>
      </c>
    </row>
    <row r="303" spans="1:8" x14ac:dyDescent="0.25">
      <c r="A303" s="16" t="s">
        <v>8219</v>
      </c>
      <c r="B303" s="16">
        <v>20</v>
      </c>
      <c r="G303" s="16" t="s">
        <v>8221</v>
      </c>
      <c r="H303" s="16">
        <v>0</v>
      </c>
    </row>
    <row r="304" spans="1:8" x14ac:dyDescent="0.25">
      <c r="A304" s="16" t="s">
        <v>8219</v>
      </c>
      <c r="B304" s="16">
        <v>20</v>
      </c>
      <c r="G304" s="16" t="s">
        <v>8221</v>
      </c>
      <c r="H304" s="16">
        <v>0</v>
      </c>
    </row>
    <row r="305" spans="1:8" x14ac:dyDescent="0.25">
      <c r="A305" s="16" t="s">
        <v>8219</v>
      </c>
      <c r="B305" s="16">
        <v>20</v>
      </c>
      <c r="G305" s="16" t="s">
        <v>8221</v>
      </c>
      <c r="H305" s="16">
        <v>0</v>
      </c>
    </row>
    <row r="306" spans="1:8" x14ac:dyDescent="0.25">
      <c r="A306" s="16" t="s">
        <v>8219</v>
      </c>
      <c r="B306" s="16">
        <v>20</v>
      </c>
      <c r="G306" s="16" t="s">
        <v>8221</v>
      </c>
      <c r="H306" s="16">
        <v>0</v>
      </c>
    </row>
    <row r="307" spans="1:8" x14ac:dyDescent="0.25">
      <c r="A307" s="16" t="s">
        <v>8219</v>
      </c>
      <c r="B307" s="16">
        <v>20</v>
      </c>
      <c r="G307" s="16" t="s">
        <v>8221</v>
      </c>
      <c r="H307" s="16">
        <v>0</v>
      </c>
    </row>
    <row r="308" spans="1:8" x14ac:dyDescent="0.25">
      <c r="A308" s="16" t="s">
        <v>8219</v>
      </c>
      <c r="B308" s="16">
        <v>20</v>
      </c>
      <c r="G308" s="16" t="s">
        <v>8221</v>
      </c>
      <c r="H308" s="16">
        <v>0</v>
      </c>
    </row>
    <row r="309" spans="1:8" x14ac:dyDescent="0.25">
      <c r="A309" s="16" t="s">
        <v>8219</v>
      </c>
      <c r="B309" s="16">
        <v>20</v>
      </c>
      <c r="G309" s="16" t="s">
        <v>8221</v>
      </c>
      <c r="H309" s="16">
        <v>0</v>
      </c>
    </row>
    <row r="310" spans="1:8" x14ac:dyDescent="0.25">
      <c r="A310" s="16" t="s">
        <v>8219</v>
      </c>
      <c r="B310" s="16">
        <v>20</v>
      </c>
      <c r="G310" s="16" t="s">
        <v>8221</v>
      </c>
      <c r="H310" s="16">
        <v>0</v>
      </c>
    </row>
    <row r="311" spans="1:8" x14ac:dyDescent="0.25">
      <c r="A311" s="16" t="s">
        <v>8219</v>
      </c>
      <c r="B311" s="16">
        <v>20</v>
      </c>
      <c r="G311" s="16" t="s">
        <v>8221</v>
      </c>
      <c r="H311" s="16">
        <v>0</v>
      </c>
    </row>
    <row r="312" spans="1:8" x14ac:dyDescent="0.25">
      <c r="A312" s="16" t="s">
        <v>8219</v>
      </c>
      <c r="B312" s="16">
        <v>20</v>
      </c>
      <c r="G312" s="16" t="s">
        <v>8221</v>
      </c>
      <c r="H312" s="16">
        <v>0</v>
      </c>
    </row>
    <row r="313" spans="1:8" x14ac:dyDescent="0.25">
      <c r="A313" s="16" t="s">
        <v>8219</v>
      </c>
      <c r="B313" s="16">
        <v>20</v>
      </c>
      <c r="G313" s="16" t="s">
        <v>8221</v>
      </c>
      <c r="H313" s="16">
        <v>0</v>
      </c>
    </row>
    <row r="314" spans="1:8" x14ac:dyDescent="0.25">
      <c r="A314" s="16" t="s">
        <v>8219</v>
      </c>
      <c r="B314" s="16">
        <v>20</v>
      </c>
      <c r="G314" s="16" t="s">
        <v>8221</v>
      </c>
      <c r="H314" s="16">
        <v>0</v>
      </c>
    </row>
    <row r="315" spans="1:8" x14ac:dyDescent="0.25">
      <c r="A315" s="16" t="s">
        <v>8219</v>
      </c>
      <c r="B315" s="16">
        <v>20</v>
      </c>
      <c r="G315" s="16" t="s">
        <v>8221</v>
      </c>
      <c r="H315" s="16">
        <v>0</v>
      </c>
    </row>
    <row r="316" spans="1:8" x14ac:dyDescent="0.25">
      <c r="A316" s="16" t="s">
        <v>8219</v>
      </c>
      <c r="B316" s="16">
        <v>20</v>
      </c>
      <c r="G316" s="16" t="s">
        <v>8221</v>
      </c>
      <c r="H316" s="16">
        <v>0</v>
      </c>
    </row>
    <row r="317" spans="1:8" x14ac:dyDescent="0.25">
      <c r="A317" s="16" t="s">
        <v>8219</v>
      </c>
      <c r="B317" s="16">
        <v>20</v>
      </c>
      <c r="G317" s="16" t="s">
        <v>8221</v>
      </c>
      <c r="H317" s="16">
        <v>0</v>
      </c>
    </row>
    <row r="318" spans="1:8" x14ac:dyDescent="0.25">
      <c r="A318" s="16" t="s">
        <v>8219</v>
      </c>
      <c r="B318" s="16">
        <v>20</v>
      </c>
      <c r="G318" s="16" t="s">
        <v>8221</v>
      </c>
      <c r="H318" s="16">
        <v>0</v>
      </c>
    </row>
    <row r="319" spans="1:8" x14ac:dyDescent="0.25">
      <c r="A319" s="16" t="s">
        <v>8219</v>
      </c>
      <c r="B319" s="16">
        <v>21</v>
      </c>
      <c r="G319" s="16" t="s">
        <v>8221</v>
      </c>
      <c r="H319" s="16">
        <v>0</v>
      </c>
    </row>
    <row r="320" spans="1:8" x14ac:dyDescent="0.25">
      <c r="A320" s="16" t="s">
        <v>8219</v>
      </c>
      <c r="B320" s="16">
        <v>21</v>
      </c>
      <c r="G320" s="16" t="s">
        <v>8221</v>
      </c>
      <c r="H320" s="16">
        <v>0</v>
      </c>
    </row>
    <row r="321" spans="1:8" x14ac:dyDescent="0.25">
      <c r="A321" s="16" t="s">
        <v>8219</v>
      </c>
      <c r="B321" s="16">
        <v>21</v>
      </c>
      <c r="G321" s="16" t="s">
        <v>8221</v>
      </c>
      <c r="H321" s="16">
        <v>0</v>
      </c>
    </row>
    <row r="322" spans="1:8" x14ac:dyDescent="0.25">
      <c r="A322" s="16" t="s">
        <v>8219</v>
      </c>
      <c r="B322" s="16">
        <v>21</v>
      </c>
      <c r="G322" s="16" t="s">
        <v>8221</v>
      </c>
      <c r="H322" s="16">
        <v>0</v>
      </c>
    </row>
    <row r="323" spans="1:8" x14ac:dyDescent="0.25">
      <c r="A323" s="16" t="s">
        <v>8219</v>
      </c>
      <c r="B323" s="16">
        <v>21</v>
      </c>
      <c r="G323" s="16" t="s">
        <v>8221</v>
      </c>
      <c r="H323" s="16">
        <v>0</v>
      </c>
    </row>
    <row r="324" spans="1:8" x14ac:dyDescent="0.25">
      <c r="A324" s="16" t="s">
        <v>8219</v>
      </c>
      <c r="B324" s="16">
        <v>21</v>
      </c>
      <c r="G324" s="16" t="s">
        <v>8221</v>
      </c>
      <c r="H324" s="16">
        <v>0</v>
      </c>
    </row>
    <row r="325" spans="1:8" x14ac:dyDescent="0.25">
      <c r="A325" s="16" t="s">
        <v>8219</v>
      </c>
      <c r="B325" s="16">
        <v>21</v>
      </c>
      <c r="G325" s="16" t="s">
        <v>8221</v>
      </c>
      <c r="H325" s="16">
        <v>0</v>
      </c>
    </row>
    <row r="326" spans="1:8" x14ac:dyDescent="0.25">
      <c r="A326" s="16" t="s">
        <v>8219</v>
      </c>
      <c r="B326" s="16">
        <v>21</v>
      </c>
      <c r="G326" s="16" t="s">
        <v>8221</v>
      </c>
      <c r="H326" s="16">
        <v>0</v>
      </c>
    </row>
    <row r="327" spans="1:8" x14ac:dyDescent="0.25">
      <c r="A327" s="16" t="s">
        <v>8219</v>
      </c>
      <c r="B327" s="16">
        <v>21</v>
      </c>
      <c r="G327" s="16" t="s">
        <v>8221</v>
      </c>
      <c r="H327" s="16">
        <v>0</v>
      </c>
    </row>
    <row r="328" spans="1:8" x14ac:dyDescent="0.25">
      <c r="A328" s="16" t="s">
        <v>8219</v>
      </c>
      <c r="B328" s="16">
        <v>21</v>
      </c>
      <c r="G328" s="16" t="s">
        <v>8221</v>
      </c>
      <c r="H328" s="16">
        <v>0</v>
      </c>
    </row>
    <row r="329" spans="1:8" x14ac:dyDescent="0.25">
      <c r="A329" s="16" t="s">
        <v>8219</v>
      </c>
      <c r="B329" s="16">
        <v>21</v>
      </c>
      <c r="G329" s="16" t="s">
        <v>8221</v>
      </c>
      <c r="H329" s="16">
        <v>0</v>
      </c>
    </row>
    <row r="330" spans="1:8" x14ac:dyDescent="0.25">
      <c r="A330" s="16" t="s">
        <v>8219</v>
      </c>
      <c r="B330" s="16">
        <v>21</v>
      </c>
      <c r="G330" s="16" t="s">
        <v>8220</v>
      </c>
      <c r="H330" s="16">
        <v>0</v>
      </c>
    </row>
    <row r="331" spans="1:8" x14ac:dyDescent="0.25">
      <c r="A331" s="16" t="s">
        <v>8219</v>
      </c>
      <c r="B331" s="16">
        <v>21</v>
      </c>
      <c r="G331" s="16" t="s">
        <v>8220</v>
      </c>
      <c r="H331" s="16">
        <v>0</v>
      </c>
    </row>
    <row r="332" spans="1:8" x14ac:dyDescent="0.25">
      <c r="A332" s="16" t="s">
        <v>8219</v>
      </c>
      <c r="B332" s="16">
        <v>21</v>
      </c>
      <c r="G332" s="16" t="s">
        <v>8220</v>
      </c>
      <c r="H332" s="16">
        <v>0</v>
      </c>
    </row>
    <row r="333" spans="1:8" x14ac:dyDescent="0.25">
      <c r="A333" s="16" t="s">
        <v>8219</v>
      </c>
      <c r="B333" s="16">
        <v>21</v>
      </c>
      <c r="G333" s="16" t="s">
        <v>8220</v>
      </c>
      <c r="H333" s="16">
        <v>0</v>
      </c>
    </row>
    <row r="334" spans="1:8" x14ac:dyDescent="0.25">
      <c r="A334" s="16" t="s">
        <v>8219</v>
      </c>
      <c r="B334" s="16">
        <v>21</v>
      </c>
      <c r="G334" s="16" t="s">
        <v>8221</v>
      </c>
      <c r="H334" s="16">
        <v>0</v>
      </c>
    </row>
    <row r="335" spans="1:8" x14ac:dyDescent="0.25">
      <c r="A335" s="16" t="s">
        <v>8219</v>
      </c>
      <c r="B335" s="16">
        <v>21</v>
      </c>
      <c r="G335" s="16" t="s">
        <v>8221</v>
      </c>
      <c r="H335" s="16">
        <v>0</v>
      </c>
    </row>
    <row r="336" spans="1:8" x14ac:dyDescent="0.25">
      <c r="A336" s="16" t="s">
        <v>8219</v>
      </c>
      <c r="B336" s="16">
        <v>21</v>
      </c>
      <c r="G336" s="16" t="s">
        <v>8221</v>
      </c>
      <c r="H336" s="16">
        <v>0</v>
      </c>
    </row>
    <row r="337" spans="1:8" x14ac:dyDescent="0.25">
      <c r="A337" s="16" t="s">
        <v>8219</v>
      </c>
      <c r="B337" s="16">
        <v>21</v>
      </c>
      <c r="G337" s="16" t="s">
        <v>8221</v>
      </c>
      <c r="H337" s="16">
        <v>0</v>
      </c>
    </row>
    <row r="338" spans="1:8" x14ac:dyDescent="0.25">
      <c r="A338" s="16" t="s">
        <v>8219</v>
      </c>
      <c r="B338" s="16">
        <v>21</v>
      </c>
      <c r="G338" s="16" t="s">
        <v>8221</v>
      </c>
      <c r="H338" s="16">
        <v>0</v>
      </c>
    </row>
    <row r="339" spans="1:8" x14ac:dyDescent="0.25">
      <c r="A339" s="16" t="s">
        <v>8219</v>
      </c>
      <c r="B339" s="16">
        <v>21</v>
      </c>
      <c r="G339" s="16" t="s">
        <v>8221</v>
      </c>
      <c r="H339" s="16">
        <v>0</v>
      </c>
    </row>
    <row r="340" spans="1:8" x14ac:dyDescent="0.25">
      <c r="A340" s="16" t="s">
        <v>8219</v>
      </c>
      <c r="B340" s="16">
        <v>21</v>
      </c>
      <c r="G340" s="16" t="s">
        <v>8220</v>
      </c>
      <c r="H340" s="16">
        <v>0</v>
      </c>
    </row>
    <row r="341" spans="1:8" x14ac:dyDescent="0.25">
      <c r="A341" s="16" t="s">
        <v>8219</v>
      </c>
      <c r="B341" s="16">
        <v>21</v>
      </c>
      <c r="G341" s="16" t="s">
        <v>8220</v>
      </c>
      <c r="H341" s="16">
        <v>0</v>
      </c>
    </row>
    <row r="342" spans="1:8" x14ac:dyDescent="0.25">
      <c r="A342" s="16" t="s">
        <v>8219</v>
      </c>
      <c r="B342" s="16">
        <v>21</v>
      </c>
      <c r="G342" s="16" t="s">
        <v>8221</v>
      </c>
      <c r="H342" s="16">
        <v>0</v>
      </c>
    </row>
    <row r="343" spans="1:8" x14ac:dyDescent="0.25">
      <c r="A343" s="16" t="s">
        <v>8219</v>
      </c>
      <c r="B343" s="16">
        <v>21</v>
      </c>
      <c r="G343" s="16" t="s">
        <v>8221</v>
      </c>
      <c r="H343" s="16">
        <v>0</v>
      </c>
    </row>
    <row r="344" spans="1:8" x14ac:dyDescent="0.25">
      <c r="A344" s="16" t="s">
        <v>8219</v>
      </c>
      <c r="B344" s="16">
        <v>21</v>
      </c>
      <c r="G344" s="16" t="s">
        <v>8221</v>
      </c>
      <c r="H344" s="16">
        <v>0</v>
      </c>
    </row>
    <row r="345" spans="1:8" x14ac:dyDescent="0.25">
      <c r="A345" s="16" t="s">
        <v>8219</v>
      </c>
      <c r="B345" s="16">
        <v>21</v>
      </c>
      <c r="G345" s="16" t="s">
        <v>8221</v>
      </c>
      <c r="H345" s="16">
        <v>0</v>
      </c>
    </row>
    <row r="346" spans="1:8" x14ac:dyDescent="0.25">
      <c r="A346" s="16" t="s">
        <v>8219</v>
      </c>
      <c r="B346" s="16">
        <v>21</v>
      </c>
      <c r="G346" s="16" t="s">
        <v>8221</v>
      </c>
      <c r="H346" s="16">
        <v>0</v>
      </c>
    </row>
    <row r="347" spans="1:8" x14ac:dyDescent="0.25">
      <c r="A347" s="16" t="s">
        <v>8219</v>
      </c>
      <c r="B347" s="16">
        <v>22</v>
      </c>
      <c r="G347" s="16" t="s">
        <v>8221</v>
      </c>
      <c r="H347" s="16">
        <v>0</v>
      </c>
    </row>
    <row r="348" spans="1:8" x14ac:dyDescent="0.25">
      <c r="A348" s="16" t="s">
        <v>8219</v>
      </c>
      <c r="B348" s="16">
        <v>22</v>
      </c>
      <c r="G348" s="16" t="s">
        <v>8221</v>
      </c>
      <c r="H348" s="16">
        <v>0</v>
      </c>
    </row>
    <row r="349" spans="1:8" x14ac:dyDescent="0.25">
      <c r="A349" s="16" t="s">
        <v>8219</v>
      </c>
      <c r="B349" s="16">
        <v>22</v>
      </c>
      <c r="G349" s="16" t="s">
        <v>8221</v>
      </c>
      <c r="H349" s="16">
        <v>0</v>
      </c>
    </row>
    <row r="350" spans="1:8" x14ac:dyDescent="0.25">
      <c r="A350" s="16" t="s">
        <v>8219</v>
      </c>
      <c r="B350" s="16">
        <v>22</v>
      </c>
      <c r="G350" s="16" t="s">
        <v>8221</v>
      </c>
      <c r="H350" s="16">
        <v>0</v>
      </c>
    </row>
    <row r="351" spans="1:8" x14ac:dyDescent="0.25">
      <c r="A351" s="16" t="s">
        <v>8219</v>
      </c>
      <c r="B351" s="16">
        <v>22</v>
      </c>
      <c r="G351" s="16" t="s">
        <v>8221</v>
      </c>
      <c r="H351" s="16">
        <v>0</v>
      </c>
    </row>
    <row r="352" spans="1:8" x14ac:dyDescent="0.25">
      <c r="A352" s="16" t="s">
        <v>8219</v>
      </c>
      <c r="B352" s="16">
        <v>22</v>
      </c>
      <c r="G352" s="16" t="s">
        <v>8221</v>
      </c>
      <c r="H352" s="16">
        <v>0</v>
      </c>
    </row>
    <row r="353" spans="1:8" x14ac:dyDescent="0.25">
      <c r="A353" s="16" t="s">
        <v>8219</v>
      </c>
      <c r="B353" s="16">
        <v>22</v>
      </c>
      <c r="G353" s="16" t="s">
        <v>8221</v>
      </c>
      <c r="H353" s="16">
        <v>0</v>
      </c>
    </row>
    <row r="354" spans="1:8" x14ac:dyDescent="0.25">
      <c r="A354" s="16" t="s">
        <v>8219</v>
      </c>
      <c r="B354" s="16">
        <v>22</v>
      </c>
      <c r="G354" s="16" t="s">
        <v>8221</v>
      </c>
      <c r="H354" s="16">
        <v>0</v>
      </c>
    </row>
    <row r="355" spans="1:8" x14ac:dyDescent="0.25">
      <c r="A355" s="16" t="s">
        <v>8219</v>
      </c>
      <c r="B355" s="16">
        <v>22</v>
      </c>
      <c r="G355" s="16" t="s">
        <v>8221</v>
      </c>
      <c r="H355" s="16">
        <v>0</v>
      </c>
    </row>
    <row r="356" spans="1:8" x14ac:dyDescent="0.25">
      <c r="A356" s="16" t="s">
        <v>8219</v>
      </c>
      <c r="B356" s="16">
        <v>22</v>
      </c>
      <c r="G356" s="16" t="s">
        <v>8221</v>
      </c>
      <c r="H356" s="16">
        <v>0</v>
      </c>
    </row>
    <row r="357" spans="1:8" x14ac:dyDescent="0.25">
      <c r="A357" s="16" t="s">
        <v>8219</v>
      </c>
      <c r="B357" s="16">
        <v>22</v>
      </c>
      <c r="G357" s="16" t="s">
        <v>8221</v>
      </c>
      <c r="H357" s="16">
        <v>0</v>
      </c>
    </row>
    <row r="358" spans="1:8" x14ac:dyDescent="0.25">
      <c r="A358" s="16" t="s">
        <v>8219</v>
      </c>
      <c r="B358" s="16">
        <v>22</v>
      </c>
      <c r="G358" s="16" t="s">
        <v>8221</v>
      </c>
      <c r="H358" s="16">
        <v>0</v>
      </c>
    </row>
    <row r="359" spans="1:8" x14ac:dyDescent="0.25">
      <c r="A359" s="16" t="s">
        <v>8219</v>
      </c>
      <c r="B359" s="16">
        <v>22</v>
      </c>
      <c r="G359" s="16" t="s">
        <v>8220</v>
      </c>
      <c r="H359" s="16">
        <v>0</v>
      </c>
    </row>
    <row r="360" spans="1:8" x14ac:dyDescent="0.25">
      <c r="A360" s="16" t="s">
        <v>8219</v>
      </c>
      <c r="B360" s="16">
        <v>22</v>
      </c>
      <c r="G360" s="16" t="s">
        <v>8220</v>
      </c>
      <c r="H360" s="16">
        <v>0</v>
      </c>
    </row>
    <row r="361" spans="1:8" x14ac:dyDescent="0.25">
      <c r="A361" s="16" t="s">
        <v>8219</v>
      </c>
      <c r="B361" s="16">
        <v>22</v>
      </c>
      <c r="G361" s="16" t="s">
        <v>8220</v>
      </c>
      <c r="H361" s="16">
        <v>0</v>
      </c>
    </row>
    <row r="362" spans="1:8" x14ac:dyDescent="0.25">
      <c r="A362" s="16" t="s">
        <v>8219</v>
      </c>
      <c r="B362" s="16">
        <v>22</v>
      </c>
      <c r="G362" s="16" t="s">
        <v>8220</v>
      </c>
      <c r="H362" s="16">
        <v>0</v>
      </c>
    </row>
    <row r="363" spans="1:8" x14ac:dyDescent="0.25">
      <c r="A363" s="16" t="s">
        <v>8219</v>
      </c>
      <c r="B363" s="16">
        <v>22</v>
      </c>
      <c r="G363" s="16" t="s">
        <v>8220</v>
      </c>
      <c r="H363" s="16">
        <v>0</v>
      </c>
    </row>
    <row r="364" spans="1:8" x14ac:dyDescent="0.25">
      <c r="A364" s="16" t="s">
        <v>8219</v>
      </c>
      <c r="B364" s="16">
        <v>22</v>
      </c>
      <c r="G364" s="16" t="s">
        <v>8220</v>
      </c>
      <c r="H364" s="16">
        <v>0</v>
      </c>
    </row>
    <row r="365" spans="1:8" x14ac:dyDescent="0.25">
      <c r="A365" s="16" t="s">
        <v>8219</v>
      </c>
      <c r="B365" s="16">
        <v>23</v>
      </c>
      <c r="G365" s="16" t="s">
        <v>8220</v>
      </c>
      <c r="H365" s="16">
        <v>0</v>
      </c>
    </row>
    <row r="366" spans="1:8" x14ac:dyDescent="0.25">
      <c r="A366" s="16" t="s">
        <v>8219</v>
      </c>
      <c r="B366" s="16">
        <v>23</v>
      </c>
      <c r="G366" s="16" t="s">
        <v>8220</v>
      </c>
      <c r="H366" s="16">
        <v>0</v>
      </c>
    </row>
    <row r="367" spans="1:8" x14ac:dyDescent="0.25">
      <c r="A367" s="16" t="s">
        <v>8219</v>
      </c>
      <c r="B367" s="16">
        <v>23</v>
      </c>
      <c r="G367" s="16" t="s">
        <v>8220</v>
      </c>
      <c r="H367" s="16">
        <v>0</v>
      </c>
    </row>
    <row r="368" spans="1:8" x14ac:dyDescent="0.25">
      <c r="A368" s="16" t="s">
        <v>8219</v>
      </c>
      <c r="B368" s="16">
        <v>23</v>
      </c>
      <c r="G368" s="16" t="s">
        <v>8220</v>
      </c>
      <c r="H368" s="16">
        <v>0</v>
      </c>
    </row>
    <row r="369" spans="1:8" x14ac:dyDescent="0.25">
      <c r="A369" s="16" t="s">
        <v>8219</v>
      </c>
      <c r="B369" s="16">
        <v>23</v>
      </c>
      <c r="G369" s="16" t="s">
        <v>8221</v>
      </c>
      <c r="H369" s="16">
        <v>0</v>
      </c>
    </row>
    <row r="370" spans="1:8" x14ac:dyDescent="0.25">
      <c r="A370" s="16" t="s">
        <v>8219</v>
      </c>
      <c r="B370" s="16">
        <v>23</v>
      </c>
      <c r="G370" s="16" t="s">
        <v>8221</v>
      </c>
      <c r="H370" s="16">
        <v>0</v>
      </c>
    </row>
    <row r="371" spans="1:8" x14ac:dyDescent="0.25">
      <c r="A371" s="16" t="s">
        <v>8219</v>
      </c>
      <c r="B371" s="16">
        <v>23</v>
      </c>
      <c r="G371" s="16" t="s">
        <v>8221</v>
      </c>
      <c r="H371" s="16">
        <v>0</v>
      </c>
    </row>
    <row r="372" spans="1:8" x14ac:dyDescent="0.25">
      <c r="A372" s="16" t="s">
        <v>8219</v>
      </c>
      <c r="B372" s="16">
        <v>23</v>
      </c>
      <c r="G372" s="16" t="s">
        <v>8221</v>
      </c>
      <c r="H372" s="16">
        <v>0</v>
      </c>
    </row>
    <row r="373" spans="1:8" x14ac:dyDescent="0.25">
      <c r="A373" s="16" t="s">
        <v>8219</v>
      </c>
      <c r="B373" s="16">
        <v>23</v>
      </c>
      <c r="G373" s="16" t="s">
        <v>8221</v>
      </c>
      <c r="H373" s="16">
        <v>0</v>
      </c>
    </row>
    <row r="374" spans="1:8" x14ac:dyDescent="0.25">
      <c r="A374" s="16" t="s">
        <v>8219</v>
      </c>
      <c r="B374" s="16">
        <v>23</v>
      </c>
      <c r="G374" s="16" t="s">
        <v>8221</v>
      </c>
      <c r="H374" s="16">
        <v>0</v>
      </c>
    </row>
    <row r="375" spans="1:8" x14ac:dyDescent="0.25">
      <c r="A375" s="16" t="s">
        <v>8219</v>
      </c>
      <c r="B375" s="16">
        <v>23</v>
      </c>
      <c r="G375" s="16" t="s">
        <v>8221</v>
      </c>
      <c r="H375" s="16">
        <v>0</v>
      </c>
    </row>
    <row r="376" spans="1:8" x14ac:dyDescent="0.25">
      <c r="A376" s="16" t="s">
        <v>8219</v>
      </c>
      <c r="B376" s="16">
        <v>23</v>
      </c>
      <c r="G376" s="16" t="s">
        <v>8221</v>
      </c>
      <c r="H376" s="16">
        <v>0</v>
      </c>
    </row>
    <row r="377" spans="1:8" x14ac:dyDescent="0.25">
      <c r="A377" s="16" t="s">
        <v>8219</v>
      </c>
      <c r="B377" s="16">
        <v>23</v>
      </c>
      <c r="G377" s="16" t="s">
        <v>8221</v>
      </c>
      <c r="H377" s="16">
        <v>0</v>
      </c>
    </row>
    <row r="378" spans="1:8" x14ac:dyDescent="0.25">
      <c r="A378" s="16" t="s">
        <v>8219</v>
      </c>
      <c r="B378" s="16">
        <v>23</v>
      </c>
      <c r="G378" s="16" t="s">
        <v>8221</v>
      </c>
      <c r="H378" s="16">
        <v>0</v>
      </c>
    </row>
    <row r="379" spans="1:8" x14ac:dyDescent="0.25">
      <c r="A379" s="16" t="s">
        <v>8219</v>
      </c>
      <c r="B379" s="16">
        <v>23</v>
      </c>
      <c r="G379" s="16" t="s">
        <v>8221</v>
      </c>
      <c r="H379" s="16">
        <v>0</v>
      </c>
    </row>
    <row r="380" spans="1:8" x14ac:dyDescent="0.25">
      <c r="A380" s="16" t="s">
        <v>8219</v>
      </c>
      <c r="B380" s="16">
        <v>23</v>
      </c>
      <c r="G380" s="16" t="s">
        <v>8221</v>
      </c>
      <c r="H380" s="16">
        <v>0</v>
      </c>
    </row>
    <row r="381" spans="1:8" x14ac:dyDescent="0.25">
      <c r="A381" s="16" t="s">
        <v>8219</v>
      </c>
      <c r="B381" s="16">
        <v>23</v>
      </c>
      <c r="G381" s="16" t="s">
        <v>8221</v>
      </c>
      <c r="H381" s="16">
        <v>0</v>
      </c>
    </row>
    <row r="382" spans="1:8" x14ac:dyDescent="0.25">
      <c r="A382" s="16" t="s">
        <v>8219</v>
      </c>
      <c r="B382" s="16">
        <v>23</v>
      </c>
      <c r="G382" s="16" t="s">
        <v>8221</v>
      </c>
      <c r="H382" s="16">
        <v>0</v>
      </c>
    </row>
    <row r="383" spans="1:8" x14ac:dyDescent="0.25">
      <c r="A383" s="16" t="s">
        <v>8219</v>
      </c>
      <c r="B383" s="16">
        <v>23</v>
      </c>
      <c r="G383" s="16" t="s">
        <v>8221</v>
      </c>
      <c r="H383" s="16">
        <v>0</v>
      </c>
    </row>
    <row r="384" spans="1:8" x14ac:dyDescent="0.25">
      <c r="A384" s="16" t="s">
        <v>8219</v>
      </c>
      <c r="B384" s="16">
        <v>23</v>
      </c>
      <c r="G384" s="16" t="s">
        <v>8221</v>
      </c>
      <c r="H384" s="16">
        <v>0</v>
      </c>
    </row>
    <row r="385" spans="1:8" x14ac:dyDescent="0.25">
      <c r="A385" s="16" t="s">
        <v>8219</v>
      </c>
      <c r="B385" s="16">
        <v>23</v>
      </c>
      <c r="G385" s="16" t="s">
        <v>8221</v>
      </c>
      <c r="H385" s="16">
        <v>0</v>
      </c>
    </row>
    <row r="386" spans="1:8" x14ac:dyDescent="0.25">
      <c r="A386" s="16" t="s">
        <v>8219</v>
      </c>
      <c r="B386" s="16">
        <v>23</v>
      </c>
      <c r="G386" s="16" t="s">
        <v>8221</v>
      </c>
      <c r="H386" s="16">
        <v>0</v>
      </c>
    </row>
    <row r="387" spans="1:8" x14ac:dyDescent="0.25">
      <c r="A387" s="16" t="s">
        <v>8219</v>
      </c>
      <c r="B387" s="16">
        <v>23</v>
      </c>
      <c r="G387" s="16" t="s">
        <v>8221</v>
      </c>
      <c r="H387" s="16">
        <v>0</v>
      </c>
    </row>
    <row r="388" spans="1:8" x14ac:dyDescent="0.25">
      <c r="A388" s="16" t="s">
        <v>8219</v>
      </c>
      <c r="B388" s="16">
        <v>23</v>
      </c>
      <c r="G388" s="16" t="s">
        <v>8221</v>
      </c>
      <c r="H388" s="16">
        <v>0</v>
      </c>
    </row>
    <row r="389" spans="1:8" x14ac:dyDescent="0.25">
      <c r="A389" s="16" t="s">
        <v>8219</v>
      </c>
      <c r="B389" s="16">
        <v>24</v>
      </c>
      <c r="G389" s="16" t="s">
        <v>8221</v>
      </c>
      <c r="H389" s="16">
        <v>0</v>
      </c>
    </row>
    <row r="390" spans="1:8" x14ac:dyDescent="0.25">
      <c r="A390" s="16" t="s">
        <v>8219</v>
      </c>
      <c r="B390" s="16">
        <v>24</v>
      </c>
      <c r="G390" s="16" t="s">
        <v>8221</v>
      </c>
      <c r="H390" s="16">
        <v>0</v>
      </c>
    </row>
    <row r="391" spans="1:8" x14ac:dyDescent="0.25">
      <c r="A391" s="16" t="s">
        <v>8219</v>
      </c>
      <c r="B391" s="16">
        <v>24</v>
      </c>
      <c r="G391" s="16" t="s">
        <v>8221</v>
      </c>
      <c r="H391" s="16">
        <v>0</v>
      </c>
    </row>
    <row r="392" spans="1:8" x14ac:dyDescent="0.25">
      <c r="A392" s="16" t="s">
        <v>8219</v>
      </c>
      <c r="B392" s="16">
        <v>24</v>
      </c>
      <c r="G392" s="16" t="s">
        <v>8221</v>
      </c>
      <c r="H392" s="16">
        <v>0</v>
      </c>
    </row>
    <row r="393" spans="1:8" x14ac:dyDescent="0.25">
      <c r="A393" s="16" t="s">
        <v>8219</v>
      </c>
      <c r="B393" s="16">
        <v>24</v>
      </c>
      <c r="G393" s="16" t="s">
        <v>8221</v>
      </c>
      <c r="H393" s="16">
        <v>0</v>
      </c>
    </row>
    <row r="394" spans="1:8" x14ac:dyDescent="0.25">
      <c r="A394" s="16" t="s">
        <v>8219</v>
      </c>
      <c r="B394" s="16">
        <v>24</v>
      </c>
      <c r="G394" s="16" t="s">
        <v>8221</v>
      </c>
      <c r="H394" s="16">
        <v>0</v>
      </c>
    </row>
    <row r="395" spans="1:8" x14ac:dyDescent="0.25">
      <c r="A395" s="16" t="s">
        <v>8219</v>
      </c>
      <c r="B395" s="16">
        <v>24</v>
      </c>
      <c r="G395" s="16" t="s">
        <v>8221</v>
      </c>
      <c r="H395" s="16">
        <v>0</v>
      </c>
    </row>
    <row r="396" spans="1:8" x14ac:dyDescent="0.25">
      <c r="A396" s="16" t="s">
        <v>8219</v>
      </c>
      <c r="B396" s="16">
        <v>24</v>
      </c>
      <c r="G396" s="16" t="s">
        <v>8221</v>
      </c>
      <c r="H396" s="16">
        <v>0</v>
      </c>
    </row>
    <row r="397" spans="1:8" x14ac:dyDescent="0.25">
      <c r="A397" s="16" t="s">
        <v>8219</v>
      </c>
      <c r="B397" s="16">
        <v>24</v>
      </c>
      <c r="G397" s="16" t="s">
        <v>8221</v>
      </c>
      <c r="H397" s="16">
        <v>0</v>
      </c>
    </row>
    <row r="398" spans="1:8" x14ac:dyDescent="0.25">
      <c r="A398" s="16" t="s">
        <v>8219</v>
      </c>
      <c r="B398" s="16">
        <v>24</v>
      </c>
      <c r="G398" s="16" t="s">
        <v>8221</v>
      </c>
      <c r="H398" s="16">
        <v>0</v>
      </c>
    </row>
    <row r="399" spans="1:8" x14ac:dyDescent="0.25">
      <c r="A399" s="16" t="s">
        <v>8219</v>
      </c>
      <c r="B399" s="16">
        <v>24</v>
      </c>
      <c r="G399" s="16" t="s">
        <v>8221</v>
      </c>
      <c r="H399" s="16">
        <v>0</v>
      </c>
    </row>
    <row r="400" spans="1:8" x14ac:dyDescent="0.25">
      <c r="A400" s="16" t="s">
        <v>8219</v>
      </c>
      <c r="B400" s="16">
        <v>24</v>
      </c>
      <c r="G400" s="16" t="s">
        <v>8221</v>
      </c>
      <c r="H400" s="16">
        <v>0</v>
      </c>
    </row>
    <row r="401" spans="1:8" x14ac:dyDescent="0.25">
      <c r="A401" s="16" t="s">
        <v>8219</v>
      </c>
      <c r="B401" s="16">
        <v>24</v>
      </c>
      <c r="G401" s="16" t="s">
        <v>8221</v>
      </c>
      <c r="H401" s="16">
        <v>0</v>
      </c>
    </row>
    <row r="402" spans="1:8" x14ac:dyDescent="0.25">
      <c r="A402" s="16" t="s">
        <v>8219</v>
      </c>
      <c r="B402" s="16">
        <v>24</v>
      </c>
      <c r="G402" s="16" t="s">
        <v>8221</v>
      </c>
      <c r="H402" s="16">
        <v>0</v>
      </c>
    </row>
    <row r="403" spans="1:8" x14ac:dyDescent="0.25">
      <c r="A403" s="16" t="s">
        <v>8219</v>
      </c>
      <c r="B403" s="16">
        <v>24</v>
      </c>
      <c r="G403" s="16" t="s">
        <v>8221</v>
      </c>
      <c r="H403" s="16">
        <v>0</v>
      </c>
    </row>
    <row r="404" spans="1:8" x14ac:dyDescent="0.25">
      <c r="A404" s="16" t="s">
        <v>8219</v>
      </c>
      <c r="B404" s="16">
        <v>24</v>
      </c>
      <c r="G404" s="16" t="s">
        <v>8221</v>
      </c>
      <c r="H404" s="16">
        <v>0</v>
      </c>
    </row>
    <row r="405" spans="1:8" x14ac:dyDescent="0.25">
      <c r="A405" s="16" t="s">
        <v>8219</v>
      </c>
      <c r="B405" s="16">
        <v>24</v>
      </c>
      <c r="G405" s="16" t="s">
        <v>8221</v>
      </c>
      <c r="H405" s="16">
        <v>0</v>
      </c>
    </row>
    <row r="406" spans="1:8" x14ac:dyDescent="0.25">
      <c r="A406" s="16" t="s">
        <v>8219</v>
      </c>
      <c r="B406" s="16">
        <v>24</v>
      </c>
      <c r="G406" s="16" t="s">
        <v>8220</v>
      </c>
      <c r="H406" s="16">
        <v>1</v>
      </c>
    </row>
    <row r="407" spans="1:8" x14ac:dyDescent="0.25">
      <c r="A407" s="16" t="s">
        <v>8219</v>
      </c>
      <c r="B407" s="16">
        <v>24</v>
      </c>
      <c r="G407" s="16" t="s">
        <v>8220</v>
      </c>
      <c r="H407" s="16">
        <v>1</v>
      </c>
    </row>
    <row r="408" spans="1:8" x14ac:dyDescent="0.25">
      <c r="A408" s="16" t="s">
        <v>8219</v>
      </c>
      <c r="B408" s="16">
        <v>25</v>
      </c>
      <c r="G408" s="16" t="s">
        <v>8220</v>
      </c>
      <c r="H408" s="16">
        <v>1</v>
      </c>
    </row>
    <row r="409" spans="1:8" x14ac:dyDescent="0.25">
      <c r="A409" s="16" t="s">
        <v>8219</v>
      </c>
      <c r="B409" s="16">
        <v>25</v>
      </c>
      <c r="G409" s="16" t="s">
        <v>8220</v>
      </c>
      <c r="H409" s="16">
        <v>1</v>
      </c>
    </row>
    <row r="410" spans="1:8" x14ac:dyDescent="0.25">
      <c r="A410" s="16" t="s">
        <v>8219</v>
      </c>
      <c r="B410" s="16">
        <v>25</v>
      </c>
      <c r="G410" s="16" t="s">
        <v>8220</v>
      </c>
      <c r="H410" s="16">
        <v>1</v>
      </c>
    </row>
    <row r="411" spans="1:8" x14ac:dyDescent="0.25">
      <c r="A411" s="16" t="s">
        <v>8219</v>
      </c>
      <c r="B411" s="16">
        <v>25</v>
      </c>
      <c r="G411" s="16" t="s">
        <v>8221</v>
      </c>
      <c r="H411" s="16">
        <v>1</v>
      </c>
    </row>
    <row r="412" spans="1:8" x14ac:dyDescent="0.25">
      <c r="A412" s="16" t="s">
        <v>8219</v>
      </c>
      <c r="B412" s="16">
        <v>25</v>
      </c>
      <c r="G412" s="16" t="s">
        <v>8221</v>
      </c>
      <c r="H412" s="16">
        <v>1</v>
      </c>
    </row>
    <row r="413" spans="1:8" x14ac:dyDescent="0.25">
      <c r="A413" s="16" t="s">
        <v>8219</v>
      </c>
      <c r="B413" s="16">
        <v>25</v>
      </c>
      <c r="G413" s="16" t="s">
        <v>8221</v>
      </c>
      <c r="H413" s="16">
        <v>1</v>
      </c>
    </row>
    <row r="414" spans="1:8" x14ac:dyDescent="0.25">
      <c r="A414" s="16" t="s">
        <v>8219</v>
      </c>
      <c r="B414" s="16">
        <v>25</v>
      </c>
      <c r="G414" s="16" t="s">
        <v>8221</v>
      </c>
      <c r="H414" s="16">
        <v>1</v>
      </c>
    </row>
    <row r="415" spans="1:8" x14ac:dyDescent="0.25">
      <c r="A415" s="16" t="s">
        <v>8219</v>
      </c>
      <c r="B415" s="16">
        <v>25</v>
      </c>
      <c r="G415" s="16" t="s">
        <v>8221</v>
      </c>
      <c r="H415" s="16">
        <v>1</v>
      </c>
    </row>
    <row r="416" spans="1:8" x14ac:dyDescent="0.25">
      <c r="A416" s="16" t="s">
        <v>8219</v>
      </c>
      <c r="B416" s="16">
        <v>25</v>
      </c>
      <c r="G416" s="16" t="s">
        <v>8221</v>
      </c>
      <c r="H416" s="16">
        <v>1</v>
      </c>
    </row>
    <row r="417" spans="1:8" x14ac:dyDescent="0.25">
      <c r="A417" s="16" t="s">
        <v>8219</v>
      </c>
      <c r="B417" s="16">
        <v>25</v>
      </c>
      <c r="G417" s="16" t="s">
        <v>8221</v>
      </c>
      <c r="H417" s="16">
        <v>1</v>
      </c>
    </row>
    <row r="418" spans="1:8" x14ac:dyDescent="0.25">
      <c r="A418" s="16" t="s">
        <v>8219</v>
      </c>
      <c r="B418" s="16">
        <v>25</v>
      </c>
      <c r="G418" s="16" t="s">
        <v>8221</v>
      </c>
      <c r="H418" s="16">
        <v>1</v>
      </c>
    </row>
    <row r="419" spans="1:8" x14ac:dyDescent="0.25">
      <c r="A419" s="16" t="s">
        <v>8219</v>
      </c>
      <c r="B419" s="16">
        <v>25</v>
      </c>
      <c r="G419" s="16" t="s">
        <v>8221</v>
      </c>
      <c r="H419" s="16">
        <v>1</v>
      </c>
    </row>
    <row r="420" spans="1:8" x14ac:dyDescent="0.25">
      <c r="A420" s="16" t="s">
        <v>8219</v>
      </c>
      <c r="B420" s="16">
        <v>25</v>
      </c>
      <c r="G420" s="16" t="s">
        <v>8221</v>
      </c>
      <c r="H420" s="16">
        <v>1</v>
      </c>
    </row>
    <row r="421" spans="1:8" x14ac:dyDescent="0.25">
      <c r="A421" s="16" t="s">
        <v>8219</v>
      </c>
      <c r="B421" s="16">
        <v>25</v>
      </c>
      <c r="G421" s="16" t="s">
        <v>8221</v>
      </c>
      <c r="H421" s="16">
        <v>1</v>
      </c>
    </row>
    <row r="422" spans="1:8" x14ac:dyDescent="0.25">
      <c r="A422" s="16" t="s">
        <v>8219</v>
      </c>
      <c r="B422" s="16">
        <v>25</v>
      </c>
      <c r="G422" s="16" t="s">
        <v>8221</v>
      </c>
      <c r="H422" s="16">
        <v>1</v>
      </c>
    </row>
    <row r="423" spans="1:8" x14ac:dyDescent="0.25">
      <c r="A423" s="16" t="s">
        <v>8219</v>
      </c>
      <c r="B423" s="16">
        <v>25</v>
      </c>
      <c r="G423" s="16" t="s">
        <v>8221</v>
      </c>
      <c r="H423" s="16">
        <v>1</v>
      </c>
    </row>
    <row r="424" spans="1:8" x14ac:dyDescent="0.25">
      <c r="A424" s="16" t="s">
        <v>8219</v>
      </c>
      <c r="B424" s="16">
        <v>25</v>
      </c>
      <c r="G424" s="16" t="s">
        <v>8221</v>
      </c>
      <c r="H424" s="16">
        <v>1</v>
      </c>
    </row>
    <row r="425" spans="1:8" x14ac:dyDescent="0.25">
      <c r="A425" s="16" t="s">
        <v>8219</v>
      </c>
      <c r="B425" s="16">
        <v>25</v>
      </c>
      <c r="G425" s="16" t="s">
        <v>8221</v>
      </c>
      <c r="H425" s="16">
        <v>1</v>
      </c>
    </row>
    <row r="426" spans="1:8" x14ac:dyDescent="0.25">
      <c r="A426" s="16" t="s">
        <v>8219</v>
      </c>
      <c r="B426" s="16">
        <v>25</v>
      </c>
      <c r="G426" s="16" t="s">
        <v>8221</v>
      </c>
      <c r="H426" s="16">
        <v>1</v>
      </c>
    </row>
    <row r="427" spans="1:8" x14ac:dyDescent="0.25">
      <c r="A427" s="16" t="s">
        <v>8219</v>
      </c>
      <c r="B427" s="16">
        <v>25</v>
      </c>
      <c r="G427" s="16" t="s">
        <v>8221</v>
      </c>
      <c r="H427" s="16">
        <v>1</v>
      </c>
    </row>
    <row r="428" spans="1:8" x14ac:dyDescent="0.25">
      <c r="A428" s="16" t="s">
        <v>8219</v>
      </c>
      <c r="B428" s="16">
        <v>25</v>
      </c>
      <c r="G428" s="16" t="s">
        <v>8221</v>
      </c>
      <c r="H428" s="16">
        <v>1</v>
      </c>
    </row>
    <row r="429" spans="1:8" x14ac:dyDescent="0.25">
      <c r="A429" s="16" t="s">
        <v>8219</v>
      </c>
      <c r="B429" s="16">
        <v>25</v>
      </c>
      <c r="G429" s="16" t="s">
        <v>8221</v>
      </c>
      <c r="H429" s="16">
        <v>1</v>
      </c>
    </row>
    <row r="430" spans="1:8" x14ac:dyDescent="0.25">
      <c r="A430" s="16" t="s">
        <v>8219</v>
      </c>
      <c r="B430" s="16">
        <v>25</v>
      </c>
      <c r="G430" s="16" t="s">
        <v>8221</v>
      </c>
      <c r="H430" s="16">
        <v>1</v>
      </c>
    </row>
    <row r="431" spans="1:8" x14ac:dyDescent="0.25">
      <c r="A431" s="16" t="s">
        <v>8219</v>
      </c>
      <c r="B431" s="16">
        <v>25</v>
      </c>
      <c r="G431" s="16" t="s">
        <v>8221</v>
      </c>
      <c r="H431" s="16">
        <v>1</v>
      </c>
    </row>
    <row r="432" spans="1:8" x14ac:dyDescent="0.25">
      <c r="A432" s="16" t="s">
        <v>8219</v>
      </c>
      <c r="B432" s="16">
        <v>25</v>
      </c>
      <c r="G432" s="16" t="s">
        <v>8221</v>
      </c>
      <c r="H432" s="16">
        <v>1</v>
      </c>
    </row>
    <row r="433" spans="1:8" x14ac:dyDescent="0.25">
      <c r="A433" s="16" t="s">
        <v>8219</v>
      </c>
      <c r="B433" s="16">
        <v>25</v>
      </c>
      <c r="G433" s="16" t="s">
        <v>8221</v>
      </c>
      <c r="H433" s="16">
        <v>1</v>
      </c>
    </row>
    <row r="434" spans="1:8" x14ac:dyDescent="0.25">
      <c r="A434" s="16" t="s">
        <v>8219</v>
      </c>
      <c r="B434" s="16">
        <v>25</v>
      </c>
      <c r="G434" s="16" t="s">
        <v>8221</v>
      </c>
      <c r="H434" s="16">
        <v>1</v>
      </c>
    </row>
    <row r="435" spans="1:8" x14ac:dyDescent="0.25">
      <c r="A435" s="16" t="s">
        <v>8219</v>
      </c>
      <c r="B435" s="16">
        <v>25</v>
      </c>
      <c r="G435" s="16" t="s">
        <v>8221</v>
      </c>
      <c r="H435" s="16">
        <v>1</v>
      </c>
    </row>
    <row r="436" spans="1:8" x14ac:dyDescent="0.25">
      <c r="A436" s="16" t="s">
        <v>8219</v>
      </c>
      <c r="B436" s="16">
        <v>25</v>
      </c>
      <c r="G436" s="16" t="s">
        <v>8221</v>
      </c>
      <c r="H436" s="16">
        <v>1</v>
      </c>
    </row>
    <row r="437" spans="1:8" x14ac:dyDescent="0.25">
      <c r="A437" s="16" t="s">
        <v>8219</v>
      </c>
      <c r="B437" s="16">
        <v>25</v>
      </c>
      <c r="G437" s="16" t="s">
        <v>8221</v>
      </c>
      <c r="H437" s="16">
        <v>1</v>
      </c>
    </row>
    <row r="438" spans="1:8" x14ac:dyDescent="0.25">
      <c r="A438" s="16" t="s">
        <v>8219</v>
      </c>
      <c r="B438" s="16">
        <v>25</v>
      </c>
      <c r="G438" s="16" t="s">
        <v>8221</v>
      </c>
      <c r="H438" s="16">
        <v>1</v>
      </c>
    </row>
    <row r="439" spans="1:8" x14ac:dyDescent="0.25">
      <c r="A439" s="16" t="s">
        <v>8219</v>
      </c>
      <c r="B439" s="16">
        <v>25</v>
      </c>
      <c r="G439" s="16" t="s">
        <v>8221</v>
      </c>
      <c r="H439" s="16">
        <v>1</v>
      </c>
    </row>
    <row r="440" spans="1:8" x14ac:dyDescent="0.25">
      <c r="A440" s="16" t="s">
        <v>8219</v>
      </c>
      <c r="B440" s="16">
        <v>26</v>
      </c>
      <c r="G440" s="16" t="s">
        <v>8221</v>
      </c>
      <c r="H440" s="16">
        <v>1</v>
      </c>
    </row>
    <row r="441" spans="1:8" x14ac:dyDescent="0.25">
      <c r="A441" s="16" t="s">
        <v>8219</v>
      </c>
      <c r="B441" s="16">
        <v>26</v>
      </c>
      <c r="G441" s="16" t="s">
        <v>8221</v>
      </c>
      <c r="H441" s="16">
        <v>1</v>
      </c>
    </row>
    <row r="442" spans="1:8" x14ac:dyDescent="0.25">
      <c r="A442" s="16" t="s">
        <v>8219</v>
      </c>
      <c r="B442" s="16">
        <v>26</v>
      </c>
      <c r="G442" s="16" t="s">
        <v>8221</v>
      </c>
      <c r="H442" s="16">
        <v>1</v>
      </c>
    </row>
    <row r="443" spans="1:8" x14ac:dyDescent="0.25">
      <c r="A443" s="16" t="s">
        <v>8219</v>
      </c>
      <c r="B443" s="16">
        <v>26</v>
      </c>
      <c r="G443" s="16" t="s">
        <v>8221</v>
      </c>
      <c r="H443" s="16">
        <v>1</v>
      </c>
    </row>
    <row r="444" spans="1:8" x14ac:dyDescent="0.25">
      <c r="A444" s="16" t="s">
        <v>8219</v>
      </c>
      <c r="B444" s="16">
        <v>26</v>
      </c>
      <c r="G444" s="16" t="s">
        <v>8221</v>
      </c>
      <c r="H444" s="16">
        <v>1</v>
      </c>
    </row>
    <row r="445" spans="1:8" x14ac:dyDescent="0.25">
      <c r="A445" s="16" t="s">
        <v>8219</v>
      </c>
      <c r="B445" s="16">
        <v>26</v>
      </c>
      <c r="G445" s="16" t="s">
        <v>8221</v>
      </c>
      <c r="H445" s="16">
        <v>1</v>
      </c>
    </row>
    <row r="446" spans="1:8" x14ac:dyDescent="0.25">
      <c r="A446" s="16" t="s">
        <v>8219</v>
      </c>
      <c r="B446" s="16">
        <v>26</v>
      </c>
      <c r="G446" s="16" t="s">
        <v>8221</v>
      </c>
      <c r="H446" s="16">
        <v>1</v>
      </c>
    </row>
    <row r="447" spans="1:8" x14ac:dyDescent="0.25">
      <c r="A447" s="16" t="s">
        <v>8219</v>
      </c>
      <c r="B447" s="16">
        <v>26</v>
      </c>
      <c r="G447" s="16" t="s">
        <v>8221</v>
      </c>
      <c r="H447" s="16">
        <v>1</v>
      </c>
    </row>
    <row r="448" spans="1:8" x14ac:dyDescent="0.25">
      <c r="A448" s="16" t="s">
        <v>8219</v>
      </c>
      <c r="B448" s="16">
        <v>26</v>
      </c>
      <c r="G448" s="16" t="s">
        <v>8220</v>
      </c>
      <c r="H448" s="16">
        <v>1</v>
      </c>
    </row>
    <row r="449" spans="1:8" x14ac:dyDescent="0.25">
      <c r="A449" s="16" t="s">
        <v>8219</v>
      </c>
      <c r="B449" s="16">
        <v>26</v>
      </c>
      <c r="G449" s="16" t="s">
        <v>8220</v>
      </c>
      <c r="H449" s="16">
        <v>1</v>
      </c>
    </row>
    <row r="450" spans="1:8" x14ac:dyDescent="0.25">
      <c r="A450" s="16" t="s">
        <v>8219</v>
      </c>
      <c r="B450" s="16">
        <v>26</v>
      </c>
      <c r="G450" s="16" t="s">
        <v>8220</v>
      </c>
      <c r="H450" s="16">
        <v>1</v>
      </c>
    </row>
    <row r="451" spans="1:8" x14ac:dyDescent="0.25">
      <c r="A451" s="16" t="s">
        <v>8219</v>
      </c>
      <c r="B451" s="16">
        <v>26</v>
      </c>
      <c r="G451" s="16" t="s">
        <v>8220</v>
      </c>
      <c r="H451" s="16">
        <v>1</v>
      </c>
    </row>
    <row r="452" spans="1:8" x14ac:dyDescent="0.25">
      <c r="A452" s="16" t="s">
        <v>8219</v>
      </c>
      <c r="B452" s="16">
        <v>26</v>
      </c>
      <c r="G452" s="16" t="s">
        <v>8220</v>
      </c>
      <c r="H452" s="16">
        <v>1</v>
      </c>
    </row>
    <row r="453" spans="1:8" x14ac:dyDescent="0.25">
      <c r="A453" s="16" t="s">
        <v>8219</v>
      </c>
      <c r="B453" s="16">
        <v>26</v>
      </c>
      <c r="G453" s="16" t="s">
        <v>8220</v>
      </c>
      <c r="H453" s="16">
        <v>1</v>
      </c>
    </row>
    <row r="454" spans="1:8" x14ac:dyDescent="0.25">
      <c r="A454" s="16" t="s">
        <v>8219</v>
      </c>
      <c r="B454" s="16">
        <v>26</v>
      </c>
      <c r="G454" s="16" t="s">
        <v>8220</v>
      </c>
      <c r="H454" s="16">
        <v>1</v>
      </c>
    </row>
    <row r="455" spans="1:8" x14ac:dyDescent="0.25">
      <c r="A455" s="16" t="s">
        <v>8219</v>
      </c>
      <c r="B455" s="16">
        <v>26</v>
      </c>
      <c r="G455" s="16" t="s">
        <v>8220</v>
      </c>
      <c r="H455" s="16">
        <v>1</v>
      </c>
    </row>
    <row r="456" spans="1:8" x14ac:dyDescent="0.25">
      <c r="A456" s="16" t="s">
        <v>8219</v>
      </c>
      <c r="B456" s="16">
        <v>26</v>
      </c>
      <c r="G456" s="16" t="s">
        <v>8220</v>
      </c>
      <c r="H456" s="16">
        <v>1</v>
      </c>
    </row>
    <row r="457" spans="1:8" x14ac:dyDescent="0.25">
      <c r="A457" s="16" t="s">
        <v>8219</v>
      </c>
      <c r="B457" s="16">
        <v>26</v>
      </c>
      <c r="G457" s="16" t="s">
        <v>8220</v>
      </c>
      <c r="H457" s="16">
        <v>1</v>
      </c>
    </row>
    <row r="458" spans="1:8" x14ac:dyDescent="0.25">
      <c r="A458" s="16" t="s">
        <v>8219</v>
      </c>
      <c r="B458" s="16">
        <v>26</v>
      </c>
      <c r="G458" s="16" t="s">
        <v>8220</v>
      </c>
      <c r="H458" s="16">
        <v>1</v>
      </c>
    </row>
    <row r="459" spans="1:8" x14ac:dyDescent="0.25">
      <c r="A459" s="16" t="s">
        <v>8219</v>
      </c>
      <c r="B459" s="16">
        <v>26</v>
      </c>
      <c r="G459" s="16" t="s">
        <v>8221</v>
      </c>
      <c r="H459" s="16">
        <v>1</v>
      </c>
    </row>
    <row r="460" spans="1:8" x14ac:dyDescent="0.25">
      <c r="A460" s="16" t="s">
        <v>8219</v>
      </c>
      <c r="B460" s="16">
        <v>26</v>
      </c>
      <c r="G460" s="16" t="s">
        <v>8221</v>
      </c>
      <c r="H460" s="16">
        <v>1</v>
      </c>
    </row>
    <row r="461" spans="1:8" x14ac:dyDescent="0.25">
      <c r="A461" s="16" t="s">
        <v>8219</v>
      </c>
      <c r="B461" s="16">
        <v>26</v>
      </c>
      <c r="G461" s="16" t="s">
        <v>8221</v>
      </c>
      <c r="H461" s="16">
        <v>1</v>
      </c>
    </row>
    <row r="462" spans="1:8" x14ac:dyDescent="0.25">
      <c r="A462" s="16" t="s">
        <v>8219</v>
      </c>
      <c r="B462" s="16">
        <v>26</v>
      </c>
      <c r="G462" s="16" t="s">
        <v>8221</v>
      </c>
      <c r="H462" s="16">
        <v>1</v>
      </c>
    </row>
    <row r="463" spans="1:8" x14ac:dyDescent="0.25">
      <c r="A463" s="16" t="s">
        <v>8219</v>
      </c>
      <c r="B463" s="16">
        <v>26</v>
      </c>
      <c r="G463" s="16" t="s">
        <v>8221</v>
      </c>
      <c r="H463" s="16">
        <v>1</v>
      </c>
    </row>
    <row r="464" spans="1:8" x14ac:dyDescent="0.25">
      <c r="A464" s="16" t="s">
        <v>8219</v>
      </c>
      <c r="B464" s="16">
        <v>26</v>
      </c>
      <c r="G464" s="16" t="s">
        <v>8221</v>
      </c>
      <c r="H464" s="16">
        <v>1</v>
      </c>
    </row>
    <row r="465" spans="1:8" x14ac:dyDescent="0.25">
      <c r="A465" s="16" t="s">
        <v>8219</v>
      </c>
      <c r="B465" s="16">
        <v>26</v>
      </c>
      <c r="G465" s="16" t="s">
        <v>8221</v>
      </c>
      <c r="H465" s="16">
        <v>1</v>
      </c>
    </row>
    <row r="466" spans="1:8" x14ac:dyDescent="0.25">
      <c r="A466" s="16" t="s">
        <v>8219</v>
      </c>
      <c r="B466" s="16">
        <v>26</v>
      </c>
      <c r="G466" s="16" t="s">
        <v>8221</v>
      </c>
      <c r="H466" s="16">
        <v>1</v>
      </c>
    </row>
    <row r="467" spans="1:8" x14ac:dyDescent="0.25">
      <c r="A467" s="16" t="s">
        <v>8219</v>
      </c>
      <c r="B467" s="16">
        <v>26</v>
      </c>
      <c r="G467" s="16" t="s">
        <v>8221</v>
      </c>
      <c r="H467" s="16">
        <v>1</v>
      </c>
    </row>
    <row r="468" spans="1:8" x14ac:dyDescent="0.25">
      <c r="A468" s="16" t="s">
        <v>8219</v>
      </c>
      <c r="B468" s="16">
        <v>27</v>
      </c>
      <c r="G468" s="16" t="s">
        <v>8221</v>
      </c>
      <c r="H468" s="16">
        <v>1</v>
      </c>
    </row>
    <row r="469" spans="1:8" x14ac:dyDescent="0.25">
      <c r="A469" s="16" t="s">
        <v>8219</v>
      </c>
      <c r="B469" s="16">
        <v>27</v>
      </c>
      <c r="G469" s="16" t="s">
        <v>8221</v>
      </c>
      <c r="H469" s="16">
        <v>1</v>
      </c>
    </row>
    <row r="470" spans="1:8" x14ac:dyDescent="0.25">
      <c r="A470" s="16" t="s">
        <v>8219</v>
      </c>
      <c r="B470" s="16">
        <v>27</v>
      </c>
      <c r="G470" s="16" t="s">
        <v>8221</v>
      </c>
      <c r="H470" s="16">
        <v>1</v>
      </c>
    </row>
    <row r="471" spans="1:8" x14ac:dyDescent="0.25">
      <c r="A471" s="16" t="s">
        <v>8219</v>
      </c>
      <c r="B471" s="16">
        <v>27</v>
      </c>
      <c r="G471" s="16" t="s">
        <v>8220</v>
      </c>
      <c r="H471" s="16">
        <v>1</v>
      </c>
    </row>
    <row r="472" spans="1:8" x14ac:dyDescent="0.25">
      <c r="A472" s="16" t="s">
        <v>8219</v>
      </c>
      <c r="B472" s="16">
        <v>27</v>
      </c>
      <c r="G472" s="16" t="s">
        <v>8220</v>
      </c>
      <c r="H472" s="16">
        <v>1</v>
      </c>
    </row>
    <row r="473" spans="1:8" x14ac:dyDescent="0.25">
      <c r="A473" s="16" t="s">
        <v>8219</v>
      </c>
      <c r="B473" s="16">
        <v>27</v>
      </c>
      <c r="G473" s="16" t="s">
        <v>8220</v>
      </c>
      <c r="H473" s="16">
        <v>1</v>
      </c>
    </row>
    <row r="474" spans="1:8" x14ac:dyDescent="0.25">
      <c r="A474" s="16" t="s">
        <v>8219</v>
      </c>
      <c r="B474" s="16">
        <v>27</v>
      </c>
      <c r="G474" s="16" t="s">
        <v>8220</v>
      </c>
      <c r="H474" s="16">
        <v>1</v>
      </c>
    </row>
    <row r="475" spans="1:8" x14ac:dyDescent="0.25">
      <c r="A475" s="16" t="s">
        <v>8219</v>
      </c>
      <c r="B475" s="16">
        <v>27</v>
      </c>
      <c r="G475" s="16" t="s">
        <v>8220</v>
      </c>
      <c r="H475" s="16">
        <v>1</v>
      </c>
    </row>
    <row r="476" spans="1:8" x14ac:dyDescent="0.25">
      <c r="A476" s="16" t="s">
        <v>8219</v>
      </c>
      <c r="B476" s="16">
        <v>27</v>
      </c>
      <c r="G476" s="16" t="s">
        <v>8220</v>
      </c>
      <c r="H476" s="16">
        <v>1</v>
      </c>
    </row>
    <row r="477" spans="1:8" x14ac:dyDescent="0.25">
      <c r="A477" s="16" t="s">
        <v>8219</v>
      </c>
      <c r="B477" s="16">
        <v>27</v>
      </c>
      <c r="G477" s="16" t="s">
        <v>8220</v>
      </c>
      <c r="H477" s="16">
        <v>1</v>
      </c>
    </row>
    <row r="478" spans="1:8" x14ac:dyDescent="0.25">
      <c r="A478" s="16" t="s">
        <v>8219</v>
      </c>
      <c r="B478" s="16">
        <v>27</v>
      </c>
      <c r="G478" s="16" t="s">
        <v>8221</v>
      </c>
      <c r="H478" s="16">
        <v>1</v>
      </c>
    </row>
    <row r="479" spans="1:8" x14ac:dyDescent="0.25">
      <c r="A479" s="16" t="s">
        <v>8219</v>
      </c>
      <c r="B479" s="16">
        <v>27</v>
      </c>
      <c r="G479" s="16" t="s">
        <v>8221</v>
      </c>
      <c r="H479" s="16">
        <v>1</v>
      </c>
    </row>
    <row r="480" spans="1:8" x14ac:dyDescent="0.25">
      <c r="A480" s="16" t="s">
        <v>8219</v>
      </c>
      <c r="B480" s="16">
        <v>27</v>
      </c>
      <c r="G480" s="16" t="s">
        <v>8221</v>
      </c>
      <c r="H480" s="16">
        <v>1</v>
      </c>
    </row>
    <row r="481" spans="1:8" x14ac:dyDescent="0.25">
      <c r="A481" s="16" t="s">
        <v>8219</v>
      </c>
      <c r="B481" s="16">
        <v>27</v>
      </c>
      <c r="G481" s="16" t="s">
        <v>8221</v>
      </c>
      <c r="H481" s="16">
        <v>1</v>
      </c>
    </row>
    <row r="482" spans="1:8" x14ac:dyDescent="0.25">
      <c r="A482" s="16" t="s">
        <v>8219</v>
      </c>
      <c r="B482" s="16">
        <v>27</v>
      </c>
      <c r="G482" s="16" t="s">
        <v>8221</v>
      </c>
      <c r="H482" s="16">
        <v>1</v>
      </c>
    </row>
    <row r="483" spans="1:8" x14ac:dyDescent="0.25">
      <c r="A483" s="16" t="s">
        <v>8219</v>
      </c>
      <c r="B483" s="16">
        <v>27</v>
      </c>
      <c r="G483" s="16" t="s">
        <v>8221</v>
      </c>
      <c r="H483" s="16">
        <v>1</v>
      </c>
    </row>
    <row r="484" spans="1:8" x14ac:dyDescent="0.25">
      <c r="A484" s="16" t="s">
        <v>8219</v>
      </c>
      <c r="B484" s="16">
        <v>27</v>
      </c>
      <c r="G484" s="16" t="s">
        <v>8221</v>
      </c>
      <c r="H484" s="16">
        <v>1</v>
      </c>
    </row>
    <row r="485" spans="1:8" x14ac:dyDescent="0.25">
      <c r="A485" s="16" t="s">
        <v>8219</v>
      </c>
      <c r="B485" s="16">
        <v>27</v>
      </c>
      <c r="G485" s="16" t="s">
        <v>8221</v>
      </c>
      <c r="H485" s="16">
        <v>1</v>
      </c>
    </row>
    <row r="486" spans="1:8" x14ac:dyDescent="0.25">
      <c r="A486" s="16" t="s">
        <v>8219</v>
      </c>
      <c r="B486" s="16">
        <v>27</v>
      </c>
      <c r="G486" s="16" t="s">
        <v>8221</v>
      </c>
      <c r="H486" s="16">
        <v>1</v>
      </c>
    </row>
    <row r="487" spans="1:8" x14ac:dyDescent="0.25">
      <c r="A487" s="16" t="s">
        <v>8219</v>
      </c>
      <c r="B487" s="16">
        <v>27</v>
      </c>
      <c r="G487" s="16" t="s">
        <v>8221</v>
      </c>
      <c r="H487" s="16">
        <v>1</v>
      </c>
    </row>
    <row r="488" spans="1:8" x14ac:dyDescent="0.25">
      <c r="A488" s="16" t="s">
        <v>8219</v>
      </c>
      <c r="B488" s="16">
        <v>27</v>
      </c>
      <c r="G488" s="16" t="s">
        <v>8221</v>
      </c>
      <c r="H488" s="16">
        <v>1</v>
      </c>
    </row>
    <row r="489" spans="1:8" x14ac:dyDescent="0.25">
      <c r="A489" s="16" t="s">
        <v>8219</v>
      </c>
      <c r="B489" s="16">
        <v>27</v>
      </c>
      <c r="G489" s="16" t="s">
        <v>8221</v>
      </c>
      <c r="H489" s="16">
        <v>1</v>
      </c>
    </row>
    <row r="490" spans="1:8" x14ac:dyDescent="0.25">
      <c r="A490" s="16" t="s">
        <v>8219</v>
      </c>
      <c r="B490" s="16">
        <v>27</v>
      </c>
      <c r="G490" s="16" t="s">
        <v>8221</v>
      </c>
      <c r="H490" s="16">
        <v>1</v>
      </c>
    </row>
    <row r="491" spans="1:8" x14ac:dyDescent="0.25">
      <c r="A491" s="16" t="s">
        <v>8219</v>
      </c>
      <c r="B491" s="16">
        <v>27</v>
      </c>
      <c r="G491" s="16" t="s">
        <v>8221</v>
      </c>
      <c r="H491" s="16">
        <v>1</v>
      </c>
    </row>
    <row r="492" spans="1:8" x14ac:dyDescent="0.25">
      <c r="A492" s="16" t="s">
        <v>8219</v>
      </c>
      <c r="B492" s="16">
        <v>27</v>
      </c>
      <c r="G492" s="16" t="s">
        <v>8221</v>
      </c>
      <c r="H492" s="16">
        <v>1</v>
      </c>
    </row>
    <row r="493" spans="1:8" x14ac:dyDescent="0.25">
      <c r="A493" s="16" t="s">
        <v>8219</v>
      </c>
      <c r="B493" s="16">
        <v>27</v>
      </c>
      <c r="G493" s="16" t="s">
        <v>8221</v>
      </c>
      <c r="H493" s="16">
        <v>1</v>
      </c>
    </row>
    <row r="494" spans="1:8" x14ac:dyDescent="0.25">
      <c r="A494" s="16" t="s">
        <v>8219</v>
      </c>
      <c r="B494" s="16">
        <v>27</v>
      </c>
      <c r="G494" s="16" t="s">
        <v>8221</v>
      </c>
      <c r="H494" s="16">
        <v>1</v>
      </c>
    </row>
    <row r="495" spans="1:8" x14ac:dyDescent="0.25">
      <c r="A495" s="16" t="s">
        <v>8219</v>
      </c>
      <c r="B495" s="16">
        <v>27</v>
      </c>
      <c r="G495" s="16" t="s">
        <v>8221</v>
      </c>
      <c r="H495" s="16">
        <v>1</v>
      </c>
    </row>
    <row r="496" spans="1:8" x14ac:dyDescent="0.25">
      <c r="A496" s="16" t="s">
        <v>8219</v>
      </c>
      <c r="B496" s="16">
        <v>27</v>
      </c>
      <c r="G496" s="16" t="s">
        <v>8220</v>
      </c>
      <c r="H496" s="16">
        <v>1</v>
      </c>
    </row>
    <row r="497" spans="1:8" x14ac:dyDescent="0.25">
      <c r="A497" s="16" t="s">
        <v>8219</v>
      </c>
      <c r="B497" s="16">
        <v>27</v>
      </c>
      <c r="G497" s="16" t="s">
        <v>8220</v>
      </c>
      <c r="H497" s="16">
        <v>1</v>
      </c>
    </row>
    <row r="498" spans="1:8" x14ac:dyDescent="0.25">
      <c r="A498" s="16" t="s">
        <v>8219</v>
      </c>
      <c r="B498" s="16">
        <v>27</v>
      </c>
      <c r="G498" s="16" t="s">
        <v>8220</v>
      </c>
      <c r="H498" s="16">
        <v>1</v>
      </c>
    </row>
    <row r="499" spans="1:8" x14ac:dyDescent="0.25">
      <c r="A499" s="16" t="s">
        <v>8219</v>
      </c>
      <c r="B499" s="16">
        <v>27</v>
      </c>
      <c r="G499" s="16" t="s">
        <v>8220</v>
      </c>
      <c r="H499" s="16">
        <v>1</v>
      </c>
    </row>
    <row r="500" spans="1:8" x14ac:dyDescent="0.25">
      <c r="A500" s="16" t="s">
        <v>8219</v>
      </c>
      <c r="B500" s="16">
        <v>27</v>
      </c>
      <c r="G500" s="16" t="s">
        <v>8220</v>
      </c>
      <c r="H500" s="16">
        <v>1</v>
      </c>
    </row>
    <row r="501" spans="1:8" x14ac:dyDescent="0.25">
      <c r="A501" s="16" t="s">
        <v>8219</v>
      </c>
      <c r="B501" s="16">
        <v>27</v>
      </c>
      <c r="G501" s="16" t="s">
        <v>8220</v>
      </c>
      <c r="H501" s="16">
        <v>1</v>
      </c>
    </row>
    <row r="502" spans="1:8" x14ac:dyDescent="0.25">
      <c r="A502" s="16" t="s">
        <v>8219</v>
      </c>
      <c r="B502" s="16">
        <v>27</v>
      </c>
      <c r="G502" s="16" t="s">
        <v>8221</v>
      </c>
      <c r="H502" s="16">
        <v>1</v>
      </c>
    </row>
    <row r="503" spans="1:8" x14ac:dyDescent="0.25">
      <c r="A503" s="16" t="s">
        <v>8219</v>
      </c>
      <c r="B503" s="16">
        <v>27</v>
      </c>
      <c r="G503" s="16" t="s">
        <v>8221</v>
      </c>
      <c r="H503" s="16">
        <v>1</v>
      </c>
    </row>
    <row r="504" spans="1:8" x14ac:dyDescent="0.25">
      <c r="A504" s="16" t="s">
        <v>8219</v>
      </c>
      <c r="B504" s="16">
        <v>27</v>
      </c>
      <c r="G504" s="16" t="s">
        <v>8221</v>
      </c>
      <c r="H504" s="16">
        <v>1</v>
      </c>
    </row>
    <row r="505" spans="1:8" x14ac:dyDescent="0.25">
      <c r="A505" s="16" t="s">
        <v>8219</v>
      </c>
      <c r="B505" s="16">
        <v>28</v>
      </c>
      <c r="G505" s="16" t="s">
        <v>8221</v>
      </c>
      <c r="H505" s="16">
        <v>1</v>
      </c>
    </row>
    <row r="506" spans="1:8" x14ac:dyDescent="0.25">
      <c r="A506" s="16" t="s">
        <v>8219</v>
      </c>
      <c r="B506" s="16">
        <v>28</v>
      </c>
      <c r="G506" s="16" t="s">
        <v>8221</v>
      </c>
      <c r="H506" s="16">
        <v>1</v>
      </c>
    </row>
    <row r="507" spans="1:8" x14ac:dyDescent="0.25">
      <c r="A507" s="16" t="s">
        <v>8219</v>
      </c>
      <c r="B507" s="16">
        <v>28</v>
      </c>
      <c r="G507" s="16" t="s">
        <v>8221</v>
      </c>
      <c r="H507" s="16">
        <v>1</v>
      </c>
    </row>
    <row r="508" spans="1:8" x14ac:dyDescent="0.25">
      <c r="A508" s="16" t="s">
        <v>8219</v>
      </c>
      <c r="B508" s="16">
        <v>28</v>
      </c>
      <c r="G508" s="16" t="s">
        <v>8221</v>
      </c>
      <c r="H508" s="16">
        <v>1</v>
      </c>
    </row>
    <row r="509" spans="1:8" x14ac:dyDescent="0.25">
      <c r="A509" s="16" t="s">
        <v>8219</v>
      </c>
      <c r="B509" s="16">
        <v>28</v>
      </c>
      <c r="G509" s="16" t="s">
        <v>8220</v>
      </c>
      <c r="H509" s="16">
        <v>1</v>
      </c>
    </row>
    <row r="510" spans="1:8" x14ac:dyDescent="0.25">
      <c r="A510" s="16" t="s">
        <v>8219</v>
      </c>
      <c r="B510" s="16">
        <v>28</v>
      </c>
      <c r="G510" s="16" t="s">
        <v>8221</v>
      </c>
      <c r="H510" s="16">
        <v>1</v>
      </c>
    </row>
    <row r="511" spans="1:8" x14ac:dyDescent="0.25">
      <c r="A511" s="16" t="s">
        <v>8219</v>
      </c>
      <c r="B511" s="16">
        <v>28</v>
      </c>
      <c r="G511" s="16" t="s">
        <v>8221</v>
      </c>
      <c r="H511" s="16">
        <v>1</v>
      </c>
    </row>
    <row r="512" spans="1:8" x14ac:dyDescent="0.25">
      <c r="A512" s="16" t="s">
        <v>8219</v>
      </c>
      <c r="B512" s="16">
        <v>28</v>
      </c>
      <c r="G512" s="16" t="s">
        <v>8221</v>
      </c>
      <c r="H512" s="16">
        <v>1</v>
      </c>
    </row>
    <row r="513" spans="1:8" x14ac:dyDescent="0.25">
      <c r="A513" s="16" t="s">
        <v>8219</v>
      </c>
      <c r="B513" s="16">
        <v>28</v>
      </c>
      <c r="G513" s="16" t="s">
        <v>8221</v>
      </c>
      <c r="H513" s="16">
        <v>1</v>
      </c>
    </row>
    <row r="514" spans="1:8" x14ac:dyDescent="0.25">
      <c r="A514" s="16" t="s">
        <v>8219</v>
      </c>
      <c r="B514" s="16">
        <v>28</v>
      </c>
      <c r="G514" s="16" t="s">
        <v>8221</v>
      </c>
      <c r="H514" s="16">
        <v>1</v>
      </c>
    </row>
    <row r="515" spans="1:8" x14ac:dyDescent="0.25">
      <c r="A515" s="16" t="s">
        <v>8219</v>
      </c>
      <c r="B515" s="16">
        <v>28</v>
      </c>
      <c r="G515" s="16" t="s">
        <v>8221</v>
      </c>
      <c r="H515" s="16">
        <v>1</v>
      </c>
    </row>
    <row r="516" spans="1:8" x14ac:dyDescent="0.25">
      <c r="A516" s="16" t="s">
        <v>8219</v>
      </c>
      <c r="B516" s="16">
        <v>28</v>
      </c>
      <c r="G516" s="16" t="s">
        <v>8221</v>
      </c>
      <c r="H516" s="16">
        <v>1</v>
      </c>
    </row>
    <row r="517" spans="1:8" x14ac:dyDescent="0.25">
      <c r="A517" s="16" t="s">
        <v>8219</v>
      </c>
      <c r="B517" s="16">
        <v>28</v>
      </c>
      <c r="G517" s="16" t="s">
        <v>8221</v>
      </c>
      <c r="H517" s="16">
        <v>1</v>
      </c>
    </row>
    <row r="518" spans="1:8" x14ac:dyDescent="0.25">
      <c r="A518" s="16" t="s">
        <v>8219</v>
      </c>
      <c r="B518" s="16">
        <v>28</v>
      </c>
      <c r="G518" s="16" t="s">
        <v>8221</v>
      </c>
      <c r="H518" s="16">
        <v>1</v>
      </c>
    </row>
    <row r="519" spans="1:8" x14ac:dyDescent="0.25">
      <c r="A519" s="16" t="s">
        <v>8219</v>
      </c>
      <c r="B519" s="16">
        <v>28</v>
      </c>
      <c r="G519" s="16" t="s">
        <v>8221</v>
      </c>
      <c r="H519" s="16">
        <v>1</v>
      </c>
    </row>
    <row r="520" spans="1:8" x14ac:dyDescent="0.25">
      <c r="A520" s="16" t="s">
        <v>8219</v>
      </c>
      <c r="B520" s="16">
        <v>28</v>
      </c>
      <c r="G520" s="16" t="s">
        <v>8220</v>
      </c>
      <c r="H520" s="16">
        <v>1</v>
      </c>
    </row>
    <row r="521" spans="1:8" x14ac:dyDescent="0.25">
      <c r="A521" s="16" t="s">
        <v>8219</v>
      </c>
      <c r="B521" s="16">
        <v>28</v>
      </c>
      <c r="G521" s="16" t="s">
        <v>8220</v>
      </c>
      <c r="H521" s="16">
        <v>1</v>
      </c>
    </row>
    <row r="522" spans="1:8" x14ac:dyDescent="0.25">
      <c r="A522" s="16" t="s">
        <v>8219</v>
      </c>
      <c r="B522" s="16">
        <v>28</v>
      </c>
      <c r="G522" s="16" t="s">
        <v>8220</v>
      </c>
      <c r="H522" s="16">
        <v>1</v>
      </c>
    </row>
    <row r="523" spans="1:8" x14ac:dyDescent="0.25">
      <c r="A523" s="16" t="s">
        <v>8219</v>
      </c>
      <c r="B523" s="16">
        <v>28</v>
      </c>
      <c r="G523" s="16" t="s">
        <v>8221</v>
      </c>
      <c r="H523" s="16">
        <v>1</v>
      </c>
    </row>
    <row r="524" spans="1:8" x14ac:dyDescent="0.25">
      <c r="A524" s="16" t="s">
        <v>8219</v>
      </c>
      <c r="B524" s="16">
        <v>28</v>
      </c>
      <c r="G524" s="16" t="s">
        <v>8221</v>
      </c>
      <c r="H524" s="16">
        <v>1</v>
      </c>
    </row>
    <row r="525" spans="1:8" x14ac:dyDescent="0.25">
      <c r="A525" s="16" t="s">
        <v>8219</v>
      </c>
      <c r="B525" s="16">
        <v>28</v>
      </c>
      <c r="G525" s="16" t="s">
        <v>8221</v>
      </c>
      <c r="H525" s="16">
        <v>1</v>
      </c>
    </row>
    <row r="526" spans="1:8" x14ac:dyDescent="0.25">
      <c r="A526" s="16" t="s">
        <v>8219</v>
      </c>
      <c r="B526" s="16">
        <v>28</v>
      </c>
      <c r="G526" s="16" t="s">
        <v>8221</v>
      </c>
      <c r="H526" s="16">
        <v>1</v>
      </c>
    </row>
    <row r="527" spans="1:8" x14ac:dyDescent="0.25">
      <c r="A527" s="16" t="s">
        <v>8219</v>
      </c>
      <c r="B527" s="16">
        <v>28</v>
      </c>
      <c r="G527" s="16" t="s">
        <v>8221</v>
      </c>
      <c r="H527" s="16">
        <v>1</v>
      </c>
    </row>
    <row r="528" spans="1:8" x14ac:dyDescent="0.25">
      <c r="A528" s="16" t="s">
        <v>8219</v>
      </c>
      <c r="B528" s="16">
        <v>28</v>
      </c>
      <c r="G528" s="16" t="s">
        <v>8221</v>
      </c>
      <c r="H528" s="16">
        <v>1</v>
      </c>
    </row>
    <row r="529" spans="1:8" x14ac:dyDescent="0.25">
      <c r="A529" s="16" t="s">
        <v>8219</v>
      </c>
      <c r="B529" s="16">
        <v>28</v>
      </c>
      <c r="G529" s="16" t="s">
        <v>8221</v>
      </c>
      <c r="H529" s="16">
        <v>1</v>
      </c>
    </row>
    <row r="530" spans="1:8" x14ac:dyDescent="0.25">
      <c r="A530" s="16" t="s">
        <v>8219</v>
      </c>
      <c r="B530" s="16">
        <v>28</v>
      </c>
      <c r="G530" s="16" t="s">
        <v>8221</v>
      </c>
      <c r="H530" s="16">
        <v>1</v>
      </c>
    </row>
    <row r="531" spans="1:8" x14ac:dyDescent="0.25">
      <c r="A531" s="16" t="s">
        <v>8219</v>
      </c>
      <c r="B531" s="16">
        <v>28</v>
      </c>
      <c r="G531" s="16" t="s">
        <v>8221</v>
      </c>
      <c r="H531" s="16">
        <v>1</v>
      </c>
    </row>
    <row r="532" spans="1:8" x14ac:dyDescent="0.25">
      <c r="A532" s="16" t="s">
        <v>8219</v>
      </c>
      <c r="B532" s="16">
        <v>28</v>
      </c>
      <c r="G532" s="16" t="s">
        <v>8221</v>
      </c>
      <c r="H532" s="16">
        <v>1</v>
      </c>
    </row>
    <row r="533" spans="1:8" x14ac:dyDescent="0.25">
      <c r="A533" s="16" t="s">
        <v>8219</v>
      </c>
      <c r="B533" s="16">
        <v>28</v>
      </c>
      <c r="G533" s="16" t="s">
        <v>8221</v>
      </c>
      <c r="H533" s="16">
        <v>1</v>
      </c>
    </row>
    <row r="534" spans="1:8" x14ac:dyDescent="0.25">
      <c r="A534" s="16" t="s">
        <v>8219</v>
      </c>
      <c r="B534" s="16">
        <v>29</v>
      </c>
      <c r="G534" s="16" t="s">
        <v>8221</v>
      </c>
      <c r="H534" s="16">
        <v>1</v>
      </c>
    </row>
    <row r="535" spans="1:8" x14ac:dyDescent="0.25">
      <c r="A535" s="16" t="s">
        <v>8219</v>
      </c>
      <c r="B535" s="16">
        <v>29</v>
      </c>
      <c r="G535" s="16" t="s">
        <v>8221</v>
      </c>
      <c r="H535" s="16">
        <v>1</v>
      </c>
    </row>
    <row r="536" spans="1:8" x14ac:dyDescent="0.25">
      <c r="A536" s="16" t="s">
        <v>8219</v>
      </c>
      <c r="B536" s="16">
        <v>29</v>
      </c>
      <c r="G536" s="16" t="s">
        <v>8221</v>
      </c>
      <c r="H536" s="16">
        <v>1</v>
      </c>
    </row>
    <row r="537" spans="1:8" x14ac:dyDescent="0.25">
      <c r="A537" s="16" t="s">
        <v>8219</v>
      </c>
      <c r="B537" s="16">
        <v>29</v>
      </c>
      <c r="G537" s="16" t="s">
        <v>8221</v>
      </c>
      <c r="H537" s="16">
        <v>1</v>
      </c>
    </row>
    <row r="538" spans="1:8" x14ac:dyDescent="0.25">
      <c r="A538" s="16" t="s">
        <v>8219</v>
      </c>
      <c r="B538" s="16">
        <v>29</v>
      </c>
      <c r="G538" s="16" t="s">
        <v>8221</v>
      </c>
      <c r="H538" s="16">
        <v>1</v>
      </c>
    </row>
    <row r="539" spans="1:8" x14ac:dyDescent="0.25">
      <c r="A539" s="16" t="s">
        <v>8219</v>
      </c>
      <c r="B539" s="16">
        <v>29</v>
      </c>
      <c r="G539" s="16" t="s">
        <v>8221</v>
      </c>
      <c r="H539" s="16">
        <v>1</v>
      </c>
    </row>
    <row r="540" spans="1:8" x14ac:dyDescent="0.25">
      <c r="A540" s="16" t="s">
        <v>8219</v>
      </c>
      <c r="B540" s="16">
        <v>29</v>
      </c>
      <c r="G540" s="16" t="s">
        <v>8221</v>
      </c>
      <c r="H540" s="16">
        <v>1</v>
      </c>
    </row>
    <row r="541" spans="1:8" x14ac:dyDescent="0.25">
      <c r="A541" s="16" t="s">
        <v>8219</v>
      </c>
      <c r="B541" s="16">
        <v>29</v>
      </c>
      <c r="G541" s="16" t="s">
        <v>8221</v>
      </c>
      <c r="H541" s="16">
        <v>1</v>
      </c>
    </row>
    <row r="542" spans="1:8" x14ac:dyDescent="0.25">
      <c r="A542" s="16" t="s">
        <v>8219</v>
      </c>
      <c r="B542" s="16">
        <v>29</v>
      </c>
      <c r="G542" s="16" t="s">
        <v>8221</v>
      </c>
      <c r="H542" s="16">
        <v>1</v>
      </c>
    </row>
    <row r="543" spans="1:8" x14ac:dyDescent="0.25">
      <c r="A543" s="16" t="s">
        <v>8219</v>
      </c>
      <c r="B543" s="16">
        <v>29</v>
      </c>
      <c r="G543" s="16" t="s">
        <v>8220</v>
      </c>
      <c r="H543" s="16">
        <v>1</v>
      </c>
    </row>
    <row r="544" spans="1:8" x14ac:dyDescent="0.25">
      <c r="A544" s="16" t="s">
        <v>8219</v>
      </c>
      <c r="B544" s="16">
        <v>29</v>
      </c>
      <c r="G544" s="16" t="s">
        <v>8220</v>
      </c>
      <c r="H544" s="16">
        <v>1</v>
      </c>
    </row>
    <row r="545" spans="1:8" x14ac:dyDescent="0.25">
      <c r="A545" s="16" t="s">
        <v>8219</v>
      </c>
      <c r="B545" s="16">
        <v>29</v>
      </c>
      <c r="G545" s="16" t="s">
        <v>8220</v>
      </c>
      <c r="H545" s="16">
        <v>1</v>
      </c>
    </row>
    <row r="546" spans="1:8" x14ac:dyDescent="0.25">
      <c r="A546" s="16" t="s">
        <v>8219</v>
      </c>
      <c r="B546" s="16">
        <v>29</v>
      </c>
      <c r="G546" s="16" t="s">
        <v>8220</v>
      </c>
      <c r="H546" s="16">
        <v>1</v>
      </c>
    </row>
    <row r="547" spans="1:8" x14ac:dyDescent="0.25">
      <c r="A547" s="16" t="s">
        <v>8219</v>
      </c>
      <c r="B547" s="16">
        <v>29</v>
      </c>
      <c r="G547" s="16" t="s">
        <v>8220</v>
      </c>
      <c r="H547" s="16">
        <v>1</v>
      </c>
    </row>
    <row r="548" spans="1:8" x14ac:dyDescent="0.25">
      <c r="A548" s="16" t="s">
        <v>8219</v>
      </c>
      <c r="B548" s="16">
        <v>29</v>
      </c>
      <c r="G548" s="16" t="s">
        <v>8220</v>
      </c>
      <c r="H548" s="16">
        <v>1</v>
      </c>
    </row>
    <row r="549" spans="1:8" x14ac:dyDescent="0.25">
      <c r="A549" s="16" t="s">
        <v>8219</v>
      </c>
      <c r="B549" s="16">
        <v>29</v>
      </c>
      <c r="G549" s="16" t="s">
        <v>8220</v>
      </c>
      <c r="H549" s="16">
        <v>1</v>
      </c>
    </row>
    <row r="550" spans="1:8" x14ac:dyDescent="0.25">
      <c r="A550" s="16" t="s">
        <v>8219</v>
      </c>
      <c r="B550" s="16">
        <v>29</v>
      </c>
      <c r="G550" s="16" t="s">
        <v>8220</v>
      </c>
      <c r="H550" s="16">
        <v>1</v>
      </c>
    </row>
    <row r="551" spans="1:8" x14ac:dyDescent="0.25">
      <c r="A551" s="16" t="s">
        <v>8219</v>
      </c>
      <c r="B551" s="16">
        <v>29</v>
      </c>
      <c r="G551" s="16" t="s">
        <v>8220</v>
      </c>
      <c r="H551" s="16">
        <v>1</v>
      </c>
    </row>
    <row r="552" spans="1:8" x14ac:dyDescent="0.25">
      <c r="A552" s="16" t="s">
        <v>8219</v>
      </c>
      <c r="B552" s="16">
        <v>30</v>
      </c>
      <c r="G552" s="16" t="s">
        <v>8220</v>
      </c>
      <c r="H552" s="16">
        <v>1</v>
      </c>
    </row>
    <row r="553" spans="1:8" x14ac:dyDescent="0.25">
      <c r="A553" s="16" t="s">
        <v>8219</v>
      </c>
      <c r="B553" s="16">
        <v>30</v>
      </c>
      <c r="G553" s="16" t="s">
        <v>8220</v>
      </c>
      <c r="H553" s="16">
        <v>1</v>
      </c>
    </row>
    <row r="554" spans="1:8" x14ac:dyDescent="0.25">
      <c r="A554" s="16" t="s">
        <v>8219</v>
      </c>
      <c r="B554" s="16">
        <v>30</v>
      </c>
      <c r="G554" s="16" t="s">
        <v>8221</v>
      </c>
      <c r="H554" s="16">
        <v>1</v>
      </c>
    </row>
    <row r="555" spans="1:8" x14ac:dyDescent="0.25">
      <c r="A555" s="16" t="s">
        <v>8219</v>
      </c>
      <c r="B555" s="16">
        <v>30</v>
      </c>
      <c r="G555" s="16" t="s">
        <v>8221</v>
      </c>
      <c r="H555" s="16">
        <v>1</v>
      </c>
    </row>
    <row r="556" spans="1:8" x14ac:dyDescent="0.25">
      <c r="A556" s="16" t="s">
        <v>8219</v>
      </c>
      <c r="B556" s="16">
        <v>30</v>
      </c>
      <c r="G556" s="16" t="s">
        <v>8221</v>
      </c>
      <c r="H556" s="16">
        <v>1</v>
      </c>
    </row>
    <row r="557" spans="1:8" x14ac:dyDescent="0.25">
      <c r="A557" s="16" t="s">
        <v>8219</v>
      </c>
      <c r="B557" s="16">
        <v>30</v>
      </c>
      <c r="G557" s="16" t="s">
        <v>8221</v>
      </c>
      <c r="H557" s="16">
        <v>1</v>
      </c>
    </row>
    <row r="558" spans="1:8" x14ac:dyDescent="0.25">
      <c r="A558" s="16" t="s">
        <v>8219</v>
      </c>
      <c r="B558" s="16">
        <v>30</v>
      </c>
      <c r="G558" s="16" t="s">
        <v>8221</v>
      </c>
      <c r="H558" s="16">
        <v>1</v>
      </c>
    </row>
    <row r="559" spans="1:8" x14ac:dyDescent="0.25">
      <c r="A559" s="16" t="s">
        <v>8219</v>
      </c>
      <c r="B559" s="16">
        <v>30</v>
      </c>
      <c r="G559" s="16" t="s">
        <v>8221</v>
      </c>
      <c r="H559" s="16">
        <v>1</v>
      </c>
    </row>
    <row r="560" spans="1:8" x14ac:dyDescent="0.25">
      <c r="A560" s="16" t="s">
        <v>8219</v>
      </c>
      <c r="B560" s="16">
        <v>30</v>
      </c>
      <c r="G560" s="16" t="s">
        <v>8221</v>
      </c>
      <c r="H560" s="16">
        <v>1</v>
      </c>
    </row>
    <row r="561" spans="1:8" x14ac:dyDescent="0.25">
      <c r="A561" s="16" t="s">
        <v>8219</v>
      </c>
      <c r="B561" s="16">
        <v>30</v>
      </c>
      <c r="G561" s="16" t="s">
        <v>8221</v>
      </c>
      <c r="H561" s="16">
        <v>1</v>
      </c>
    </row>
    <row r="562" spans="1:8" x14ac:dyDescent="0.25">
      <c r="A562" s="16" t="s">
        <v>8219</v>
      </c>
      <c r="B562" s="16">
        <v>30</v>
      </c>
      <c r="G562" s="16" t="s">
        <v>8221</v>
      </c>
      <c r="H562" s="16">
        <v>1</v>
      </c>
    </row>
    <row r="563" spans="1:8" x14ac:dyDescent="0.25">
      <c r="A563" s="16" t="s">
        <v>8219</v>
      </c>
      <c r="B563" s="16">
        <v>30</v>
      </c>
      <c r="G563" s="16" t="s">
        <v>8220</v>
      </c>
      <c r="H563" s="16">
        <v>1</v>
      </c>
    </row>
    <row r="564" spans="1:8" x14ac:dyDescent="0.25">
      <c r="A564" s="16" t="s">
        <v>8219</v>
      </c>
      <c r="B564" s="16">
        <v>30</v>
      </c>
      <c r="G564" s="16" t="s">
        <v>8220</v>
      </c>
      <c r="H564" s="16">
        <v>1</v>
      </c>
    </row>
    <row r="565" spans="1:8" x14ac:dyDescent="0.25">
      <c r="A565" s="16" t="s">
        <v>8219</v>
      </c>
      <c r="B565" s="16">
        <v>30</v>
      </c>
      <c r="G565" s="16" t="s">
        <v>8221</v>
      </c>
      <c r="H565" s="16">
        <v>1</v>
      </c>
    </row>
    <row r="566" spans="1:8" x14ac:dyDescent="0.25">
      <c r="A566" s="16" t="s">
        <v>8219</v>
      </c>
      <c r="B566" s="16">
        <v>30</v>
      </c>
      <c r="G566" s="16" t="s">
        <v>8221</v>
      </c>
      <c r="H566" s="16">
        <v>1</v>
      </c>
    </row>
    <row r="567" spans="1:8" x14ac:dyDescent="0.25">
      <c r="A567" s="16" t="s">
        <v>8219</v>
      </c>
      <c r="B567" s="16">
        <v>30</v>
      </c>
      <c r="G567" s="16" t="s">
        <v>8221</v>
      </c>
      <c r="H567" s="16">
        <v>1</v>
      </c>
    </row>
    <row r="568" spans="1:8" x14ac:dyDescent="0.25">
      <c r="A568" s="16" t="s">
        <v>8219</v>
      </c>
      <c r="B568" s="16">
        <v>30</v>
      </c>
      <c r="G568" s="16" t="s">
        <v>8221</v>
      </c>
      <c r="H568" s="16">
        <v>1</v>
      </c>
    </row>
    <row r="569" spans="1:8" x14ac:dyDescent="0.25">
      <c r="A569" s="16" t="s">
        <v>8219</v>
      </c>
      <c r="B569" s="16">
        <v>30</v>
      </c>
      <c r="G569" s="16" t="s">
        <v>8221</v>
      </c>
      <c r="H569" s="16">
        <v>1</v>
      </c>
    </row>
    <row r="570" spans="1:8" x14ac:dyDescent="0.25">
      <c r="A570" s="16" t="s">
        <v>8219</v>
      </c>
      <c r="B570" s="16">
        <v>30</v>
      </c>
      <c r="G570" s="16" t="s">
        <v>8221</v>
      </c>
      <c r="H570" s="16">
        <v>1</v>
      </c>
    </row>
    <row r="571" spans="1:8" x14ac:dyDescent="0.25">
      <c r="A571" s="16" t="s">
        <v>8219</v>
      </c>
      <c r="B571" s="16">
        <v>30</v>
      </c>
      <c r="G571" s="16" t="s">
        <v>8221</v>
      </c>
      <c r="H571" s="16">
        <v>1</v>
      </c>
    </row>
    <row r="572" spans="1:8" x14ac:dyDescent="0.25">
      <c r="A572" s="16" t="s">
        <v>8219</v>
      </c>
      <c r="B572" s="16">
        <v>30</v>
      </c>
      <c r="G572" s="16" t="s">
        <v>8221</v>
      </c>
      <c r="H572" s="16">
        <v>1</v>
      </c>
    </row>
    <row r="573" spans="1:8" x14ac:dyDescent="0.25">
      <c r="A573" s="16" t="s">
        <v>8219</v>
      </c>
      <c r="B573" s="16">
        <v>30</v>
      </c>
      <c r="G573" s="16" t="s">
        <v>8221</v>
      </c>
      <c r="H573" s="16">
        <v>1</v>
      </c>
    </row>
    <row r="574" spans="1:8" x14ac:dyDescent="0.25">
      <c r="A574" s="16" t="s">
        <v>8219</v>
      </c>
      <c r="B574" s="16">
        <v>30</v>
      </c>
      <c r="G574" s="16" t="s">
        <v>8221</v>
      </c>
      <c r="H574" s="16">
        <v>1</v>
      </c>
    </row>
    <row r="575" spans="1:8" x14ac:dyDescent="0.25">
      <c r="A575" s="16" t="s">
        <v>8219</v>
      </c>
      <c r="B575" s="16">
        <v>30</v>
      </c>
      <c r="G575" s="16" t="s">
        <v>8221</v>
      </c>
      <c r="H575" s="16">
        <v>1</v>
      </c>
    </row>
    <row r="576" spans="1:8" x14ac:dyDescent="0.25">
      <c r="A576" s="16" t="s">
        <v>8219</v>
      </c>
      <c r="B576" s="16">
        <v>31</v>
      </c>
      <c r="G576" s="16" t="s">
        <v>8221</v>
      </c>
      <c r="H576" s="16">
        <v>1</v>
      </c>
    </row>
    <row r="577" spans="1:8" x14ac:dyDescent="0.25">
      <c r="A577" s="16" t="s">
        <v>8219</v>
      </c>
      <c r="B577" s="16">
        <v>31</v>
      </c>
      <c r="G577" s="16" t="s">
        <v>8221</v>
      </c>
      <c r="H577" s="16">
        <v>1</v>
      </c>
    </row>
    <row r="578" spans="1:8" x14ac:dyDescent="0.25">
      <c r="A578" s="16" t="s">
        <v>8219</v>
      </c>
      <c r="B578" s="16">
        <v>31</v>
      </c>
      <c r="G578" s="16" t="s">
        <v>8221</v>
      </c>
      <c r="H578" s="16">
        <v>1</v>
      </c>
    </row>
    <row r="579" spans="1:8" x14ac:dyDescent="0.25">
      <c r="A579" s="16" t="s">
        <v>8219</v>
      </c>
      <c r="B579" s="16">
        <v>31</v>
      </c>
      <c r="G579" s="16" t="s">
        <v>8221</v>
      </c>
      <c r="H579" s="16">
        <v>1</v>
      </c>
    </row>
    <row r="580" spans="1:8" x14ac:dyDescent="0.25">
      <c r="A580" s="16" t="s">
        <v>8219</v>
      </c>
      <c r="B580" s="16">
        <v>31</v>
      </c>
      <c r="G580" s="16" t="s">
        <v>8221</v>
      </c>
      <c r="H580" s="16">
        <v>1</v>
      </c>
    </row>
    <row r="581" spans="1:8" x14ac:dyDescent="0.25">
      <c r="A581" s="16" t="s">
        <v>8219</v>
      </c>
      <c r="B581" s="16">
        <v>31</v>
      </c>
      <c r="G581" s="16" t="s">
        <v>8221</v>
      </c>
      <c r="H581" s="16">
        <v>1</v>
      </c>
    </row>
    <row r="582" spans="1:8" x14ac:dyDescent="0.25">
      <c r="A582" s="16" t="s">
        <v>8219</v>
      </c>
      <c r="B582" s="16">
        <v>31</v>
      </c>
      <c r="G582" s="16" t="s">
        <v>8221</v>
      </c>
      <c r="H582" s="16">
        <v>1</v>
      </c>
    </row>
    <row r="583" spans="1:8" x14ac:dyDescent="0.25">
      <c r="A583" s="16" t="s">
        <v>8219</v>
      </c>
      <c r="B583" s="16">
        <v>31</v>
      </c>
      <c r="G583" s="16" t="s">
        <v>8221</v>
      </c>
      <c r="H583" s="16">
        <v>1</v>
      </c>
    </row>
    <row r="584" spans="1:8" x14ac:dyDescent="0.25">
      <c r="A584" s="16" t="s">
        <v>8219</v>
      </c>
      <c r="B584" s="16">
        <v>31</v>
      </c>
      <c r="G584" s="16" t="s">
        <v>8221</v>
      </c>
      <c r="H584" s="16">
        <v>1</v>
      </c>
    </row>
    <row r="585" spans="1:8" x14ac:dyDescent="0.25">
      <c r="A585" s="16" t="s">
        <v>8219</v>
      </c>
      <c r="B585" s="16">
        <v>31</v>
      </c>
      <c r="G585" s="16" t="s">
        <v>8221</v>
      </c>
      <c r="H585" s="16">
        <v>1</v>
      </c>
    </row>
    <row r="586" spans="1:8" x14ac:dyDescent="0.25">
      <c r="A586" s="16" t="s">
        <v>8219</v>
      </c>
      <c r="B586" s="16">
        <v>31</v>
      </c>
      <c r="G586" s="16" t="s">
        <v>8221</v>
      </c>
      <c r="H586" s="16">
        <v>1</v>
      </c>
    </row>
    <row r="587" spans="1:8" x14ac:dyDescent="0.25">
      <c r="A587" s="16" t="s">
        <v>8219</v>
      </c>
      <c r="B587" s="16">
        <v>31</v>
      </c>
      <c r="G587" s="16" t="s">
        <v>8221</v>
      </c>
      <c r="H587" s="16">
        <v>1</v>
      </c>
    </row>
    <row r="588" spans="1:8" x14ac:dyDescent="0.25">
      <c r="A588" s="16" t="s">
        <v>8219</v>
      </c>
      <c r="B588" s="16">
        <v>31</v>
      </c>
      <c r="G588" s="16" t="s">
        <v>8221</v>
      </c>
      <c r="H588" s="16">
        <v>1</v>
      </c>
    </row>
    <row r="589" spans="1:8" x14ac:dyDescent="0.25">
      <c r="A589" s="16" t="s">
        <v>8219</v>
      </c>
      <c r="B589" s="16">
        <v>31</v>
      </c>
      <c r="G589" s="16" t="s">
        <v>8221</v>
      </c>
      <c r="H589" s="16">
        <v>1</v>
      </c>
    </row>
    <row r="590" spans="1:8" x14ac:dyDescent="0.25">
      <c r="A590" s="16" t="s">
        <v>8219</v>
      </c>
      <c r="B590" s="16">
        <v>31</v>
      </c>
      <c r="G590" s="16" t="s">
        <v>8221</v>
      </c>
      <c r="H590" s="16">
        <v>1</v>
      </c>
    </row>
    <row r="591" spans="1:8" x14ac:dyDescent="0.25">
      <c r="A591" s="16" t="s">
        <v>8219</v>
      </c>
      <c r="B591" s="16">
        <v>31</v>
      </c>
      <c r="G591" s="16" t="s">
        <v>8221</v>
      </c>
      <c r="H591" s="16">
        <v>1</v>
      </c>
    </row>
    <row r="592" spans="1:8" x14ac:dyDescent="0.25">
      <c r="A592" s="16" t="s">
        <v>8219</v>
      </c>
      <c r="B592" s="16">
        <v>31</v>
      </c>
      <c r="G592" s="16" t="s">
        <v>8221</v>
      </c>
      <c r="H592" s="16">
        <v>1</v>
      </c>
    </row>
    <row r="593" spans="1:8" x14ac:dyDescent="0.25">
      <c r="A593" s="16" t="s">
        <v>8219</v>
      </c>
      <c r="B593" s="16">
        <v>31</v>
      </c>
      <c r="G593" s="16" t="s">
        <v>8221</v>
      </c>
      <c r="H593" s="16">
        <v>1</v>
      </c>
    </row>
    <row r="594" spans="1:8" x14ac:dyDescent="0.25">
      <c r="A594" s="16" t="s">
        <v>8219</v>
      </c>
      <c r="B594" s="16">
        <v>31</v>
      </c>
      <c r="G594" s="16" t="s">
        <v>8221</v>
      </c>
      <c r="H594" s="16">
        <v>1</v>
      </c>
    </row>
    <row r="595" spans="1:8" x14ac:dyDescent="0.25">
      <c r="A595" s="16" t="s">
        <v>8219</v>
      </c>
      <c r="B595" s="16">
        <v>31</v>
      </c>
      <c r="G595" s="16" t="s">
        <v>8221</v>
      </c>
      <c r="H595" s="16">
        <v>1</v>
      </c>
    </row>
    <row r="596" spans="1:8" x14ac:dyDescent="0.25">
      <c r="A596" s="16" t="s">
        <v>8219</v>
      </c>
      <c r="B596" s="16">
        <v>32</v>
      </c>
      <c r="G596" s="16" t="s">
        <v>8221</v>
      </c>
      <c r="H596" s="16">
        <v>1</v>
      </c>
    </row>
    <row r="597" spans="1:8" x14ac:dyDescent="0.25">
      <c r="A597" s="16" t="s">
        <v>8219</v>
      </c>
      <c r="B597" s="16">
        <v>32</v>
      </c>
      <c r="G597" s="16" t="s">
        <v>8221</v>
      </c>
      <c r="H597" s="16">
        <v>1</v>
      </c>
    </row>
    <row r="598" spans="1:8" x14ac:dyDescent="0.25">
      <c r="A598" s="16" t="s">
        <v>8219</v>
      </c>
      <c r="B598" s="16">
        <v>32</v>
      </c>
      <c r="G598" s="16" t="s">
        <v>8221</v>
      </c>
      <c r="H598" s="16">
        <v>1</v>
      </c>
    </row>
    <row r="599" spans="1:8" x14ac:dyDescent="0.25">
      <c r="A599" s="16" t="s">
        <v>8219</v>
      </c>
      <c r="B599" s="16">
        <v>32</v>
      </c>
      <c r="G599" s="16" t="s">
        <v>8221</v>
      </c>
      <c r="H599" s="16">
        <v>1</v>
      </c>
    </row>
    <row r="600" spans="1:8" x14ac:dyDescent="0.25">
      <c r="A600" s="16" t="s">
        <v>8219</v>
      </c>
      <c r="B600" s="16">
        <v>32</v>
      </c>
      <c r="G600" s="16" t="s">
        <v>8221</v>
      </c>
      <c r="H600" s="16">
        <v>1</v>
      </c>
    </row>
    <row r="601" spans="1:8" x14ac:dyDescent="0.25">
      <c r="A601" s="16" t="s">
        <v>8219</v>
      </c>
      <c r="B601" s="16">
        <v>32</v>
      </c>
      <c r="G601" s="16" t="s">
        <v>8221</v>
      </c>
      <c r="H601" s="16">
        <v>1</v>
      </c>
    </row>
    <row r="602" spans="1:8" x14ac:dyDescent="0.25">
      <c r="A602" s="16" t="s">
        <v>8219</v>
      </c>
      <c r="B602" s="16">
        <v>32</v>
      </c>
      <c r="G602" s="16" t="s">
        <v>8220</v>
      </c>
      <c r="H602" s="16">
        <v>1</v>
      </c>
    </row>
    <row r="603" spans="1:8" x14ac:dyDescent="0.25">
      <c r="A603" s="16" t="s">
        <v>8219</v>
      </c>
      <c r="B603" s="16">
        <v>32</v>
      </c>
      <c r="G603" s="16" t="s">
        <v>8221</v>
      </c>
      <c r="H603" s="16">
        <v>1</v>
      </c>
    </row>
    <row r="604" spans="1:8" x14ac:dyDescent="0.25">
      <c r="A604" s="16" t="s">
        <v>8219</v>
      </c>
      <c r="B604" s="16">
        <v>32</v>
      </c>
      <c r="G604" s="16" t="s">
        <v>8221</v>
      </c>
      <c r="H604" s="16">
        <v>1</v>
      </c>
    </row>
    <row r="605" spans="1:8" x14ac:dyDescent="0.25">
      <c r="A605" s="16" t="s">
        <v>8219</v>
      </c>
      <c r="B605" s="16">
        <v>32</v>
      </c>
      <c r="G605" s="16" t="s">
        <v>8221</v>
      </c>
      <c r="H605" s="16">
        <v>1</v>
      </c>
    </row>
    <row r="606" spans="1:8" x14ac:dyDescent="0.25">
      <c r="A606" s="16" t="s">
        <v>8219</v>
      </c>
      <c r="B606" s="16">
        <v>32</v>
      </c>
      <c r="G606" s="16" t="s">
        <v>8221</v>
      </c>
      <c r="H606" s="16">
        <v>1</v>
      </c>
    </row>
    <row r="607" spans="1:8" x14ac:dyDescent="0.25">
      <c r="A607" s="16" t="s">
        <v>8219</v>
      </c>
      <c r="B607" s="16">
        <v>32</v>
      </c>
      <c r="G607" s="16" t="s">
        <v>8221</v>
      </c>
      <c r="H607" s="16">
        <v>1</v>
      </c>
    </row>
    <row r="608" spans="1:8" x14ac:dyDescent="0.25">
      <c r="A608" s="16" t="s">
        <v>8219</v>
      </c>
      <c r="B608" s="16">
        <v>32</v>
      </c>
      <c r="G608" s="16" t="s">
        <v>8221</v>
      </c>
      <c r="H608" s="16">
        <v>1</v>
      </c>
    </row>
    <row r="609" spans="1:8" x14ac:dyDescent="0.25">
      <c r="A609" s="16" t="s">
        <v>8219</v>
      </c>
      <c r="B609" s="16">
        <v>32</v>
      </c>
      <c r="G609" s="16" t="s">
        <v>8221</v>
      </c>
      <c r="H609" s="16">
        <v>1</v>
      </c>
    </row>
    <row r="610" spans="1:8" x14ac:dyDescent="0.25">
      <c r="A610" s="16" t="s">
        <v>8219</v>
      </c>
      <c r="B610" s="16">
        <v>32</v>
      </c>
      <c r="G610" s="16" t="s">
        <v>8221</v>
      </c>
      <c r="H610" s="16">
        <v>1</v>
      </c>
    </row>
    <row r="611" spans="1:8" x14ac:dyDescent="0.25">
      <c r="A611" s="16" t="s">
        <v>8219</v>
      </c>
      <c r="B611" s="16">
        <v>32</v>
      </c>
      <c r="G611" s="16" t="s">
        <v>8221</v>
      </c>
      <c r="H611" s="16">
        <v>1</v>
      </c>
    </row>
    <row r="612" spans="1:8" x14ac:dyDescent="0.25">
      <c r="A612" s="16" t="s">
        <v>8219</v>
      </c>
      <c r="B612" s="16">
        <v>32</v>
      </c>
      <c r="G612" s="16" t="s">
        <v>8221</v>
      </c>
      <c r="H612" s="16">
        <v>1</v>
      </c>
    </row>
    <row r="613" spans="1:8" x14ac:dyDescent="0.25">
      <c r="A613" s="16" t="s">
        <v>8219</v>
      </c>
      <c r="B613" s="16">
        <v>32</v>
      </c>
      <c r="G613" s="16" t="s">
        <v>8221</v>
      </c>
      <c r="H613" s="16">
        <v>1</v>
      </c>
    </row>
    <row r="614" spans="1:8" x14ac:dyDescent="0.25">
      <c r="A614" s="16" t="s">
        <v>8219</v>
      </c>
      <c r="B614" s="16">
        <v>32</v>
      </c>
      <c r="G614" s="16" t="s">
        <v>8221</v>
      </c>
      <c r="H614" s="16">
        <v>1</v>
      </c>
    </row>
    <row r="615" spans="1:8" x14ac:dyDescent="0.25">
      <c r="A615" s="16" t="s">
        <v>8219</v>
      </c>
      <c r="B615" s="16">
        <v>33</v>
      </c>
      <c r="G615" s="16" t="s">
        <v>8221</v>
      </c>
      <c r="H615" s="16">
        <v>1</v>
      </c>
    </row>
    <row r="616" spans="1:8" x14ac:dyDescent="0.25">
      <c r="A616" s="16" t="s">
        <v>8219</v>
      </c>
      <c r="B616" s="16">
        <v>33</v>
      </c>
      <c r="G616" s="16" t="s">
        <v>8221</v>
      </c>
      <c r="H616" s="16">
        <v>1</v>
      </c>
    </row>
    <row r="617" spans="1:8" x14ac:dyDescent="0.25">
      <c r="A617" s="16" t="s">
        <v>8219</v>
      </c>
      <c r="B617" s="16">
        <v>33</v>
      </c>
      <c r="G617" s="16" t="s">
        <v>8221</v>
      </c>
      <c r="H617" s="16">
        <v>1</v>
      </c>
    </row>
    <row r="618" spans="1:8" x14ac:dyDescent="0.25">
      <c r="A618" s="16" t="s">
        <v>8219</v>
      </c>
      <c r="B618" s="16">
        <v>33</v>
      </c>
      <c r="G618" s="16" t="s">
        <v>8221</v>
      </c>
      <c r="H618" s="16">
        <v>1</v>
      </c>
    </row>
    <row r="619" spans="1:8" x14ac:dyDescent="0.25">
      <c r="A619" s="16" t="s">
        <v>8219</v>
      </c>
      <c r="B619" s="16">
        <v>33</v>
      </c>
      <c r="G619" s="16" t="s">
        <v>8221</v>
      </c>
      <c r="H619" s="16">
        <v>1</v>
      </c>
    </row>
    <row r="620" spans="1:8" x14ac:dyDescent="0.25">
      <c r="A620" s="16" t="s">
        <v>8219</v>
      </c>
      <c r="B620" s="16">
        <v>33</v>
      </c>
      <c r="G620" s="16" t="s">
        <v>8221</v>
      </c>
      <c r="H620" s="16">
        <v>1</v>
      </c>
    </row>
    <row r="621" spans="1:8" x14ac:dyDescent="0.25">
      <c r="A621" s="16" t="s">
        <v>8219</v>
      </c>
      <c r="B621" s="16">
        <v>33</v>
      </c>
      <c r="G621" s="16" t="s">
        <v>8221</v>
      </c>
      <c r="H621" s="16">
        <v>1</v>
      </c>
    </row>
    <row r="622" spans="1:8" x14ac:dyDescent="0.25">
      <c r="A622" s="16" t="s">
        <v>8219</v>
      </c>
      <c r="B622" s="16">
        <v>33</v>
      </c>
      <c r="G622" s="16" t="s">
        <v>8221</v>
      </c>
      <c r="H622" s="16">
        <v>1</v>
      </c>
    </row>
    <row r="623" spans="1:8" x14ac:dyDescent="0.25">
      <c r="A623" s="16" t="s">
        <v>8219</v>
      </c>
      <c r="B623" s="16">
        <v>33</v>
      </c>
      <c r="G623" s="16" t="s">
        <v>8220</v>
      </c>
      <c r="H623" s="16">
        <v>1</v>
      </c>
    </row>
    <row r="624" spans="1:8" x14ac:dyDescent="0.25">
      <c r="A624" s="16" t="s">
        <v>8219</v>
      </c>
      <c r="B624" s="16">
        <v>33</v>
      </c>
      <c r="G624" s="16" t="s">
        <v>8220</v>
      </c>
      <c r="H624" s="16">
        <v>1</v>
      </c>
    </row>
    <row r="625" spans="1:8" x14ac:dyDescent="0.25">
      <c r="A625" s="16" t="s">
        <v>8219</v>
      </c>
      <c r="B625" s="16">
        <v>33</v>
      </c>
      <c r="G625" s="16" t="s">
        <v>8220</v>
      </c>
      <c r="H625" s="16">
        <v>1</v>
      </c>
    </row>
    <row r="626" spans="1:8" x14ac:dyDescent="0.25">
      <c r="A626" s="16" t="s">
        <v>8219</v>
      </c>
      <c r="B626" s="16">
        <v>33</v>
      </c>
      <c r="G626" s="16" t="s">
        <v>8221</v>
      </c>
      <c r="H626" s="16">
        <v>1</v>
      </c>
    </row>
    <row r="627" spans="1:8" x14ac:dyDescent="0.25">
      <c r="A627" s="16" t="s">
        <v>8219</v>
      </c>
      <c r="B627" s="16">
        <v>33</v>
      </c>
      <c r="G627" s="16" t="s">
        <v>8221</v>
      </c>
      <c r="H627" s="16">
        <v>1</v>
      </c>
    </row>
    <row r="628" spans="1:8" x14ac:dyDescent="0.25">
      <c r="A628" s="16" t="s">
        <v>8219</v>
      </c>
      <c r="B628" s="16">
        <v>33</v>
      </c>
      <c r="G628" s="16" t="s">
        <v>8221</v>
      </c>
      <c r="H628" s="16">
        <v>1</v>
      </c>
    </row>
    <row r="629" spans="1:8" x14ac:dyDescent="0.25">
      <c r="A629" s="16" t="s">
        <v>8219</v>
      </c>
      <c r="B629" s="16">
        <v>33</v>
      </c>
      <c r="G629" s="16" t="s">
        <v>8221</v>
      </c>
      <c r="H629" s="16">
        <v>1</v>
      </c>
    </row>
    <row r="630" spans="1:8" x14ac:dyDescent="0.25">
      <c r="A630" s="16" t="s">
        <v>8219</v>
      </c>
      <c r="B630" s="16">
        <v>33</v>
      </c>
      <c r="G630" s="16" t="s">
        <v>8221</v>
      </c>
      <c r="H630" s="16">
        <v>1</v>
      </c>
    </row>
    <row r="631" spans="1:8" x14ac:dyDescent="0.25">
      <c r="A631" s="16" t="s">
        <v>8219</v>
      </c>
      <c r="B631" s="16">
        <v>33</v>
      </c>
      <c r="G631" s="16" t="s">
        <v>8221</v>
      </c>
      <c r="H631" s="16">
        <v>1</v>
      </c>
    </row>
    <row r="632" spans="1:8" x14ac:dyDescent="0.25">
      <c r="A632" s="16" t="s">
        <v>8219</v>
      </c>
      <c r="B632" s="16">
        <v>33</v>
      </c>
      <c r="G632" s="16" t="s">
        <v>8221</v>
      </c>
      <c r="H632" s="16">
        <v>1</v>
      </c>
    </row>
    <row r="633" spans="1:8" x14ac:dyDescent="0.25">
      <c r="A633" s="16" t="s">
        <v>8219</v>
      </c>
      <c r="B633" s="16">
        <v>33</v>
      </c>
      <c r="G633" s="16" t="s">
        <v>8221</v>
      </c>
      <c r="H633" s="16">
        <v>1</v>
      </c>
    </row>
    <row r="634" spans="1:8" x14ac:dyDescent="0.25">
      <c r="A634" s="16" t="s">
        <v>8219</v>
      </c>
      <c r="B634" s="16">
        <v>33</v>
      </c>
      <c r="G634" s="16" t="s">
        <v>8221</v>
      </c>
      <c r="H634" s="16">
        <v>1</v>
      </c>
    </row>
    <row r="635" spans="1:8" x14ac:dyDescent="0.25">
      <c r="A635" s="16" t="s">
        <v>8219</v>
      </c>
      <c r="B635" s="16">
        <v>33</v>
      </c>
      <c r="G635" s="16" t="s">
        <v>8221</v>
      </c>
      <c r="H635" s="16">
        <v>1</v>
      </c>
    </row>
    <row r="636" spans="1:8" x14ac:dyDescent="0.25">
      <c r="A636" s="16" t="s">
        <v>8219</v>
      </c>
      <c r="B636" s="16">
        <v>33</v>
      </c>
      <c r="G636" s="16" t="s">
        <v>8221</v>
      </c>
      <c r="H636" s="16">
        <v>1</v>
      </c>
    </row>
    <row r="637" spans="1:8" x14ac:dyDescent="0.25">
      <c r="A637" s="16" t="s">
        <v>8219</v>
      </c>
      <c r="B637" s="16">
        <v>33</v>
      </c>
      <c r="G637" s="16" t="s">
        <v>8221</v>
      </c>
      <c r="H637" s="16">
        <v>1</v>
      </c>
    </row>
    <row r="638" spans="1:8" x14ac:dyDescent="0.25">
      <c r="A638" s="16" t="s">
        <v>8219</v>
      </c>
      <c r="B638" s="16">
        <v>33</v>
      </c>
      <c r="G638" s="16" t="s">
        <v>8221</v>
      </c>
      <c r="H638" s="16">
        <v>1</v>
      </c>
    </row>
    <row r="639" spans="1:8" x14ac:dyDescent="0.25">
      <c r="A639" s="16" t="s">
        <v>8219</v>
      </c>
      <c r="B639" s="16">
        <v>34</v>
      </c>
      <c r="G639" s="16" t="s">
        <v>8221</v>
      </c>
      <c r="H639" s="16">
        <v>1</v>
      </c>
    </row>
    <row r="640" spans="1:8" x14ac:dyDescent="0.25">
      <c r="A640" s="16" t="s">
        <v>8219</v>
      </c>
      <c r="B640" s="16">
        <v>34</v>
      </c>
      <c r="G640" s="16" t="s">
        <v>8221</v>
      </c>
      <c r="H640" s="16">
        <v>1</v>
      </c>
    </row>
    <row r="641" spans="1:8" x14ac:dyDescent="0.25">
      <c r="A641" s="16" t="s">
        <v>8219</v>
      </c>
      <c r="B641" s="16">
        <v>34</v>
      </c>
      <c r="G641" s="16" t="s">
        <v>8221</v>
      </c>
      <c r="H641" s="16">
        <v>1</v>
      </c>
    </row>
    <row r="642" spans="1:8" x14ac:dyDescent="0.25">
      <c r="A642" s="16" t="s">
        <v>8219</v>
      </c>
      <c r="B642" s="16">
        <v>34</v>
      </c>
      <c r="G642" s="16" t="s">
        <v>8221</v>
      </c>
      <c r="H642" s="16">
        <v>1</v>
      </c>
    </row>
    <row r="643" spans="1:8" x14ac:dyDescent="0.25">
      <c r="A643" s="16" t="s">
        <v>8219</v>
      </c>
      <c r="B643" s="16">
        <v>34</v>
      </c>
      <c r="G643" s="16" t="s">
        <v>8221</v>
      </c>
      <c r="H643" s="16">
        <v>1</v>
      </c>
    </row>
    <row r="644" spans="1:8" x14ac:dyDescent="0.25">
      <c r="A644" s="16" t="s">
        <v>8219</v>
      </c>
      <c r="B644" s="16">
        <v>34</v>
      </c>
      <c r="G644" s="16" t="s">
        <v>8221</v>
      </c>
      <c r="H644" s="16">
        <v>1</v>
      </c>
    </row>
    <row r="645" spans="1:8" x14ac:dyDescent="0.25">
      <c r="A645" s="16" t="s">
        <v>8219</v>
      </c>
      <c r="B645" s="16">
        <v>34</v>
      </c>
      <c r="G645" s="16" t="s">
        <v>8221</v>
      </c>
      <c r="H645" s="16">
        <v>1</v>
      </c>
    </row>
    <row r="646" spans="1:8" x14ac:dyDescent="0.25">
      <c r="A646" s="16" t="s">
        <v>8219</v>
      </c>
      <c r="B646" s="16">
        <v>34</v>
      </c>
      <c r="G646" s="16" t="s">
        <v>8221</v>
      </c>
      <c r="H646" s="16">
        <v>1</v>
      </c>
    </row>
    <row r="647" spans="1:8" x14ac:dyDescent="0.25">
      <c r="A647" s="16" t="s">
        <v>8219</v>
      </c>
      <c r="B647" s="16">
        <v>34</v>
      </c>
      <c r="G647" s="16" t="s">
        <v>8221</v>
      </c>
      <c r="H647" s="16">
        <v>1</v>
      </c>
    </row>
    <row r="648" spans="1:8" x14ac:dyDescent="0.25">
      <c r="A648" s="16" t="s">
        <v>8219</v>
      </c>
      <c r="B648" s="16">
        <v>34</v>
      </c>
      <c r="G648" s="16" t="s">
        <v>8221</v>
      </c>
      <c r="H648" s="16">
        <v>1</v>
      </c>
    </row>
    <row r="649" spans="1:8" x14ac:dyDescent="0.25">
      <c r="A649" s="16" t="s">
        <v>8219</v>
      </c>
      <c r="B649" s="16">
        <v>34</v>
      </c>
      <c r="G649" s="16" t="s">
        <v>8221</v>
      </c>
      <c r="H649" s="16">
        <v>1</v>
      </c>
    </row>
    <row r="650" spans="1:8" x14ac:dyDescent="0.25">
      <c r="A650" s="16" t="s">
        <v>8219</v>
      </c>
      <c r="B650" s="16">
        <v>34</v>
      </c>
      <c r="G650" s="16" t="s">
        <v>8221</v>
      </c>
      <c r="H650" s="16">
        <v>1</v>
      </c>
    </row>
    <row r="651" spans="1:8" x14ac:dyDescent="0.25">
      <c r="A651" s="16" t="s">
        <v>8219</v>
      </c>
      <c r="B651" s="16">
        <v>34</v>
      </c>
      <c r="G651" s="16" t="s">
        <v>8221</v>
      </c>
      <c r="H651" s="16">
        <v>1</v>
      </c>
    </row>
    <row r="652" spans="1:8" x14ac:dyDescent="0.25">
      <c r="A652" s="16" t="s">
        <v>8219</v>
      </c>
      <c r="B652" s="16">
        <v>34</v>
      </c>
      <c r="G652" s="16" t="s">
        <v>8221</v>
      </c>
      <c r="H652" s="16">
        <v>1</v>
      </c>
    </row>
    <row r="653" spans="1:8" x14ac:dyDescent="0.25">
      <c r="A653" s="16" t="s">
        <v>8219</v>
      </c>
      <c r="B653" s="16">
        <v>34</v>
      </c>
      <c r="G653" s="16" t="s">
        <v>8221</v>
      </c>
      <c r="H653" s="16">
        <v>1</v>
      </c>
    </row>
    <row r="654" spans="1:8" x14ac:dyDescent="0.25">
      <c r="A654" s="16" t="s">
        <v>8219</v>
      </c>
      <c r="B654" s="16">
        <v>34</v>
      </c>
      <c r="G654" s="16" t="s">
        <v>8221</v>
      </c>
      <c r="H654" s="16">
        <v>1</v>
      </c>
    </row>
    <row r="655" spans="1:8" x14ac:dyDescent="0.25">
      <c r="A655" s="16" t="s">
        <v>8219</v>
      </c>
      <c r="B655" s="16">
        <v>34</v>
      </c>
      <c r="G655" s="16" t="s">
        <v>8221</v>
      </c>
      <c r="H655" s="16">
        <v>1</v>
      </c>
    </row>
    <row r="656" spans="1:8" x14ac:dyDescent="0.25">
      <c r="A656" s="16" t="s">
        <v>8219</v>
      </c>
      <c r="B656" s="16">
        <v>34</v>
      </c>
      <c r="G656" s="16" t="s">
        <v>8221</v>
      </c>
      <c r="H656" s="16">
        <v>1</v>
      </c>
    </row>
    <row r="657" spans="1:8" x14ac:dyDescent="0.25">
      <c r="A657" s="16" t="s">
        <v>8219</v>
      </c>
      <c r="B657" s="16">
        <v>34</v>
      </c>
      <c r="G657" s="16" t="s">
        <v>8221</v>
      </c>
      <c r="H657" s="16">
        <v>1</v>
      </c>
    </row>
    <row r="658" spans="1:8" x14ac:dyDescent="0.25">
      <c r="A658" s="16" t="s">
        <v>8219</v>
      </c>
      <c r="B658" s="16">
        <v>34</v>
      </c>
      <c r="G658" s="16" t="s">
        <v>8221</v>
      </c>
      <c r="H658" s="16">
        <v>1</v>
      </c>
    </row>
    <row r="659" spans="1:8" x14ac:dyDescent="0.25">
      <c r="A659" s="16" t="s">
        <v>8219</v>
      </c>
      <c r="B659" s="16">
        <v>34</v>
      </c>
      <c r="G659" s="16" t="s">
        <v>8221</v>
      </c>
      <c r="H659" s="16">
        <v>1</v>
      </c>
    </row>
    <row r="660" spans="1:8" x14ac:dyDescent="0.25">
      <c r="A660" s="16" t="s">
        <v>8219</v>
      </c>
      <c r="B660" s="16">
        <v>34</v>
      </c>
      <c r="G660" s="16" t="s">
        <v>8221</v>
      </c>
      <c r="H660" s="16">
        <v>1</v>
      </c>
    </row>
    <row r="661" spans="1:8" x14ac:dyDescent="0.25">
      <c r="A661" s="16" t="s">
        <v>8219</v>
      </c>
      <c r="B661" s="16">
        <v>34</v>
      </c>
      <c r="G661" s="16" t="s">
        <v>8220</v>
      </c>
      <c r="H661" s="16">
        <v>2</v>
      </c>
    </row>
    <row r="662" spans="1:8" x14ac:dyDescent="0.25">
      <c r="A662" s="16" t="s">
        <v>8219</v>
      </c>
      <c r="B662" s="16">
        <v>34</v>
      </c>
      <c r="G662" s="16" t="s">
        <v>8220</v>
      </c>
      <c r="H662" s="16">
        <v>2</v>
      </c>
    </row>
    <row r="663" spans="1:8" x14ac:dyDescent="0.25">
      <c r="A663" s="16" t="s">
        <v>8219</v>
      </c>
      <c r="B663" s="16">
        <v>34</v>
      </c>
      <c r="G663" s="16" t="s">
        <v>8220</v>
      </c>
      <c r="H663" s="16">
        <v>2</v>
      </c>
    </row>
    <row r="664" spans="1:8" x14ac:dyDescent="0.25">
      <c r="A664" s="16" t="s">
        <v>8219</v>
      </c>
      <c r="B664" s="16">
        <v>34</v>
      </c>
      <c r="G664" s="16" t="s">
        <v>8221</v>
      </c>
      <c r="H664" s="16">
        <v>2</v>
      </c>
    </row>
    <row r="665" spans="1:8" x14ac:dyDescent="0.25">
      <c r="A665" s="16" t="s">
        <v>8219</v>
      </c>
      <c r="B665" s="16">
        <v>35</v>
      </c>
      <c r="G665" s="16" t="s">
        <v>8221</v>
      </c>
      <c r="H665" s="16">
        <v>2</v>
      </c>
    </row>
    <row r="666" spans="1:8" x14ac:dyDescent="0.25">
      <c r="A666" s="16" t="s">
        <v>8219</v>
      </c>
      <c r="B666" s="16">
        <v>35</v>
      </c>
      <c r="G666" s="16" t="s">
        <v>8221</v>
      </c>
      <c r="H666" s="16">
        <v>2</v>
      </c>
    </row>
    <row r="667" spans="1:8" x14ac:dyDescent="0.25">
      <c r="A667" s="16" t="s">
        <v>8219</v>
      </c>
      <c r="B667" s="16">
        <v>35</v>
      </c>
      <c r="G667" s="16" t="s">
        <v>8221</v>
      </c>
      <c r="H667" s="16">
        <v>2</v>
      </c>
    </row>
    <row r="668" spans="1:8" x14ac:dyDescent="0.25">
      <c r="A668" s="16" t="s">
        <v>8219</v>
      </c>
      <c r="B668" s="16">
        <v>35</v>
      </c>
      <c r="G668" s="16" t="s">
        <v>8221</v>
      </c>
      <c r="H668" s="16">
        <v>2</v>
      </c>
    </row>
    <row r="669" spans="1:8" x14ac:dyDescent="0.25">
      <c r="A669" s="16" t="s">
        <v>8219</v>
      </c>
      <c r="B669" s="16">
        <v>35</v>
      </c>
      <c r="G669" s="16" t="s">
        <v>8221</v>
      </c>
      <c r="H669" s="16">
        <v>2</v>
      </c>
    </row>
    <row r="670" spans="1:8" x14ac:dyDescent="0.25">
      <c r="A670" s="16" t="s">
        <v>8219</v>
      </c>
      <c r="B670" s="16">
        <v>35</v>
      </c>
      <c r="G670" s="16" t="s">
        <v>8221</v>
      </c>
      <c r="H670" s="16">
        <v>2</v>
      </c>
    </row>
    <row r="671" spans="1:8" x14ac:dyDescent="0.25">
      <c r="A671" s="16" t="s">
        <v>8219</v>
      </c>
      <c r="B671" s="16">
        <v>35</v>
      </c>
      <c r="G671" s="16" t="s">
        <v>8221</v>
      </c>
      <c r="H671" s="16">
        <v>2</v>
      </c>
    </row>
    <row r="672" spans="1:8" x14ac:dyDescent="0.25">
      <c r="A672" s="16" t="s">
        <v>8219</v>
      </c>
      <c r="B672" s="16">
        <v>35</v>
      </c>
      <c r="G672" s="16" t="s">
        <v>8221</v>
      </c>
      <c r="H672" s="16">
        <v>2</v>
      </c>
    </row>
    <row r="673" spans="1:8" x14ac:dyDescent="0.25">
      <c r="A673" s="16" t="s">
        <v>8219</v>
      </c>
      <c r="B673" s="16">
        <v>35</v>
      </c>
      <c r="G673" s="16" t="s">
        <v>8221</v>
      </c>
      <c r="H673" s="16">
        <v>2</v>
      </c>
    </row>
    <row r="674" spans="1:8" x14ac:dyDescent="0.25">
      <c r="A674" s="16" t="s">
        <v>8219</v>
      </c>
      <c r="B674" s="16">
        <v>35</v>
      </c>
      <c r="G674" s="16" t="s">
        <v>8221</v>
      </c>
      <c r="H674" s="16">
        <v>2</v>
      </c>
    </row>
    <row r="675" spans="1:8" x14ac:dyDescent="0.25">
      <c r="A675" s="16" t="s">
        <v>8219</v>
      </c>
      <c r="B675" s="16">
        <v>35</v>
      </c>
      <c r="G675" s="16" t="s">
        <v>8221</v>
      </c>
      <c r="H675" s="16">
        <v>2</v>
      </c>
    </row>
    <row r="676" spans="1:8" x14ac:dyDescent="0.25">
      <c r="A676" s="16" t="s">
        <v>8219</v>
      </c>
      <c r="B676" s="16">
        <v>35</v>
      </c>
      <c r="G676" s="16" t="s">
        <v>8221</v>
      </c>
      <c r="H676" s="16">
        <v>2</v>
      </c>
    </row>
    <row r="677" spans="1:8" x14ac:dyDescent="0.25">
      <c r="A677" s="16" t="s">
        <v>8219</v>
      </c>
      <c r="B677" s="16">
        <v>35</v>
      </c>
      <c r="G677" s="16" t="s">
        <v>8221</v>
      </c>
      <c r="H677" s="16">
        <v>2</v>
      </c>
    </row>
    <row r="678" spans="1:8" x14ac:dyDescent="0.25">
      <c r="A678" s="16" t="s">
        <v>8219</v>
      </c>
      <c r="B678" s="16">
        <v>35</v>
      </c>
      <c r="G678" s="16" t="s">
        <v>8221</v>
      </c>
      <c r="H678" s="16">
        <v>2</v>
      </c>
    </row>
    <row r="679" spans="1:8" x14ac:dyDescent="0.25">
      <c r="A679" s="16" t="s">
        <v>8219</v>
      </c>
      <c r="B679" s="16">
        <v>35</v>
      </c>
      <c r="G679" s="16" t="s">
        <v>8221</v>
      </c>
      <c r="H679" s="16">
        <v>2</v>
      </c>
    </row>
    <row r="680" spans="1:8" x14ac:dyDescent="0.25">
      <c r="A680" s="16" t="s">
        <v>8219</v>
      </c>
      <c r="B680" s="16">
        <v>35</v>
      </c>
      <c r="G680" s="16" t="s">
        <v>8221</v>
      </c>
      <c r="H680" s="16">
        <v>2</v>
      </c>
    </row>
    <row r="681" spans="1:8" x14ac:dyDescent="0.25">
      <c r="A681" s="16" t="s">
        <v>8219</v>
      </c>
      <c r="B681" s="16">
        <v>35</v>
      </c>
      <c r="G681" s="16" t="s">
        <v>8221</v>
      </c>
      <c r="H681" s="16">
        <v>2</v>
      </c>
    </row>
    <row r="682" spans="1:8" x14ac:dyDescent="0.25">
      <c r="A682" s="16" t="s">
        <v>8219</v>
      </c>
      <c r="B682" s="16">
        <v>35</v>
      </c>
      <c r="G682" s="16" t="s">
        <v>8221</v>
      </c>
      <c r="H682" s="16">
        <v>2</v>
      </c>
    </row>
    <row r="683" spans="1:8" x14ac:dyDescent="0.25">
      <c r="A683" s="16" t="s">
        <v>8219</v>
      </c>
      <c r="B683" s="16">
        <v>35</v>
      </c>
      <c r="G683" s="16" t="s">
        <v>8221</v>
      </c>
      <c r="H683" s="16">
        <v>2</v>
      </c>
    </row>
    <row r="684" spans="1:8" x14ac:dyDescent="0.25">
      <c r="A684" s="16" t="s">
        <v>8219</v>
      </c>
      <c r="B684" s="16">
        <v>35</v>
      </c>
      <c r="G684" s="16" t="s">
        <v>8221</v>
      </c>
      <c r="H684" s="16">
        <v>2</v>
      </c>
    </row>
    <row r="685" spans="1:8" x14ac:dyDescent="0.25">
      <c r="A685" s="16" t="s">
        <v>8219</v>
      </c>
      <c r="B685" s="16">
        <v>35</v>
      </c>
      <c r="G685" s="16" t="s">
        <v>8221</v>
      </c>
      <c r="H685" s="16">
        <v>2</v>
      </c>
    </row>
    <row r="686" spans="1:8" x14ac:dyDescent="0.25">
      <c r="A686" s="16" t="s">
        <v>8219</v>
      </c>
      <c r="B686" s="16">
        <v>35</v>
      </c>
      <c r="G686" s="16" t="s">
        <v>8221</v>
      </c>
      <c r="H686" s="16">
        <v>2</v>
      </c>
    </row>
    <row r="687" spans="1:8" x14ac:dyDescent="0.25">
      <c r="A687" s="16" t="s">
        <v>8219</v>
      </c>
      <c r="B687" s="16">
        <v>35</v>
      </c>
      <c r="G687" s="16" t="s">
        <v>8221</v>
      </c>
      <c r="H687" s="16">
        <v>2</v>
      </c>
    </row>
    <row r="688" spans="1:8" x14ac:dyDescent="0.25">
      <c r="A688" s="16" t="s">
        <v>8219</v>
      </c>
      <c r="B688" s="16">
        <v>36</v>
      </c>
      <c r="G688" s="16" t="s">
        <v>8221</v>
      </c>
      <c r="H688" s="16">
        <v>2</v>
      </c>
    </row>
    <row r="689" spans="1:8" x14ac:dyDescent="0.25">
      <c r="A689" s="16" t="s">
        <v>8219</v>
      </c>
      <c r="B689" s="16">
        <v>36</v>
      </c>
      <c r="G689" s="16" t="s">
        <v>8221</v>
      </c>
      <c r="H689" s="16">
        <v>2</v>
      </c>
    </row>
    <row r="690" spans="1:8" x14ac:dyDescent="0.25">
      <c r="A690" s="16" t="s">
        <v>8219</v>
      </c>
      <c r="B690" s="16">
        <v>36</v>
      </c>
      <c r="G690" s="16" t="s">
        <v>8221</v>
      </c>
      <c r="H690" s="16">
        <v>2</v>
      </c>
    </row>
    <row r="691" spans="1:8" x14ac:dyDescent="0.25">
      <c r="A691" s="16" t="s">
        <v>8219</v>
      </c>
      <c r="B691" s="16">
        <v>36</v>
      </c>
      <c r="G691" s="16" t="s">
        <v>8221</v>
      </c>
      <c r="H691" s="16">
        <v>2</v>
      </c>
    </row>
    <row r="692" spans="1:8" x14ac:dyDescent="0.25">
      <c r="A692" s="16" t="s">
        <v>8219</v>
      </c>
      <c r="B692" s="16">
        <v>36</v>
      </c>
      <c r="G692" s="16" t="s">
        <v>8221</v>
      </c>
      <c r="H692" s="16">
        <v>2</v>
      </c>
    </row>
    <row r="693" spans="1:8" x14ac:dyDescent="0.25">
      <c r="A693" s="16" t="s">
        <v>8219</v>
      </c>
      <c r="B693" s="16">
        <v>36</v>
      </c>
      <c r="G693" s="16" t="s">
        <v>8221</v>
      </c>
      <c r="H693" s="16">
        <v>2</v>
      </c>
    </row>
    <row r="694" spans="1:8" x14ac:dyDescent="0.25">
      <c r="A694" s="16" t="s">
        <v>8219</v>
      </c>
      <c r="B694" s="16">
        <v>36</v>
      </c>
      <c r="G694" s="16" t="s">
        <v>8221</v>
      </c>
      <c r="H694" s="16">
        <v>2</v>
      </c>
    </row>
    <row r="695" spans="1:8" x14ac:dyDescent="0.25">
      <c r="A695" s="16" t="s">
        <v>8219</v>
      </c>
      <c r="B695" s="16">
        <v>36</v>
      </c>
      <c r="G695" s="16" t="s">
        <v>8221</v>
      </c>
      <c r="H695" s="16">
        <v>2</v>
      </c>
    </row>
    <row r="696" spans="1:8" x14ac:dyDescent="0.25">
      <c r="A696" s="16" t="s">
        <v>8219</v>
      </c>
      <c r="B696" s="16">
        <v>36</v>
      </c>
      <c r="G696" s="16" t="s">
        <v>8221</v>
      </c>
      <c r="H696" s="16">
        <v>2</v>
      </c>
    </row>
    <row r="697" spans="1:8" x14ac:dyDescent="0.25">
      <c r="A697" s="16" t="s">
        <v>8219</v>
      </c>
      <c r="B697" s="16">
        <v>36</v>
      </c>
      <c r="G697" s="16" t="s">
        <v>8221</v>
      </c>
      <c r="H697" s="16">
        <v>2</v>
      </c>
    </row>
    <row r="698" spans="1:8" x14ac:dyDescent="0.25">
      <c r="A698" s="16" t="s">
        <v>8219</v>
      </c>
      <c r="B698" s="16">
        <v>36</v>
      </c>
      <c r="G698" s="16" t="s">
        <v>8221</v>
      </c>
      <c r="H698" s="16">
        <v>2</v>
      </c>
    </row>
    <row r="699" spans="1:8" x14ac:dyDescent="0.25">
      <c r="A699" s="16" t="s">
        <v>8219</v>
      </c>
      <c r="B699" s="16">
        <v>36</v>
      </c>
      <c r="G699" s="16" t="s">
        <v>8221</v>
      </c>
      <c r="H699" s="16">
        <v>2</v>
      </c>
    </row>
    <row r="700" spans="1:8" x14ac:dyDescent="0.25">
      <c r="A700" s="16" t="s">
        <v>8219</v>
      </c>
      <c r="B700" s="16">
        <v>36</v>
      </c>
      <c r="G700" s="16" t="s">
        <v>8221</v>
      </c>
      <c r="H700" s="16">
        <v>2</v>
      </c>
    </row>
    <row r="701" spans="1:8" x14ac:dyDescent="0.25">
      <c r="A701" s="16" t="s">
        <v>8219</v>
      </c>
      <c r="B701" s="16">
        <v>36</v>
      </c>
      <c r="G701" s="16" t="s">
        <v>8221</v>
      </c>
      <c r="H701" s="16">
        <v>2</v>
      </c>
    </row>
    <row r="702" spans="1:8" x14ac:dyDescent="0.25">
      <c r="A702" s="16" t="s">
        <v>8219</v>
      </c>
      <c r="B702" s="16">
        <v>36</v>
      </c>
      <c r="G702" s="16" t="s">
        <v>8221</v>
      </c>
      <c r="H702" s="16">
        <v>2</v>
      </c>
    </row>
    <row r="703" spans="1:8" x14ac:dyDescent="0.25">
      <c r="A703" s="16" t="s">
        <v>8219</v>
      </c>
      <c r="B703" s="16">
        <v>37</v>
      </c>
      <c r="G703" s="16" t="s">
        <v>8221</v>
      </c>
      <c r="H703" s="16">
        <v>2</v>
      </c>
    </row>
    <row r="704" spans="1:8" x14ac:dyDescent="0.25">
      <c r="A704" s="16" t="s">
        <v>8219</v>
      </c>
      <c r="B704" s="16">
        <v>37</v>
      </c>
      <c r="G704" s="16" t="s">
        <v>8221</v>
      </c>
      <c r="H704" s="16">
        <v>2</v>
      </c>
    </row>
    <row r="705" spans="1:8" x14ac:dyDescent="0.25">
      <c r="A705" s="16" t="s">
        <v>8219</v>
      </c>
      <c r="B705" s="16">
        <v>37</v>
      </c>
      <c r="G705" s="16" t="s">
        <v>8221</v>
      </c>
      <c r="H705" s="16">
        <v>2</v>
      </c>
    </row>
    <row r="706" spans="1:8" x14ac:dyDescent="0.25">
      <c r="A706" s="16" t="s">
        <v>8219</v>
      </c>
      <c r="B706" s="16">
        <v>37</v>
      </c>
      <c r="G706" s="16" t="s">
        <v>8221</v>
      </c>
      <c r="H706" s="16">
        <v>2</v>
      </c>
    </row>
    <row r="707" spans="1:8" x14ac:dyDescent="0.25">
      <c r="A707" s="16" t="s">
        <v>8219</v>
      </c>
      <c r="B707" s="16">
        <v>37</v>
      </c>
      <c r="G707" s="16" t="s">
        <v>8221</v>
      </c>
      <c r="H707" s="16">
        <v>2</v>
      </c>
    </row>
    <row r="708" spans="1:8" x14ac:dyDescent="0.25">
      <c r="A708" s="16" t="s">
        <v>8219</v>
      </c>
      <c r="B708" s="16">
        <v>37</v>
      </c>
      <c r="G708" s="16" t="s">
        <v>8220</v>
      </c>
      <c r="H708" s="16">
        <v>2</v>
      </c>
    </row>
    <row r="709" spans="1:8" x14ac:dyDescent="0.25">
      <c r="A709" s="16" t="s">
        <v>8219</v>
      </c>
      <c r="B709" s="16">
        <v>37</v>
      </c>
      <c r="G709" s="16" t="s">
        <v>8221</v>
      </c>
      <c r="H709" s="16">
        <v>2</v>
      </c>
    </row>
    <row r="710" spans="1:8" x14ac:dyDescent="0.25">
      <c r="A710" s="16" t="s">
        <v>8219</v>
      </c>
      <c r="B710" s="16">
        <v>37</v>
      </c>
      <c r="G710" s="16" t="s">
        <v>8221</v>
      </c>
      <c r="H710" s="16">
        <v>2</v>
      </c>
    </row>
    <row r="711" spans="1:8" x14ac:dyDescent="0.25">
      <c r="A711" s="16" t="s">
        <v>8219</v>
      </c>
      <c r="B711" s="16">
        <v>37</v>
      </c>
      <c r="G711" s="16" t="s">
        <v>8221</v>
      </c>
      <c r="H711" s="16">
        <v>2</v>
      </c>
    </row>
    <row r="712" spans="1:8" x14ac:dyDescent="0.25">
      <c r="A712" s="16" t="s">
        <v>8219</v>
      </c>
      <c r="B712" s="16">
        <v>37</v>
      </c>
      <c r="G712" s="16" t="s">
        <v>8221</v>
      </c>
      <c r="H712" s="16">
        <v>2</v>
      </c>
    </row>
    <row r="713" spans="1:8" x14ac:dyDescent="0.25">
      <c r="A713" s="16" t="s">
        <v>8219</v>
      </c>
      <c r="B713" s="16">
        <v>37</v>
      </c>
      <c r="G713" s="16" t="s">
        <v>8221</v>
      </c>
      <c r="H713" s="16">
        <v>2</v>
      </c>
    </row>
    <row r="714" spans="1:8" x14ac:dyDescent="0.25">
      <c r="A714" s="16" t="s">
        <v>8219</v>
      </c>
      <c r="B714" s="16">
        <v>37</v>
      </c>
      <c r="G714" s="16" t="s">
        <v>8221</v>
      </c>
      <c r="H714" s="16">
        <v>2</v>
      </c>
    </row>
    <row r="715" spans="1:8" x14ac:dyDescent="0.25">
      <c r="A715" s="16" t="s">
        <v>8219</v>
      </c>
      <c r="B715" s="16">
        <v>37</v>
      </c>
      <c r="G715" s="16" t="s">
        <v>8221</v>
      </c>
      <c r="H715" s="16">
        <v>2</v>
      </c>
    </row>
    <row r="716" spans="1:8" x14ac:dyDescent="0.25">
      <c r="A716" s="16" t="s">
        <v>8219</v>
      </c>
      <c r="B716" s="16">
        <v>37</v>
      </c>
      <c r="G716" s="16" t="s">
        <v>8221</v>
      </c>
      <c r="H716" s="16">
        <v>2</v>
      </c>
    </row>
    <row r="717" spans="1:8" x14ac:dyDescent="0.25">
      <c r="A717" s="16" t="s">
        <v>8219</v>
      </c>
      <c r="B717" s="16">
        <v>37</v>
      </c>
      <c r="G717" s="16" t="s">
        <v>8221</v>
      </c>
      <c r="H717" s="16">
        <v>2</v>
      </c>
    </row>
    <row r="718" spans="1:8" x14ac:dyDescent="0.25">
      <c r="A718" s="16" t="s">
        <v>8219</v>
      </c>
      <c r="B718" s="16">
        <v>37</v>
      </c>
      <c r="G718" s="16" t="s">
        <v>8221</v>
      </c>
      <c r="H718" s="16">
        <v>2</v>
      </c>
    </row>
    <row r="719" spans="1:8" x14ac:dyDescent="0.25">
      <c r="A719" s="16" t="s">
        <v>8219</v>
      </c>
      <c r="B719" s="16">
        <v>37</v>
      </c>
      <c r="G719" s="16" t="s">
        <v>8221</v>
      </c>
      <c r="H719" s="16">
        <v>2</v>
      </c>
    </row>
    <row r="720" spans="1:8" x14ac:dyDescent="0.25">
      <c r="A720" s="16" t="s">
        <v>8219</v>
      </c>
      <c r="B720" s="16">
        <v>38</v>
      </c>
      <c r="G720" s="16" t="s">
        <v>8221</v>
      </c>
      <c r="H720" s="16">
        <v>2</v>
      </c>
    </row>
    <row r="721" spans="1:8" x14ac:dyDescent="0.25">
      <c r="A721" s="16" t="s">
        <v>8219</v>
      </c>
      <c r="B721" s="16">
        <v>38</v>
      </c>
      <c r="G721" s="16" t="s">
        <v>8221</v>
      </c>
      <c r="H721" s="16">
        <v>2</v>
      </c>
    </row>
    <row r="722" spans="1:8" x14ac:dyDescent="0.25">
      <c r="A722" s="16" t="s">
        <v>8219</v>
      </c>
      <c r="B722" s="16">
        <v>38</v>
      </c>
      <c r="G722" s="16" t="s">
        <v>8221</v>
      </c>
      <c r="H722" s="16">
        <v>2</v>
      </c>
    </row>
    <row r="723" spans="1:8" x14ac:dyDescent="0.25">
      <c r="A723" s="16" t="s">
        <v>8219</v>
      </c>
      <c r="B723" s="16">
        <v>38</v>
      </c>
      <c r="G723" s="16" t="s">
        <v>8220</v>
      </c>
      <c r="H723" s="16">
        <v>2</v>
      </c>
    </row>
    <row r="724" spans="1:8" x14ac:dyDescent="0.25">
      <c r="A724" s="16" t="s">
        <v>8219</v>
      </c>
      <c r="B724" s="16">
        <v>38</v>
      </c>
      <c r="G724" s="16" t="s">
        <v>8221</v>
      </c>
      <c r="H724" s="16">
        <v>2</v>
      </c>
    </row>
    <row r="725" spans="1:8" x14ac:dyDescent="0.25">
      <c r="A725" s="16" t="s">
        <v>8219</v>
      </c>
      <c r="B725" s="16">
        <v>38</v>
      </c>
      <c r="G725" s="16" t="s">
        <v>8221</v>
      </c>
      <c r="H725" s="16">
        <v>2</v>
      </c>
    </row>
    <row r="726" spans="1:8" x14ac:dyDescent="0.25">
      <c r="A726" s="16" t="s">
        <v>8219</v>
      </c>
      <c r="B726" s="16">
        <v>38</v>
      </c>
      <c r="G726" s="16" t="s">
        <v>8221</v>
      </c>
      <c r="H726" s="16">
        <v>2</v>
      </c>
    </row>
    <row r="727" spans="1:8" x14ac:dyDescent="0.25">
      <c r="A727" s="16" t="s">
        <v>8219</v>
      </c>
      <c r="B727" s="16">
        <v>38</v>
      </c>
      <c r="G727" s="16" t="s">
        <v>8220</v>
      </c>
      <c r="H727" s="16">
        <v>2</v>
      </c>
    </row>
    <row r="728" spans="1:8" x14ac:dyDescent="0.25">
      <c r="A728" s="16" t="s">
        <v>8219</v>
      </c>
      <c r="B728" s="16">
        <v>38</v>
      </c>
      <c r="G728" s="16" t="s">
        <v>8220</v>
      </c>
      <c r="H728" s="16">
        <v>2</v>
      </c>
    </row>
    <row r="729" spans="1:8" x14ac:dyDescent="0.25">
      <c r="A729" s="16" t="s">
        <v>8219</v>
      </c>
      <c r="B729" s="16">
        <v>38</v>
      </c>
      <c r="G729" s="16" t="s">
        <v>8220</v>
      </c>
      <c r="H729" s="16">
        <v>2</v>
      </c>
    </row>
    <row r="730" spans="1:8" x14ac:dyDescent="0.25">
      <c r="A730" s="16" t="s">
        <v>8219</v>
      </c>
      <c r="B730" s="16">
        <v>38</v>
      </c>
      <c r="G730" s="16" t="s">
        <v>8221</v>
      </c>
      <c r="H730" s="16">
        <v>2</v>
      </c>
    </row>
    <row r="731" spans="1:8" x14ac:dyDescent="0.25">
      <c r="A731" s="16" t="s">
        <v>8219</v>
      </c>
      <c r="B731" s="16">
        <v>38</v>
      </c>
      <c r="G731" s="16" t="s">
        <v>8221</v>
      </c>
      <c r="H731" s="16">
        <v>2</v>
      </c>
    </row>
    <row r="732" spans="1:8" x14ac:dyDescent="0.25">
      <c r="A732" s="16" t="s">
        <v>8219</v>
      </c>
      <c r="B732" s="16">
        <v>38</v>
      </c>
      <c r="G732" s="16" t="s">
        <v>8221</v>
      </c>
      <c r="H732" s="16">
        <v>2</v>
      </c>
    </row>
    <row r="733" spans="1:8" x14ac:dyDescent="0.25">
      <c r="A733" s="16" t="s">
        <v>8219</v>
      </c>
      <c r="B733" s="16">
        <v>38</v>
      </c>
      <c r="G733" s="16" t="s">
        <v>8221</v>
      </c>
      <c r="H733" s="16">
        <v>2</v>
      </c>
    </row>
    <row r="734" spans="1:8" x14ac:dyDescent="0.25">
      <c r="A734" s="16" t="s">
        <v>8219</v>
      </c>
      <c r="B734" s="16">
        <v>38</v>
      </c>
      <c r="G734" s="16" t="s">
        <v>8221</v>
      </c>
      <c r="H734" s="16">
        <v>2</v>
      </c>
    </row>
    <row r="735" spans="1:8" x14ac:dyDescent="0.25">
      <c r="A735" s="16" t="s">
        <v>8219</v>
      </c>
      <c r="B735" s="16">
        <v>38</v>
      </c>
      <c r="G735" s="16" t="s">
        <v>8221</v>
      </c>
      <c r="H735" s="16">
        <v>2</v>
      </c>
    </row>
    <row r="736" spans="1:8" x14ac:dyDescent="0.25">
      <c r="A736" s="16" t="s">
        <v>8219</v>
      </c>
      <c r="B736" s="16">
        <v>38</v>
      </c>
      <c r="G736" s="16" t="s">
        <v>8221</v>
      </c>
      <c r="H736" s="16">
        <v>2</v>
      </c>
    </row>
    <row r="737" spans="1:8" x14ac:dyDescent="0.25">
      <c r="A737" s="16" t="s">
        <v>8219</v>
      </c>
      <c r="B737" s="16">
        <v>38</v>
      </c>
      <c r="G737" s="16" t="s">
        <v>8221</v>
      </c>
      <c r="H737" s="16">
        <v>2</v>
      </c>
    </row>
    <row r="738" spans="1:8" x14ac:dyDescent="0.25">
      <c r="A738" s="16" t="s">
        <v>8219</v>
      </c>
      <c r="B738" s="16">
        <v>38</v>
      </c>
      <c r="G738" s="16" t="s">
        <v>8221</v>
      </c>
      <c r="H738" s="16">
        <v>2</v>
      </c>
    </row>
    <row r="739" spans="1:8" x14ac:dyDescent="0.25">
      <c r="A739" s="16" t="s">
        <v>8219</v>
      </c>
      <c r="B739" s="16">
        <v>38</v>
      </c>
      <c r="G739" s="16" t="s">
        <v>8221</v>
      </c>
      <c r="H739" s="16">
        <v>2</v>
      </c>
    </row>
    <row r="740" spans="1:8" x14ac:dyDescent="0.25">
      <c r="A740" s="16" t="s">
        <v>8219</v>
      </c>
      <c r="B740" s="16">
        <v>38</v>
      </c>
      <c r="G740" s="16" t="s">
        <v>8221</v>
      </c>
      <c r="H740" s="16">
        <v>2</v>
      </c>
    </row>
    <row r="741" spans="1:8" x14ac:dyDescent="0.25">
      <c r="A741" s="16" t="s">
        <v>8219</v>
      </c>
      <c r="B741" s="16">
        <v>38</v>
      </c>
      <c r="G741" s="16" t="s">
        <v>8221</v>
      </c>
      <c r="H741" s="16">
        <v>2</v>
      </c>
    </row>
    <row r="742" spans="1:8" x14ac:dyDescent="0.25">
      <c r="A742" s="16" t="s">
        <v>8219</v>
      </c>
      <c r="B742" s="16">
        <v>38</v>
      </c>
      <c r="G742" s="16" t="s">
        <v>8221</v>
      </c>
      <c r="H742" s="16">
        <v>2</v>
      </c>
    </row>
    <row r="743" spans="1:8" x14ac:dyDescent="0.25">
      <c r="A743" s="16" t="s">
        <v>8219</v>
      </c>
      <c r="B743" s="16">
        <v>38</v>
      </c>
      <c r="G743" s="16" t="s">
        <v>8221</v>
      </c>
      <c r="H743" s="16">
        <v>2</v>
      </c>
    </row>
    <row r="744" spans="1:8" x14ac:dyDescent="0.25">
      <c r="A744" s="16" t="s">
        <v>8219</v>
      </c>
      <c r="B744" s="16">
        <v>38</v>
      </c>
      <c r="G744" s="16" t="s">
        <v>8221</v>
      </c>
      <c r="H744" s="16">
        <v>2</v>
      </c>
    </row>
    <row r="745" spans="1:8" x14ac:dyDescent="0.25">
      <c r="A745" s="16" t="s">
        <v>8219</v>
      </c>
      <c r="B745" s="16">
        <v>38</v>
      </c>
      <c r="G745" s="16" t="s">
        <v>8221</v>
      </c>
      <c r="H745" s="16">
        <v>2</v>
      </c>
    </row>
    <row r="746" spans="1:8" x14ac:dyDescent="0.25">
      <c r="A746" s="16" t="s">
        <v>8219</v>
      </c>
      <c r="B746" s="16">
        <v>38</v>
      </c>
      <c r="G746" s="16" t="s">
        <v>8221</v>
      </c>
      <c r="H746" s="16">
        <v>2</v>
      </c>
    </row>
    <row r="747" spans="1:8" x14ac:dyDescent="0.25">
      <c r="A747" s="16" t="s">
        <v>8219</v>
      </c>
      <c r="B747" s="16">
        <v>38</v>
      </c>
      <c r="G747" s="16" t="s">
        <v>8221</v>
      </c>
      <c r="H747" s="16">
        <v>2</v>
      </c>
    </row>
    <row r="748" spans="1:8" x14ac:dyDescent="0.25">
      <c r="A748" s="16" t="s">
        <v>8219</v>
      </c>
      <c r="B748" s="16">
        <v>38</v>
      </c>
      <c r="G748" s="16" t="s">
        <v>8221</v>
      </c>
      <c r="H748" s="16">
        <v>2</v>
      </c>
    </row>
    <row r="749" spans="1:8" x14ac:dyDescent="0.25">
      <c r="A749" s="16" t="s">
        <v>8219</v>
      </c>
      <c r="B749" s="16">
        <v>39</v>
      </c>
      <c r="G749" s="16" t="s">
        <v>8221</v>
      </c>
      <c r="H749" s="16">
        <v>2</v>
      </c>
    </row>
    <row r="750" spans="1:8" x14ac:dyDescent="0.25">
      <c r="A750" s="16" t="s">
        <v>8219</v>
      </c>
      <c r="B750" s="16">
        <v>39</v>
      </c>
      <c r="G750" s="16" t="s">
        <v>8221</v>
      </c>
      <c r="H750" s="16">
        <v>2</v>
      </c>
    </row>
    <row r="751" spans="1:8" x14ac:dyDescent="0.25">
      <c r="A751" s="16" t="s">
        <v>8219</v>
      </c>
      <c r="B751" s="16">
        <v>39</v>
      </c>
      <c r="G751" s="16" t="s">
        <v>8221</v>
      </c>
      <c r="H751" s="16">
        <v>2</v>
      </c>
    </row>
    <row r="752" spans="1:8" x14ac:dyDescent="0.25">
      <c r="A752" s="16" t="s">
        <v>8219</v>
      </c>
      <c r="B752" s="16">
        <v>39</v>
      </c>
      <c r="G752" s="16" t="s">
        <v>8220</v>
      </c>
      <c r="H752" s="16">
        <v>2</v>
      </c>
    </row>
    <row r="753" spans="1:8" x14ac:dyDescent="0.25">
      <c r="A753" s="16" t="s">
        <v>8219</v>
      </c>
      <c r="B753" s="16">
        <v>39</v>
      </c>
      <c r="G753" s="16" t="s">
        <v>8220</v>
      </c>
      <c r="H753" s="16">
        <v>2</v>
      </c>
    </row>
    <row r="754" spans="1:8" x14ac:dyDescent="0.25">
      <c r="A754" s="16" t="s">
        <v>8219</v>
      </c>
      <c r="B754" s="16">
        <v>39</v>
      </c>
      <c r="G754" s="16" t="s">
        <v>8220</v>
      </c>
      <c r="H754" s="16">
        <v>2</v>
      </c>
    </row>
    <row r="755" spans="1:8" x14ac:dyDescent="0.25">
      <c r="A755" s="16" t="s">
        <v>8219</v>
      </c>
      <c r="B755" s="16">
        <v>39</v>
      </c>
      <c r="G755" s="16" t="s">
        <v>8220</v>
      </c>
      <c r="H755" s="16">
        <v>2</v>
      </c>
    </row>
    <row r="756" spans="1:8" x14ac:dyDescent="0.25">
      <c r="A756" s="16" t="s">
        <v>8219</v>
      </c>
      <c r="B756" s="16">
        <v>39</v>
      </c>
      <c r="G756" s="16" t="s">
        <v>8220</v>
      </c>
      <c r="H756" s="16">
        <v>2</v>
      </c>
    </row>
    <row r="757" spans="1:8" x14ac:dyDescent="0.25">
      <c r="A757" s="16" t="s">
        <v>8219</v>
      </c>
      <c r="B757" s="16">
        <v>39</v>
      </c>
      <c r="G757" s="16" t="s">
        <v>8221</v>
      </c>
      <c r="H757" s="16">
        <v>2</v>
      </c>
    </row>
    <row r="758" spans="1:8" x14ac:dyDescent="0.25">
      <c r="A758" s="16" t="s">
        <v>8219</v>
      </c>
      <c r="B758" s="16">
        <v>39</v>
      </c>
      <c r="G758" s="16" t="s">
        <v>8221</v>
      </c>
      <c r="H758" s="16">
        <v>2</v>
      </c>
    </row>
    <row r="759" spans="1:8" x14ac:dyDescent="0.25">
      <c r="A759" s="16" t="s">
        <v>8219</v>
      </c>
      <c r="B759" s="16">
        <v>39</v>
      </c>
      <c r="G759" s="16" t="s">
        <v>8221</v>
      </c>
      <c r="H759" s="16">
        <v>2</v>
      </c>
    </row>
    <row r="760" spans="1:8" x14ac:dyDescent="0.25">
      <c r="A760" s="16" t="s">
        <v>8219</v>
      </c>
      <c r="B760" s="16">
        <v>39</v>
      </c>
      <c r="G760" s="16" t="s">
        <v>8221</v>
      </c>
      <c r="H760" s="16">
        <v>2</v>
      </c>
    </row>
    <row r="761" spans="1:8" x14ac:dyDescent="0.25">
      <c r="A761" s="16" t="s">
        <v>8219</v>
      </c>
      <c r="B761" s="16">
        <v>39</v>
      </c>
      <c r="G761" s="16" t="s">
        <v>8221</v>
      </c>
      <c r="H761" s="16">
        <v>2</v>
      </c>
    </row>
    <row r="762" spans="1:8" x14ac:dyDescent="0.25">
      <c r="A762" s="16" t="s">
        <v>8219</v>
      </c>
      <c r="B762" s="16">
        <v>39</v>
      </c>
      <c r="G762" s="16" t="s">
        <v>8221</v>
      </c>
      <c r="H762" s="16">
        <v>2</v>
      </c>
    </row>
    <row r="763" spans="1:8" x14ac:dyDescent="0.25">
      <c r="A763" s="16" t="s">
        <v>8219</v>
      </c>
      <c r="B763" s="16">
        <v>39</v>
      </c>
      <c r="G763" s="16" t="s">
        <v>8221</v>
      </c>
      <c r="H763" s="16">
        <v>2</v>
      </c>
    </row>
    <row r="764" spans="1:8" x14ac:dyDescent="0.25">
      <c r="A764" s="16" t="s">
        <v>8219</v>
      </c>
      <c r="B764" s="16">
        <v>39</v>
      </c>
      <c r="G764" s="16" t="s">
        <v>8221</v>
      </c>
      <c r="H764" s="16">
        <v>2</v>
      </c>
    </row>
    <row r="765" spans="1:8" x14ac:dyDescent="0.25">
      <c r="A765" s="16" t="s">
        <v>8219</v>
      </c>
      <c r="B765" s="16">
        <v>39</v>
      </c>
      <c r="G765" s="16" t="s">
        <v>8221</v>
      </c>
      <c r="H765" s="16">
        <v>2</v>
      </c>
    </row>
    <row r="766" spans="1:8" x14ac:dyDescent="0.25">
      <c r="A766" s="16" t="s">
        <v>8219</v>
      </c>
      <c r="B766" s="16">
        <v>40</v>
      </c>
      <c r="G766" s="16" t="s">
        <v>8220</v>
      </c>
      <c r="H766" s="16">
        <v>2</v>
      </c>
    </row>
    <row r="767" spans="1:8" x14ac:dyDescent="0.25">
      <c r="A767" s="16" t="s">
        <v>8219</v>
      </c>
      <c r="B767" s="16">
        <v>40</v>
      </c>
      <c r="G767" s="16" t="s">
        <v>8220</v>
      </c>
      <c r="H767" s="16">
        <v>2</v>
      </c>
    </row>
    <row r="768" spans="1:8" x14ac:dyDescent="0.25">
      <c r="A768" s="16" t="s">
        <v>8219</v>
      </c>
      <c r="B768" s="16">
        <v>40</v>
      </c>
      <c r="G768" s="16" t="s">
        <v>8220</v>
      </c>
      <c r="H768" s="16">
        <v>2</v>
      </c>
    </row>
    <row r="769" spans="1:8" x14ac:dyDescent="0.25">
      <c r="A769" s="16" t="s">
        <v>8219</v>
      </c>
      <c r="B769" s="16">
        <v>40</v>
      </c>
      <c r="G769" s="16" t="s">
        <v>8220</v>
      </c>
      <c r="H769" s="16">
        <v>2</v>
      </c>
    </row>
    <row r="770" spans="1:8" x14ac:dyDescent="0.25">
      <c r="A770" s="16" t="s">
        <v>8219</v>
      </c>
      <c r="B770" s="16">
        <v>40</v>
      </c>
      <c r="G770" s="16" t="s">
        <v>8221</v>
      </c>
      <c r="H770" s="16">
        <v>2</v>
      </c>
    </row>
    <row r="771" spans="1:8" x14ac:dyDescent="0.25">
      <c r="A771" s="16" t="s">
        <v>8219</v>
      </c>
      <c r="B771" s="16">
        <v>40</v>
      </c>
      <c r="G771" s="16" t="s">
        <v>8221</v>
      </c>
      <c r="H771" s="16">
        <v>2</v>
      </c>
    </row>
    <row r="772" spans="1:8" x14ac:dyDescent="0.25">
      <c r="A772" s="16" t="s">
        <v>8219</v>
      </c>
      <c r="B772" s="16">
        <v>40</v>
      </c>
      <c r="G772" s="16" t="s">
        <v>8221</v>
      </c>
      <c r="H772" s="16">
        <v>2</v>
      </c>
    </row>
    <row r="773" spans="1:8" x14ac:dyDescent="0.25">
      <c r="A773" s="16" t="s">
        <v>8219</v>
      </c>
      <c r="B773" s="16">
        <v>40</v>
      </c>
      <c r="G773" s="16" t="s">
        <v>8221</v>
      </c>
      <c r="H773" s="16">
        <v>2</v>
      </c>
    </row>
    <row r="774" spans="1:8" x14ac:dyDescent="0.25">
      <c r="A774" s="16" t="s">
        <v>8219</v>
      </c>
      <c r="B774" s="16">
        <v>40</v>
      </c>
      <c r="G774" s="16" t="s">
        <v>8221</v>
      </c>
      <c r="H774" s="16">
        <v>2</v>
      </c>
    </row>
    <row r="775" spans="1:8" x14ac:dyDescent="0.25">
      <c r="A775" s="16" t="s">
        <v>8219</v>
      </c>
      <c r="B775" s="16">
        <v>40</v>
      </c>
      <c r="G775" s="16" t="s">
        <v>8221</v>
      </c>
      <c r="H775" s="16">
        <v>2</v>
      </c>
    </row>
    <row r="776" spans="1:8" x14ac:dyDescent="0.25">
      <c r="A776" s="16" t="s">
        <v>8219</v>
      </c>
      <c r="B776" s="16">
        <v>40</v>
      </c>
      <c r="G776" s="16" t="s">
        <v>8221</v>
      </c>
      <c r="H776" s="16">
        <v>2</v>
      </c>
    </row>
    <row r="777" spans="1:8" x14ac:dyDescent="0.25">
      <c r="A777" s="16" t="s">
        <v>8219</v>
      </c>
      <c r="B777" s="16">
        <v>41</v>
      </c>
      <c r="G777" s="16" t="s">
        <v>8221</v>
      </c>
      <c r="H777" s="16">
        <v>2</v>
      </c>
    </row>
    <row r="778" spans="1:8" x14ac:dyDescent="0.25">
      <c r="A778" s="16" t="s">
        <v>8219</v>
      </c>
      <c r="B778" s="16">
        <v>41</v>
      </c>
      <c r="G778" s="16" t="s">
        <v>8221</v>
      </c>
      <c r="H778" s="16">
        <v>2</v>
      </c>
    </row>
    <row r="779" spans="1:8" x14ac:dyDescent="0.25">
      <c r="A779" s="16" t="s">
        <v>8219</v>
      </c>
      <c r="B779" s="16">
        <v>41</v>
      </c>
      <c r="G779" s="16" t="s">
        <v>8221</v>
      </c>
      <c r="H779" s="16">
        <v>2</v>
      </c>
    </row>
    <row r="780" spans="1:8" x14ac:dyDescent="0.25">
      <c r="A780" s="16" t="s">
        <v>8219</v>
      </c>
      <c r="B780" s="16">
        <v>41</v>
      </c>
      <c r="G780" s="16" t="s">
        <v>8221</v>
      </c>
      <c r="H780" s="16">
        <v>2</v>
      </c>
    </row>
    <row r="781" spans="1:8" x14ac:dyDescent="0.25">
      <c r="A781" s="16" t="s">
        <v>8219</v>
      </c>
      <c r="B781" s="16">
        <v>41</v>
      </c>
      <c r="G781" s="16" t="s">
        <v>8221</v>
      </c>
      <c r="H781" s="16">
        <v>2</v>
      </c>
    </row>
    <row r="782" spans="1:8" x14ac:dyDescent="0.25">
      <c r="A782" s="16" t="s">
        <v>8219</v>
      </c>
      <c r="B782" s="16">
        <v>41</v>
      </c>
      <c r="G782" s="16" t="s">
        <v>8221</v>
      </c>
      <c r="H782" s="16">
        <v>2</v>
      </c>
    </row>
    <row r="783" spans="1:8" x14ac:dyDescent="0.25">
      <c r="A783" s="16" t="s">
        <v>8219</v>
      </c>
      <c r="B783" s="16">
        <v>41</v>
      </c>
      <c r="G783" s="16" t="s">
        <v>8221</v>
      </c>
      <c r="H783" s="16">
        <v>2</v>
      </c>
    </row>
    <row r="784" spans="1:8" x14ac:dyDescent="0.25">
      <c r="A784" s="16" t="s">
        <v>8219</v>
      </c>
      <c r="B784" s="16">
        <v>41</v>
      </c>
      <c r="G784" s="16" t="s">
        <v>8221</v>
      </c>
      <c r="H784" s="16">
        <v>2</v>
      </c>
    </row>
    <row r="785" spans="1:8" x14ac:dyDescent="0.25">
      <c r="A785" s="16" t="s">
        <v>8219</v>
      </c>
      <c r="B785" s="16">
        <v>41</v>
      </c>
      <c r="G785" s="16" t="s">
        <v>8221</v>
      </c>
      <c r="H785" s="16">
        <v>2</v>
      </c>
    </row>
    <row r="786" spans="1:8" x14ac:dyDescent="0.25">
      <c r="A786" s="16" t="s">
        <v>8219</v>
      </c>
      <c r="B786" s="16">
        <v>41</v>
      </c>
      <c r="G786" s="16" t="s">
        <v>8221</v>
      </c>
      <c r="H786" s="16">
        <v>2</v>
      </c>
    </row>
    <row r="787" spans="1:8" x14ac:dyDescent="0.25">
      <c r="A787" s="16" t="s">
        <v>8219</v>
      </c>
      <c r="B787" s="16">
        <v>41</v>
      </c>
      <c r="G787" s="16" t="s">
        <v>8221</v>
      </c>
      <c r="H787" s="16">
        <v>2</v>
      </c>
    </row>
    <row r="788" spans="1:8" x14ac:dyDescent="0.25">
      <c r="A788" s="16" t="s">
        <v>8219</v>
      </c>
      <c r="B788" s="16">
        <v>41</v>
      </c>
      <c r="G788" s="16" t="s">
        <v>8221</v>
      </c>
      <c r="H788" s="16">
        <v>2</v>
      </c>
    </row>
    <row r="789" spans="1:8" x14ac:dyDescent="0.25">
      <c r="A789" s="16" t="s">
        <v>8219</v>
      </c>
      <c r="B789" s="16">
        <v>41</v>
      </c>
      <c r="G789" s="16" t="s">
        <v>8221</v>
      </c>
      <c r="H789" s="16">
        <v>2</v>
      </c>
    </row>
    <row r="790" spans="1:8" x14ac:dyDescent="0.25">
      <c r="A790" s="16" t="s">
        <v>8219</v>
      </c>
      <c r="B790" s="16">
        <v>41</v>
      </c>
      <c r="G790" s="16" t="s">
        <v>8221</v>
      </c>
      <c r="H790" s="16">
        <v>2</v>
      </c>
    </row>
    <row r="791" spans="1:8" x14ac:dyDescent="0.25">
      <c r="A791" s="16" t="s">
        <v>8219</v>
      </c>
      <c r="B791" s="16">
        <v>41</v>
      </c>
      <c r="G791" s="16" t="s">
        <v>8221</v>
      </c>
      <c r="H791" s="16">
        <v>2</v>
      </c>
    </row>
    <row r="792" spans="1:8" x14ac:dyDescent="0.25">
      <c r="A792" s="16" t="s">
        <v>8219</v>
      </c>
      <c r="B792" s="16">
        <v>41</v>
      </c>
      <c r="G792" s="16" t="s">
        <v>8221</v>
      </c>
      <c r="H792" s="16">
        <v>2</v>
      </c>
    </row>
    <row r="793" spans="1:8" x14ac:dyDescent="0.25">
      <c r="A793" s="16" t="s">
        <v>8219</v>
      </c>
      <c r="B793" s="16">
        <v>41</v>
      </c>
      <c r="G793" s="16" t="s">
        <v>8221</v>
      </c>
      <c r="H793" s="16">
        <v>2</v>
      </c>
    </row>
    <row r="794" spans="1:8" x14ac:dyDescent="0.25">
      <c r="A794" s="16" t="s">
        <v>8219</v>
      </c>
      <c r="B794" s="16">
        <v>41</v>
      </c>
      <c r="G794" s="16" t="s">
        <v>8221</v>
      </c>
      <c r="H794" s="16">
        <v>2</v>
      </c>
    </row>
    <row r="795" spans="1:8" x14ac:dyDescent="0.25">
      <c r="A795" s="16" t="s">
        <v>8219</v>
      </c>
      <c r="B795" s="16">
        <v>41</v>
      </c>
      <c r="G795" s="16" t="s">
        <v>8221</v>
      </c>
      <c r="H795" s="16">
        <v>2</v>
      </c>
    </row>
    <row r="796" spans="1:8" x14ac:dyDescent="0.25">
      <c r="A796" s="16" t="s">
        <v>8219</v>
      </c>
      <c r="B796" s="16">
        <v>42</v>
      </c>
      <c r="G796" s="16" t="s">
        <v>8220</v>
      </c>
      <c r="H796" s="16">
        <v>2</v>
      </c>
    </row>
    <row r="797" spans="1:8" x14ac:dyDescent="0.25">
      <c r="A797" s="16" t="s">
        <v>8219</v>
      </c>
      <c r="B797" s="16">
        <v>42</v>
      </c>
      <c r="G797" s="16" t="s">
        <v>8221</v>
      </c>
      <c r="H797" s="16">
        <v>2</v>
      </c>
    </row>
    <row r="798" spans="1:8" x14ac:dyDescent="0.25">
      <c r="A798" s="16" t="s">
        <v>8219</v>
      </c>
      <c r="B798" s="16">
        <v>42</v>
      </c>
      <c r="G798" s="16" t="s">
        <v>8221</v>
      </c>
      <c r="H798" s="16">
        <v>2</v>
      </c>
    </row>
    <row r="799" spans="1:8" x14ac:dyDescent="0.25">
      <c r="A799" s="16" t="s">
        <v>8219</v>
      </c>
      <c r="B799" s="16">
        <v>42</v>
      </c>
      <c r="G799" s="16" t="s">
        <v>8221</v>
      </c>
      <c r="H799" s="16">
        <v>2</v>
      </c>
    </row>
    <row r="800" spans="1:8" x14ac:dyDescent="0.25">
      <c r="A800" s="16" t="s">
        <v>8219</v>
      </c>
      <c r="B800" s="16">
        <v>42</v>
      </c>
      <c r="G800" s="16" t="s">
        <v>8221</v>
      </c>
      <c r="H800" s="16">
        <v>2</v>
      </c>
    </row>
    <row r="801" spans="1:8" x14ac:dyDescent="0.25">
      <c r="A801" s="16" t="s">
        <v>8219</v>
      </c>
      <c r="B801" s="16">
        <v>42</v>
      </c>
      <c r="G801" s="16" t="s">
        <v>8221</v>
      </c>
      <c r="H801" s="16">
        <v>2</v>
      </c>
    </row>
    <row r="802" spans="1:8" x14ac:dyDescent="0.25">
      <c r="A802" s="16" t="s">
        <v>8219</v>
      </c>
      <c r="B802" s="16">
        <v>42</v>
      </c>
      <c r="G802" s="16" t="s">
        <v>8221</v>
      </c>
      <c r="H802" s="16">
        <v>2</v>
      </c>
    </row>
    <row r="803" spans="1:8" x14ac:dyDescent="0.25">
      <c r="A803" s="16" t="s">
        <v>8219</v>
      </c>
      <c r="B803" s="16">
        <v>42</v>
      </c>
      <c r="G803" s="16" t="s">
        <v>8221</v>
      </c>
      <c r="H803" s="16">
        <v>2</v>
      </c>
    </row>
    <row r="804" spans="1:8" x14ac:dyDescent="0.25">
      <c r="A804" s="16" t="s">
        <v>8219</v>
      </c>
      <c r="B804" s="16">
        <v>42</v>
      </c>
      <c r="G804" s="16" t="s">
        <v>8221</v>
      </c>
      <c r="H804" s="16">
        <v>2</v>
      </c>
    </row>
    <row r="805" spans="1:8" x14ac:dyDescent="0.25">
      <c r="A805" s="16" t="s">
        <v>8219</v>
      </c>
      <c r="B805" s="16">
        <v>42</v>
      </c>
      <c r="G805" s="16" t="s">
        <v>8221</v>
      </c>
      <c r="H805" s="16">
        <v>2</v>
      </c>
    </row>
    <row r="806" spans="1:8" x14ac:dyDescent="0.25">
      <c r="A806" s="16" t="s">
        <v>8219</v>
      </c>
      <c r="B806" s="16">
        <v>42</v>
      </c>
      <c r="G806" s="16" t="s">
        <v>8221</v>
      </c>
      <c r="H806" s="16">
        <v>2</v>
      </c>
    </row>
    <row r="807" spans="1:8" x14ac:dyDescent="0.25">
      <c r="A807" s="16" t="s">
        <v>8219</v>
      </c>
      <c r="B807" s="16">
        <v>42</v>
      </c>
      <c r="G807" s="16" t="s">
        <v>8221</v>
      </c>
      <c r="H807" s="16">
        <v>2</v>
      </c>
    </row>
    <row r="808" spans="1:8" x14ac:dyDescent="0.25">
      <c r="A808" s="16" t="s">
        <v>8219</v>
      </c>
      <c r="B808" s="16">
        <v>42</v>
      </c>
      <c r="G808" s="16" t="s">
        <v>8221</v>
      </c>
      <c r="H808" s="16">
        <v>2</v>
      </c>
    </row>
    <row r="809" spans="1:8" x14ac:dyDescent="0.25">
      <c r="A809" s="16" t="s">
        <v>8219</v>
      </c>
      <c r="B809" s="16">
        <v>42</v>
      </c>
      <c r="G809" s="16" t="s">
        <v>8220</v>
      </c>
      <c r="H809" s="16">
        <v>2</v>
      </c>
    </row>
    <row r="810" spans="1:8" x14ac:dyDescent="0.25">
      <c r="A810" s="16" t="s">
        <v>8219</v>
      </c>
      <c r="B810" s="16">
        <v>43</v>
      </c>
      <c r="G810" s="16" t="s">
        <v>8221</v>
      </c>
      <c r="H810" s="16">
        <v>2</v>
      </c>
    </row>
    <row r="811" spans="1:8" x14ac:dyDescent="0.25">
      <c r="A811" s="16" t="s">
        <v>8219</v>
      </c>
      <c r="B811" s="16">
        <v>43</v>
      </c>
      <c r="G811" s="16" t="s">
        <v>8221</v>
      </c>
      <c r="H811" s="16">
        <v>2</v>
      </c>
    </row>
    <row r="812" spans="1:8" x14ac:dyDescent="0.25">
      <c r="A812" s="16" t="s">
        <v>8219</v>
      </c>
      <c r="B812" s="16">
        <v>43</v>
      </c>
      <c r="G812" s="16" t="s">
        <v>8221</v>
      </c>
      <c r="H812" s="16">
        <v>2</v>
      </c>
    </row>
    <row r="813" spans="1:8" x14ac:dyDescent="0.25">
      <c r="A813" s="16" t="s">
        <v>8219</v>
      </c>
      <c r="B813" s="16">
        <v>43</v>
      </c>
      <c r="G813" s="16" t="s">
        <v>8221</v>
      </c>
      <c r="H813" s="16">
        <v>2</v>
      </c>
    </row>
    <row r="814" spans="1:8" x14ac:dyDescent="0.25">
      <c r="A814" s="16" t="s">
        <v>8219</v>
      </c>
      <c r="B814" s="16">
        <v>43</v>
      </c>
      <c r="G814" s="16" t="s">
        <v>8221</v>
      </c>
      <c r="H814" s="16">
        <v>2</v>
      </c>
    </row>
    <row r="815" spans="1:8" x14ac:dyDescent="0.25">
      <c r="A815" s="16" t="s">
        <v>8219</v>
      </c>
      <c r="B815" s="16">
        <v>43</v>
      </c>
      <c r="G815" s="16" t="s">
        <v>8221</v>
      </c>
      <c r="H815" s="16">
        <v>2</v>
      </c>
    </row>
    <row r="816" spans="1:8" x14ac:dyDescent="0.25">
      <c r="A816" s="16" t="s">
        <v>8219</v>
      </c>
      <c r="B816" s="16">
        <v>43</v>
      </c>
      <c r="G816" s="16" t="s">
        <v>8221</v>
      </c>
      <c r="H816" s="16">
        <v>2</v>
      </c>
    </row>
    <row r="817" spans="1:8" x14ac:dyDescent="0.25">
      <c r="A817" s="16" t="s">
        <v>8219</v>
      </c>
      <c r="B817" s="16">
        <v>43</v>
      </c>
      <c r="G817" s="16" t="s">
        <v>8221</v>
      </c>
      <c r="H817" s="16">
        <v>2</v>
      </c>
    </row>
    <row r="818" spans="1:8" x14ac:dyDescent="0.25">
      <c r="A818" s="16" t="s">
        <v>8219</v>
      </c>
      <c r="B818" s="16">
        <v>43</v>
      </c>
      <c r="G818" s="16" t="s">
        <v>8221</v>
      </c>
      <c r="H818" s="16">
        <v>2</v>
      </c>
    </row>
    <row r="819" spans="1:8" x14ac:dyDescent="0.25">
      <c r="A819" s="16" t="s">
        <v>8219</v>
      </c>
      <c r="B819" s="16">
        <v>43</v>
      </c>
      <c r="G819" s="16" t="s">
        <v>8221</v>
      </c>
      <c r="H819" s="16">
        <v>2</v>
      </c>
    </row>
    <row r="820" spans="1:8" x14ac:dyDescent="0.25">
      <c r="A820" s="16" t="s">
        <v>8219</v>
      </c>
      <c r="B820" s="16">
        <v>43</v>
      </c>
      <c r="G820" s="16" t="s">
        <v>8221</v>
      </c>
      <c r="H820" s="16">
        <v>2</v>
      </c>
    </row>
    <row r="821" spans="1:8" x14ac:dyDescent="0.25">
      <c r="A821" s="16" t="s">
        <v>8219</v>
      </c>
      <c r="B821" s="16">
        <v>43</v>
      </c>
      <c r="G821" s="16" t="s">
        <v>8221</v>
      </c>
      <c r="H821" s="16">
        <v>2</v>
      </c>
    </row>
    <row r="822" spans="1:8" x14ac:dyDescent="0.25">
      <c r="A822" s="16" t="s">
        <v>8219</v>
      </c>
      <c r="B822" s="16">
        <v>43</v>
      </c>
      <c r="G822" s="16" t="s">
        <v>8221</v>
      </c>
      <c r="H822" s="16">
        <v>2</v>
      </c>
    </row>
    <row r="823" spans="1:8" x14ac:dyDescent="0.25">
      <c r="A823" s="16" t="s">
        <v>8219</v>
      </c>
      <c r="B823" s="16">
        <v>44</v>
      </c>
      <c r="G823" s="16" t="s">
        <v>8221</v>
      </c>
      <c r="H823" s="16">
        <v>2</v>
      </c>
    </row>
    <row r="824" spans="1:8" x14ac:dyDescent="0.25">
      <c r="A824" s="16" t="s">
        <v>8219</v>
      </c>
      <c r="B824" s="16">
        <v>44</v>
      </c>
      <c r="G824" s="16" t="s">
        <v>8221</v>
      </c>
      <c r="H824" s="16">
        <v>2</v>
      </c>
    </row>
    <row r="825" spans="1:8" x14ac:dyDescent="0.25">
      <c r="A825" s="16" t="s">
        <v>8219</v>
      </c>
      <c r="B825" s="16">
        <v>44</v>
      </c>
      <c r="G825" s="16" t="s">
        <v>8221</v>
      </c>
      <c r="H825" s="16">
        <v>2</v>
      </c>
    </row>
    <row r="826" spans="1:8" x14ac:dyDescent="0.25">
      <c r="A826" s="16" t="s">
        <v>8219</v>
      </c>
      <c r="B826" s="16">
        <v>44</v>
      </c>
      <c r="G826" s="16" t="s">
        <v>8221</v>
      </c>
      <c r="H826" s="16">
        <v>2</v>
      </c>
    </row>
    <row r="827" spans="1:8" x14ac:dyDescent="0.25">
      <c r="A827" s="16" t="s">
        <v>8219</v>
      </c>
      <c r="B827" s="16">
        <v>44</v>
      </c>
      <c r="G827" s="16" t="s">
        <v>8221</v>
      </c>
      <c r="H827" s="16">
        <v>2</v>
      </c>
    </row>
    <row r="828" spans="1:8" x14ac:dyDescent="0.25">
      <c r="A828" s="16" t="s">
        <v>8219</v>
      </c>
      <c r="B828" s="16">
        <v>44</v>
      </c>
      <c r="G828" s="16" t="s">
        <v>8221</v>
      </c>
      <c r="H828" s="16">
        <v>2</v>
      </c>
    </row>
    <row r="829" spans="1:8" x14ac:dyDescent="0.25">
      <c r="A829" s="16" t="s">
        <v>8219</v>
      </c>
      <c r="B829" s="16">
        <v>44</v>
      </c>
      <c r="G829" s="16" t="s">
        <v>8221</v>
      </c>
      <c r="H829" s="16">
        <v>2</v>
      </c>
    </row>
    <row r="830" spans="1:8" x14ac:dyDescent="0.25">
      <c r="A830" s="16" t="s">
        <v>8219</v>
      </c>
      <c r="B830" s="16">
        <v>44</v>
      </c>
      <c r="G830" s="16" t="s">
        <v>8221</v>
      </c>
      <c r="H830" s="16">
        <v>2</v>
      </c>
    </row>
    <row r="831" spans="1:8" x14ac:dyDescent="0.25">
      <c r="A831" s="16" t="s">
        <v>8219</v>
      </c>
      <c r="B831" s="16">
        <v>44</v>
      </c>
      <c r="G831" s="16" t="s">
        <v>8221</v>
      </c>
      <c r="H831" s="16">
        <v>2</v>
      </c>
    </row>
    <row r="832" spans="1:8" x14ac:dyDescent="0.25">
      <c r="A832" s="16" t="s">
        <v>8219</v>
      </c>
      <c r="B832" s="16">
        <v>44</v>
      </c>
      <c r="G832" s="16" t="s">
        <v>8220</v>
      </c>
      <c r="H832" s="16">
        <v>3</v>
      </c>
    </row>
    <row r="833" spans="1:8" x14ac:dyDescent="0.25">
      <c r="A833" s="16" t="s">
        <v>8219</v>
      </c>
      <c r="B833" s="16">
        <v>44</v>
      </c>
      <c r="G833" s="16" t="s">
        <v>8220</v>
      </c>
      <c r="H833" s="16">
        <v>3</v>
      </c>
    </row>
    <row r="834" spans="1:8" x14ac:dyDescent="0.25">
      <c r="A834" s="16" t="s">
        <v>8219</v>
      </c>
      <c r="B834" s="16">
        <v>44</v>
      </c>
      <c r="G834" s="16" t="s">
        <v>8221</v>
      </c>
      <c r="H834" s="16">
        <v>3</v>
      </c>
    </row>
    <row r="835" spans="1:8" x14ac:dyDescent="0.25">
      <c r="A835" s="16" t="s">
        <v>8219</v>
      </c>
      <c r="B835" s="16">
        <v>44</v>
      </c>
      <c r="G835" s="16" t="s">
        <v>8221</v>
      </c>
      <c r="H835" s="16">
        <v>3</v>
      </c>
    </row>
    <row r="836" spans="1:8" x14ac:dyDescent="0.25">
      <c r="A836" s="16" t="s">
        <v>8219</v>
      </c>
      <c r="B836" s="16">
        <v>44</v>
      </c>
      <c r="G836" s="16" t="s">
        <v>8221</v>
      </c>
      <c r="H836" s="16">
        <v>3</v>
      </c>
    </row>
    <row r="837" spans="1:8" x14ac:dyDescent="0.25">
      <c r="A837" s="16" t="s">
        <v>8219</v>
      </c>
      <c r="B837" s="16">
        <v>44</v>
      </c>
      <c r="G837" s="16" t="s">
        <v>8221</v>
      </c>
      <c r="H837" s="16">
        <v>3</v>
      </c>
    </row>
    <row r="838" spans="1:8" x14ac:dyDescent="0.25">
      <c r="A838" s="16" t="s">
        <v>8219</v>
      </c>
      <c r="B838" s="16">
        <v>45</v>
      </c>
      <c r="G838" s="16" t="s">
        <v>8221</v>
      </c>
      <c r="H838" s="16">
        <v>3</v>
      </c>
    </row>
    <row r="839" spans="1:8" x14ac:dyDescent="0.25">
      <c r="A839" s="16" t="s">
        <v>8219</v>
      </c>
      <c r="B839" s="16">
        <v>45</v>
      </c>
      <c r="G839" s="16" t="s">
        <v>8221</v>
      </c>
      <c r="H839" s="16">
        <v>3</v>
      </c>
    </row>
    <row r="840" spans="1:8" x14ac:dyDescent="0.25">
      <c r="A840" s="16" t="s">
        <v>8219</v>
      </c>
      <c r="B840" s="16">
        <v>45</v>
      </c>
      <c r="G840" s="16" t="s">
        <v>8221</v>
      </c>
      <c r="H840" s="16">
        <v>3</v>
      </c>
    </row>
    <row r="841" spans="1:8" x14ac:dyDescent="0.25">
      <c r="A841" s="16" t="s">
        <v>8219</v>
      </c>
      <c r="B841" s="16">
        <v>45</v>
      </c>
      <c r="G841" s="16" t="s">
        <v>8221</v>
      </c>
      <c r="H841" s="16">
        <v>3</v>
      </c>
    </row>
    <row r="842" spans="1:8" x14ac:dyDescent="0.25">
      <c r="A842" s="16" t="s">
        <v>8219</v>
      </c>
      <c r="B842" s="16">
        <v>45</v>
      </c>
      <c r="G842" s="16" t="s">
        <v>8221</v>
      </c>
      <c r="H842" s="16">
        <v>3</v>
      </c>
    </row>
    <row r="843" spans="1:8" x14ac:dyDescent="0.25">
      <c r="A843" s="16" t="s">
        <v>8219</v>
      </c>
      <c r="B843" s="16">
        <v>45</v>
      </c>
      <c r="G843" s="16" t="s">
        <v>8221</v>
      </c>
      <c r="H843" s="16">
        <v>3</v>
      </c>
    </row>
    <row r="844" spans="1:8" x14ac:dyDescent="0.25">
      <c r="A844" s="16" t="s">
        <v>8219</v>
      </c>
      <c r="B844" s="16">
        <v>45</v>
      </c>
      <c r="G844" s="16" t="s">
        <v>8221</v>
      </c>
      <c r="H844" s="16">
        <v>3</v>
      </c>
    </row>
    <row r="845" spans="1:8" x14ac:dyDescent="0.25">
      <c r="A845" s="16" t="s">
        <v>8219</v>
      </c>
      <c r="B845" s="16">
        <v>45</v>
      </c>
      <c r="G845" s="16" t="s">
        <v>8221</v>
      </c>
      <c r="H845" s="16">
        <v>3</v>
      </c>
    </row>
    <row r="846" spans="1:8" x14ac:dyDescent="0.25">
      <c r="A846" s="16" t="s">
        <v>8219</v>
      </c>
      <c r="B846" s="16">
        <v>45</v>
      </c>
      <c r="G846" s="16" t="s">
        <v>8221</v>
      </c>
      <c r="H846" s="16">
        <v>3</v>
      </c>
    </row>
    <row r="847" spans="1:8" x14ac:dyDescent="0.25">
      <c r="A847" s="16" t="s">
        <v>8219</v>
      </c>
      <c r="B847" s="16">
        <v>45</v>
      </c>
      <c r="G847" s="16" t="s">
        <v>8221</v>
      </c>
      <c r="H847" s="16">
        <v>3</v>
      </c>
    </row>
    <row r="848" spans="1:8" x14ac:dyDescent="0.25">
      <c r="A848" s="16" t="s">
        <v>8219</v>
      </c>
      <c r="B848" s="16">
        <v>45</v>
      </c>
      <c r="G848" s="16" t="s">
        <v>8221</v>
      </c>
      <c r="H848" s="16">
        <v>3</v>
      </c>
    </row>
    <row r="849" spans="1:8" x14ac:dyDescent="0.25">
      <c r="A849" s="16" t="s">
        <v>8219</v>
      </c>
      <c r="B849" s="16">
        <v>45</v>
      </c>
      <c r="G849" s="16" t="s">
        <v>8220</v>
      </c>
      <c r="H849" s="16">
        <v>3</v>
      </c>
    </row>
    <row r="850" spans="1:8" x14ac:dyDescent="0.25">
      <c r="A850" s="16" t="s">
        <v>8219</v>
      </c>
      <c r="B850" s="16">
        <v>45</v>
      </c>
      <c r="G850" s="16" t="s">
        <v>8220</v>
      </c>
      <c r="H850" s="16">
        <v>3</v>
      </c>
    </row>
    <row r="851" spans="1:8" x14ac:dyDescent="0.25">
      <c r="A851" s="16" t="s">
        <v>8219</v>
      </c>
      <c r="B851" s="16">
        <v>45</v>
      </c>
      <c r="G851" s="16" t="s">
        <v>8220</v>
      </c>
      <c r="H851" s="16">
        <v>3</v>
      </c>
    </row>
    <row r="852" spans="1:8" x14ac:dyDescent="0.25">
      <c r="A852" s="16" t="s">
        <v>8219</v>
      </c>
      <c r="B852" s="16">
        <v>45</v>
      </c>
      <c r="G852" s="16" t="s">
        <v>8221</v>
      </c>
      <c r="H852" s="16">
        <v>3</v>
      </c>
    </row>
    <row r="853" spans="1:8" x14ac:dyDescent="0.25">
      <c r="A853" s="16" t="s">
        <v>8219</v>
      </c>
      <c r="B853" s="16">
        <v>46</v>
      </c>
      <c r="G853" s="16" t="s">
        <v>8221</v>
      </c>
      <c r="H853" s="16">
        <v>3</v>
      </c>
    </row>
    <row r="854" spans="1:8" x14ac:dyDescent="0.25">
      <c r="A854" s="16" t="s">
        <v>8219</v>
      </c>
      <c r="B854" s="16">
        <v>46</v>
      </c>
      <c r="G854" s="16" t="s">
        <v>8221</v>
      </c>
      <c r="H854" s="16">
        <v>3</v>
      </c>
    </row>
    <row r="855" spans="1:8" x14ac:dyDescent="0.25">
      <c r="A855" s="16" t="s">
        <v>8219</v>
      </c>
      <c r="B855" s="16">
        <v>46</v>
      </c>
      <c r="G855" s="16" t="s">
        <v>8221</v>
      </c>
      <c r="H855" s="16">
        <v>3</v>
      </c>
    </row>
    <row r="856" spans="1:8" x14ac:dyDescent="0.25">
      <c r="A856" s="16" t="s">
        <v>8219</v>
      </c>
      <c r="B856" s="16">
        <v>46</v>
      </c>
      <c r="G856" s="16" t="s">
        <v>8221</v>
      </c>
      <c r="H856" s="16">
        <v>3</v>
      </c>
    </row>
    <row r="857" spans="1:8" x14ac:dyDescent="0.25">
      <c r="A857" s="16" t="s">
        <v>8219</v>
      </c>
      <c r="B857" s="16">
        <v>46</v>
      </c>
      <c r="G857" s="16" t="s">
        <v>8221</v>
      </c>
      <c r="H857" s="16">
        <v>3</v>
      </c>
    </row>
    <row r="858" spans="1:8" x14ac:dyDescent="0.25">
      <c r="A858" s="16" t="s">
        <v>8219</v>
      </c>
      <c r="B858" s="16">
        <v>46</v>
      </c>
      <c r="G858" s="16" t="s">
        <v>8221</v>
      </c>
      <c r="H858" s="16">
        <v>3</v>
      </c>
    </row>
    <row r="859" spans="1:8" x14ac:dyDescent="0.25">
      <c r="A859" s="16" t="s">
        <v>8219</v>
      </c>
      <c r="B859" s="16">
        <v>46</v>
      </c>
      <c r="G859" s="16" t="s">
        <v>8221</v>
      </c>
      <c r="H859" s="16">
        <v>3</v>
      </c>
    </row>
    <row r="860" spans="1:8" x14ac:dyDescent="0.25">
      <c r="A860" s="16" t="s">
        <v>8219</v>
      </c>
      <c r="B860" s="16">
        <v>46</v>
      </c>
      <c r="G860" s="16" t="s">
        <v>8221</v>
      </c>
      <c r="H860" s="16">
        <v>3</v>
      </c>
    </row>
    <row r="861" spans="1:8" x14ac:dyDescent="0.25">
      <c r="A861" s="16" t="s">
        <v>8219</v>
      </c>
      <c r="B861" s="16">
        <v>46</v>
      </c>
      <c r="G861" s="16" t="s">
        <v>8221</v>
      </c>
      <c r="H861" s="16">
        <v>3</v>
      </c>
    </row>
    <row r="862" spans="1:8" x14ac:dyDescent="0.25">
      <c r="A862" s="16" t="s">
        <v>8219</v>
      </c>
      <c r="B862" s="16">
        <v>46</v>
      </c>
      <c r="G862" s="16" t="s">
        <v>8221</v>
      </c>
      <c r="H862" s="16">
        <v>3</v>
      </c>
    </row>
    <row r="863" spans="1:8" x14ac:dyDescent="0.25">
      <c r="A863" s="16" t="s">
        <v>8219</v>
      </c>
      <c r="B863" s="16">
        <v>46</v>
      </c>
      <c r="G863" s="16" t="s">
        <v>8221</v>
      </c>
      <c r="H863" s="16">
        <v>3</v>
      </c>
    </row>
    <row r="864" spans="1:8" x14ac:dyDescent="0.25">
      <c r="A864" s="16" t="s">
        <v>8219</v>
      </c>
      <c r="B864" s="16">
        <v>46</v>
      </c>
      <c r="G864" s="16" t="s">
        <v>8221</v>
      </c>
      <c r="H864" s="16">
        <v>3</v>
      </c>
    </row>
    <row r="865" spans="1:8" x14ac:dyDescent="0.25">
      <c r="A865" s="16" t="s">
        <v>8219</v>
      </c>
      <c r="B865" s="16">
        <v>46</v>
      </c>
      <c r="G865" s="16" t="s">
        <v>8221</v>
      </c>
      <c r="H865" s="16">
        <v>3</v>
      </c>
    </row>
    <row r="866" spans="1:8" x14ac:dyDescent="0.25">
      <c r="A866" s="16" t="s">
        <v>8219</v>
      </c>
      <c r="B866" s="16">
        <v>46</v>
      </c>
      <c r="G866" s="16" t="s">
        <v>8221</v>
      </c>
      <c r="H866" s="16">
        <v>3</v>
      </c>
    </row>
    <row r="867" spans="1:8" x14ac:dyDescent="0.25">
      <c r="A867" s="16" t="s">
        <v>8219</v>
      </c>
      <c r="B867" s="16">
        <v>46</v>
      </c>
      <c r="G867" s="16" t="s">
        <v>8221</v>
      </c>
      <c r="H867" s="16">
        <v>3</v>
      </c>
    </row>
    <row r="868" spans="1:8" x14ac:dyDescent="0.25">
      <c r="A868" s="16" t="s">
        <v>8219</v>
      </c>
      <c r="B868" s="16">
        <v>46</v>
      </c>
      <c r="G868" s="16" t="s">
        <v>8221</v>
      </c>
      <c r="H868" s="16">
        <v>3</v>
      </c>
    </row>
    <row r="869" spans="1:8" x14ac:dyDescent="0.25">
      <c r="A869" s="16" t="s">
        <v>8219</v>
      </c>
      <c r="B869" s="16">
        <v>46</v>
      </c>
      <c r="G869" s="16" t="s">
        <v>8221</v>
      </c>
      <c r="H869" s="16">
        <v>3</v>
      </c>
    </row>
    <row r="870" spans="1:8" x14ac:dyDescent="0.25">
      <c r="A870" s="16" t="s">
        <v>8219</v>
      </c>
      <c r="B870" s="16">
        <v>46</v>
      </c>
      <c r="G870" s="16" t="s">
        <v>8221</v>
      </c>
      <c r="H870" s="16">
        <v>3</v>
      </c>
    </row>
    <row r="871" spans="1:8" x14ac:dyDescent="0.25">
      <c r="A871" s="16" t="s">
        <v>8219</v>
      </c>
      <c r="B871" s="16">
        <v>46</v>
      </c>
      <c r="G871" s="16" t="s">
        <v>8221</v>
      </c>
      <c r="H871" s="16">
        <v>3</v>
      </c>
    </row>
    <row r="872" spans="1:8" x14ac:dyDescent="0.25">
      <c r="A872" s="16" t="s">
        <v>8219</v>
      </c>
      <c r="B872" s="16">
        <v>46</v>
      </c>
      <c r="G872" s="16" t="s">
        <v>8221</v>
      </c>
      <c r="H872" s="16">
        <v>3</v>
      </c>
    </row>
    <row r="873" spans="1:8" x14ac:dyDescent="0.25">
      <c r="A873" s="16" t="s">
        <v>8219</v>
      </c>
      <c r="B873" s="16">
        <v>46</v>
      </c>
      <c r="G873" s="16" t="s">
        <v>8221</v>
      </c>
      <c r="H873" s="16">
        <v>3</v>
      </c>
    </row>
    <row r="874" spans="1:8" x14ac:dyDescent="0.25">
      <c r="A874" s="16" t="s">
        <v>8219</v>
      </c>
      <c r="B874" s="16">
        <v>47</v>
      </c>
      <c r="G874" s="16" t="s">
        <v>8221</v>
      </c>
      <c r="H874" s="16">
        <v>3</v>
      </c>
    </row>
    <row r="875" spans="1:8" x14ac:dyDescent="0.25">
      <c r="A875" s="16" t="s">
        <v>8219</v>
      </c>
      <c r="B875" s="16">
        <v>47</v>
      </c>
      <c r="G875" s="16" t="s">
        <v>8221</v>
      </c>
      <c r="H875" s="16">
        <v>3</v>
      </c>
    </row>
    <row r="876" spans="1:8" x14ac:dyDescent="0.25">
      <c r="A876" s="16" t="s">
        <v>8219</v>
      </c>
      <c r="B876" s="16">
        <v>47</v>
      </c>
      <c r="G876" s="16" t="s">
        <v>8221</v>
      </c>
      <c r="H876" s="16">
        <v>3</v>
      </c>
    </row>
    <row r="877" spans="1:8" x14ac:dyDescent="0.25">
      <c r="A877" s="16" t="s">
        <v>8219</v>
      </c>
      <c r="B877" s="16">
        <v>47</v>
      </c>
      <c r="G877" s="16" t="s">
        <v>8220</v>
      </c>
      <c r="H877" s="16">
        <v>3</v>
      </c>
    </row>
    <row r="878" spans="1:8" x14ac:dyDescent="0.25">
      <c r="A878" s="16" t="s">
        <v>8219</v>
      </c>
      <c r="B878" s="16">
        <v>47</v>
      </c>
      <c r="G878" s="16" t="s">
        <v>8220</v>
      </c>
      <c r="H878" s="16">
        <v>3</v>
      </c>
    </row>
    <row r="879" spans="1:8" x14ac:dyDescent="0.25">
      <c r="A879" s="16" t="s">
        <v>8219</v>
      </c>
      <c r="B879" s="16">
        <v>47</v>
      </c>
      <c r="G879" s="16" t="s">
        <v>8220</v>
      </c>
      <c r="H879" s="16">
        <v>3</v>
      </c>
    </row>
    <row r="880" spans="1:8" x14ac:dyDescent="0.25">
      <c r="A880" s="16" t="s">
        <v>8219</v>
      </c>
      <c r="B880" s="16">
        <v>47</v>
      </c>
      <c r="G880" s="16" t="s">
        <v>8221</v>
      </c>
      <c r="H880" s="16">
        <v>3</v>
      </c>
    </row>
    <row r="881" spans="1:8" x14ac:dyDescent="0.25">
      <c r="A881" s="16" t="s">
        <v>8219</v>
      </c>
      <c r="B881" s="16">
        <v>47</v>
      </c>
      <c r="G881" s="16" t="s">
        <v>8221</v>
      </c>
      <c r="H881" s="16">
        <v>3</v>
      </c>
    </row>
    <row r="882" spans="1:8" x14ac:dyDescent="0.25">
      <c r="A882" s="16" t="s">
        <v>8219</v>
      </c>
      <c r="B882" s="16">
        <v>47</v>
      </c>
      <c r="G882" s="16" t="s">
        <v>8221</v>
      </c>
      <c r="H882" s="16">
        <v>3</v>
      </c>
    </row>
    <row r="883" spans="1:8" x14ac:dyDescent="0.25">
      <c r="A883" s="16" t="s">
        <v>8219</v>
      </c>
      <c r="B883" s="16">
        <v>47</v>
      </c>
      <c r="G883" s="16" t="s">
        <v>8221</v>
      </c>
      <c r="H883" s="16">
        <v>3</v>
      </c>
    </row>
    <row r="884" spans="1:8" x14ac:dyDescent="0.25">
      <c r="A884" s="16" t="s">
        <v>8219</v>
      </c>
      <c r="B884" s="16">
        <v>47</v>
      </c>
      <c r="G884" s="16" t="s">
        <v>8221</v>
      </c>
      <c r="H884" s="16">
        <v>3</v>
      </c>
    </row>
    <row r="885" spans="1:8" x14ac:dyDescent="0.25">
      <c r="A885" s="16" t="s">
        <v>8219</v>
      </c>
      <c r="B885" s="16">
        <v>47</v>
      </c>
      <c r="G885" s="16" t="s">
        <v>8221</v>
      </c>
      <c r="H885" s="16">
        <v>3</v>
      </c>
    </row>
    <row r="886" spans="1:8" x14ac:dyDescent="0.25">
      <c r="A886" s="16" t="s">
        <v>8219</v>
      </c>
      <c r="B886" s="16">
        <v>47</v>
      </c>
      <c r="G886" s="16" t="s">
        <v>8220</v>
      </c>
      <c r="H886" s="16">
        <v>3</v>
      </c>
    </row>
    <row r="887" spans="1:8" x14ac:dyDescent="0.25">
      <c r="A887" s="16" t="s">
        <v>8219</v>
      </c>
      <c r="B887" s="16">
        <v>47</v>
      </c>
      <c r="G887" s="16" t="s">
        <v>8221</v>
      </c>
      <c r="H887" s="16">
        <v>3</v>
      </c>
    </row>
    <row r="888" spans="1:8" x14ac:dyDescent="0.25">
      <c r="A888" s="16" t="s">
        <v>8219</v>
      </c>
      <c r="B888" s="16">
        <v>47</v>
      </c>
      <c r="G888" s="16" t="s">
        <v>8221</v>
      </c>
      <c r="H888" s="16">
        <v>3</v>
      </c>
    </row>
    <row r="889" spans="1:8" x14ac:dyDescent="0.25">
      <c r="A889" s="16" t="s">
        <v>8219</v>
      </c>
      <c r="B889" s="16">
        <v>47</v>
      </c>
      <c r="G889" s="16" t="s">
        <v>8221</v>
      </c>
      <c r="H889" s="16">
        <v>3</v>
      </c>
    </row>
    <row r="890" spans="1:8" x14ac:dyDescent="0.25">
      <c r="A890" s="16" t="s">
        <v>8219</v>
      </c>
      <c r="B890" s="16">
        <v>47</v>
      </c>
      <c r="G890" s="16" t="s">
        <v>8221</v>
      </c>
      <c r="H890" s="16">
        <v>3</v>
      </c>
    </row>
    <row r="891" spans="1:8" x14ac:dyDescent="0.25">
      <c r="A891" s="16" t="s">
        <v>8219</v>
      </c>
      <c r="B891" s="16">
        <v>47</v>
      </c>
      <c r="G891" s="16" t="s">
        <v>8220</v>
      </c>
      <c r="H891" s="16">
        <v>3</v>
      </c>
    </row>
    <row r="892" spans="1:8" x14ac:dyDescent="0.25">
      <c r="A892" s="16" t="s">
        <v>8219</v>
      </c>
      <c r="B892" s="16">
        <v>47</v>
      </c>
      <c r="G892" s="16" t="s">
        <v>8220</v>
      </c>
      <c r="H892" s="16">
        <v>3</v>
      </c>
    </row>
    <row r="893" spans="1:8" x14ac:dyDescent="0.25">
      <c r="A893" s="16" t="s">
        <v>8219</v>
      </c>
      <c r="B893" s="16">
        <v>47</v>
      </c>
      <c r="G893" s="16" t="s">
        <v>8221</v>
      </c>
      <c r="H893" s="16">
        <v>3</v>
      </c>
    </row>
    <row r="894" spans="1:8" x14ac:dyDescent="0.25">
      <c r="A894" s="16" t="s">
        <v>8219</v>
      </c>
      <c r="B894" s="16">
        <v>47</v>
      </c>
      <c r="G894" s="16" t="s">
        <v>8221</v>
      </c>
      <c r="H894" s="16">
        <v>3</v>
      </c>
    </row>
    <row r="895" spans="1:8" x14ac:dyDescent="0.25">
      <c r="A895" s="16" t="s">
        <v>8219</v>
      </c>
      <c r="B895" s="16">
        <v>48</v>
      </c>
      <c r="G895" s="16" t="s">
        <v>8221</v>
      </c>
      <c r="H895" s="16">
        <v>3</v>
      </c>
    </row>
    <row r="896" spans="1:8" x14ac:dyDescent="0.25">
      <c r="A896" s="16" t="s">
        <v>8219</v>
      </c>
      <c r="B896" s="16">
        <v>48</v>
      </c>
      <c r="G896" s="16" t="s">
        <v>8221</v>
      </c>
      <c r="H896" s="16">
        <v>3</v>
      </c>
    </row>
    <row r="897" spans="1:8" x14ac:dyDescent="0.25">
      <c r="A897" s="16" t="s">
        <v>8219</v>
      </c>
      <c r="B897" s="16">
        <v>48</v>
      </c>
      <c r="G897" s="16" t="s">
        <v>8221</v>
      </c>
      <c r="H897" s="16">
        <v>3</v>
      </c>
    </row>
    <row r="898" spans="1:8" x14ac:dyDescent="0.25">
      <c r="A898" s="16" t="s">
        <v>8219</v>
      </c>
      <c r="B898" s="16">
        <v>48</v>
      </c>
      <c r="G898" s="16" t="s">
        <v>8221</v>
      </c>
      <c r="H898" s="16">
        <v>3</v>
      </c>
    </row>
    <row r="899" spans="1:8" x14ac:dyDescent="0.25">
      <c r="A899" s="16" t="s">
        <v>8219</v>
      </c>
      <c r="B899" s="16">
        <v>48</v>
      </c>
      <c r="G899" s="16" t="s">
        <v>8221</v>
      </c>
      <c r="H899" s="16">
        <v>3</v>
      </c>
    </row>
    <row r="900" spans="1:8" x14ac:dyDescent="0.25">
      <c r="A900" s="16" t="s">
        <v>8219</v>
      </c>
      <c r="B900" s="16">
        <v>48</v>
      </c>
      <c r="G900" s="16" t="s">
        <v>8221</v>
      </c>
      <c r="H900" s="16">
        <v>3</v>
      </c>
    </row>
    <row r="901" spans="1:8" x14ac:dyDescent="0.25">
      <c r="A901" s="16" t="s">
        <v>8219</v>
      </c>
      <c r="B901" s="16">
        <v>48</v>
      </c>
      <c r="G901" s="16" t="s">
        <v>8221</v>
      </c>
      <c r="H901" s="16">
        <v>3</v>
      </c>
    </row>
    <row r="902" spans="1:8" x14ac:dyDescent="0.25">
      <c r="A902" s="16" t="s">
        <v>8219</v>
      </c>
      <c r="B902" s="16">
        <v>48</v>
      </c>
      <c r="G902" s="16" t="s">
        <v>8221</v>
      </c>
      <c r="H902" s="16">
        <v>3</v>
      </c>
    </row>
    <row r="903" spans="1:8" x14ac:dyDescent="0.25">
      <c r="A903" s="16" t="s">
        <v>8219</v>
      </c>
      <c r="B903" s="16">
        <v>48</v>
      </c>
      <c r="G903" s="16" t="s">
        <v>8221</v>
      </c>
      <c r="H903" s="16">
        <v>3</v>
      </c>
    </row>
    <row r="904" spans="1:8" x14ac:dyDescent="0.25">
      <c r="A904" s="16" t="s">
        <v>8219</v>
      </c>
      <c r="B904" s="16">
        <v>48</v>
      </c>
      <c r="G904" s="16" t="s">
        <v>8221</v>
      </c>
      <c r="H904" s="16">
        <v>3</v>
      </c>
    </row>
    <row r="905" spans="1:8" x14ac:dyDescent="0.25">
      <c r="A905" s="16" t="s">
        <v>8219</v>
      </c>
      <c r="B905" s="16">
        <v>48</v>
      </c>
      <c r="G905" s="16" t="s">
        <v>8221</v>
      </c>
      <c r="H905" s="16">
        <v>3</v>
      </c>
    </row>
    <row r="906" spans="1:8" x14ac:dyDescent="0.25">
      <c r="A906" s="16" t="s">
        <v>8219</v>
      </c>
      <c r="B906" s="16">
        <v>48</v>
      </c>
      <c r="G906" s="16" t="s">
        <v>8221</v>
      </c>
      <c r="H906" s="16">
        <v>3</v>
      </c>
    </row>
    <row r="907" spans="1:8" x14ac:dyDescent="0.25">
      <c r="A907" s="16" t="s">
        <v>8219</v>
      </c>
      <c r="B907" s="16">
        <v>48</v>
      </c>
      <c r="G907" s="16" t="s">
        <v>8221</v>
      </c>
      <c r="H907" s="16">
        <v>3</v>
      </c>
    </row>
    <row r="908" spans="1:8" x14ac:dyDescent="0.25">
      <c r="A908" s="16" t="s">
        <v>8219</v>
      </c>
      <c r="B908" s="16">
        <v>48</v>
      </c>
      <c r="G908" s="16" t="s">
        <v>8220</v>
      </c>
      <c r="H908" s="16">
        <v>3</v>
      </c>
    </row>
    <row r="909" spans="1:8" x14ac:dyDescent="0.25">
      <c r="A909" s="16" t="s">
        <v>8219</v>
      </c>
      <c r="B909" s="16">
        <v>49</v>
      </c>
      <c r="G909" s="16" t="s">
        <v>8220</v>
      </c>
      <c r="H909" s="16">
        <v>3</v>
      </c>
    </row>
    <row r="910" spans="1:8" x14ac:dyDescent="0.25">
      <c r="A910" s="16" t="s">
        <v>8219</v>
      </c>
      <c r="B910" s="16">
        <v>49</v>
      </c>
      <c r="G910" s="16" t="s">
        <v>8220</v>
      </c>
      <c r="H910" s="16">
        <v>3</v>
      </c>
    </row>
    <row r="911" spans="1:8" x14ac:dyDescent="0.25">
      <c r="A911" s="16" t="s">
        <v>8219</v>
      </c>
      <c r="B911" s="16">
        <v>49</v>
      </c>
      <c r="G911" s="16" t="s">
        <v>8220</v>
      </c>
      <c r="H911" s="16">
        <v>3</v>
      </c>
    </row>
    <row r="912" spans="1:8" x14ac:dyDescent="0.25">
      <c r="A912" s="16" t="s">
        <v>8219</v>
      </c>
      <c r="B912" s="16">
        <v>49</v>
      </c>
      <c r="G912" s="16" t="s">
        <v>8220</v>
      </c>
      <c r="H912" s="16">
        <v>3</v>
      </c>
    </row>
    <row r="913" spans="1:8" x14ac:dyDescent="0.25">
      <c r="A913" s="16" t="s">
        <v>8219</v>
      </c>
      <c r="B913" s="16">
        <v>49</v>
      </c>
      <c r="G913" s="16" t="s">
        <v>8221</v>
      </c>
      <c r="H913" s="16">
        <v>3</v>
      </c>
    </row>
    <row r="914" spans="1:8" x14ac:dyDescent="0.25">
      <c r="A914" s="16" t="s">
        <v>8219</v>
      </c>
      <c r="B914" s="16">
        <v>49</v>
      </c>
      <c r="G914" s="16" t="s">
        <v>8221</v>
      </c>
      <c r="H914" s="16">
        <v>3</v>
      </c>
    </row>
    <row r="915" spans="1:8" x14ac:dyDescent="0.25">
      <c r="A915" s="16" t="s">
        <v>8219</v>
      </c>
      <c r="B915" s="16">
        <v>49</v>
      </c>
      <c r="G915" s="16" t="s">
        <v>8220</v>
      </c>
      <c r="H915" s="16">
        <v>3</v>
      </c>
    </row>
    <row r="916" spans="1:8" x14ac:dyDescent="0.25">
      <c r="A916" s="16" t="s">
        <v>8219</v>
      </c>
      <c r="B916" s="16">
        <v>49</v>
      </c>
      <c r="G916" s="16" t="s">
        <v>8220</v>
      </c>
      <c r="H916" s="16">
        <v>3</v>
      </c>
    </row>
    <row r="917" spans="1:8" x14ac:dyDescent="0.25">
      <c r="A917" s="16" t="s">
        <v>8219</v>
      </c>
      <c r="B917" s="16">
        <v>49</v>
      </c>
      <c r="G917" s="16" t="s">
        <v>8220</v>
      </c>
      <c r="H917" s="16">
        <v>3</v>
      </c>
    </row>
    <row r="918" spans="1:8" x14ac:dyDescent="0.25">
      <c r="A918" s="16" t="s">
        <v>8219</v>
      </c>
      <c r="B918" s="16">
        <v>49</v>
      </c>
      <c r="G918" s="16" t="s">
        <v>8221</v>
      </c>
      <c r="H918" s="16">
        <v>3</v>
      </c>
    </row>
    <row r="919" spans="1:8" x14ac:dyDescent="0.25">
      <c r="A919" s="16" t="s">
        <v>8219</v>
      </c>
      <c r="B919" s="16">
        <v>49</v>
      </c>
      <c r="G919" s="16" t="s">
        <v>8221</v>
      </c>
      <c r="H919" s="16">
        <v>3</v>
      </c>
    </row>
    <row r="920" spans="1:8" x14ac:dyDescent="0.25">
      <c r="A920" s="16" t="s">
        <v>8219</v>
      </c>
      <c r="B920" s="16">
        <v>49</v>
      </c>
      <c r="G920" s="16" t="s">
        <v>8221</v>
      </c>
      <c r="H920" s="16">
        <v>3</v>
      </c>
    </row>
    <row r="921" spans="1:8" x14ac:dyDescent="0.25">
      <c r="A921" s="16" t="s">
        <v>8219</v>
      </c>
      <c r="B921" s="16">
        <v>49</v>
      </c>
      <c r="G921" s="16" t="s">
        <v>8221</v>
      </c>
      <c r="H921" s="16">
        <v>3</v>
      </c>
    </row>
    <row r="922" spans="1:8" x14ac:dyDescent="0.25">
      <c r="A922" s="16" t="s">
        <v>8219</v>
      </c>
      <c r="B922" s="16">
        <v>49</v>
      </c>
      <c r="G922" s="16" t="s">
        <v>8221</v>
      </c>
      <c r="H922" s="16">
        <v>3</v>
      </c>
    </row>
    <row r="923" spans="1:8" x14ac:dyDescent="0.25">
      <c r="A923" s="16" t="s">
        <v>8219</v>
      </c>
      <c r="B923" s="16">
        <v>49</v>
      </c>
      <c r="G923" s="16" t="s">
        <v>8221</v>
      </c>
      <c r="H923" s="16">
        <v>3</v>
      </c>
    </row>
    <row r="924" spans="1:8" x14ac:dyDescent="0.25">
      <c r="A924" s="16" t="s">
        <v>8219</v>
      </c>
      <c r="B924" s="16">
        <v>49</v>
      </c>
      <c r="G924" s="16" t="s">
        <v>8221</v>
      </c>
      <c r="H924" s="16">
        <v>3</v>
      </c>
    </row>
    <row r="925" spans="1:8" x14ac:dyDescent="0.25">
      <c r="A925" s="16" t="s">
        <v>8219</v>
      </c>
      <c r="B925" s="16">
        <v>49</v>
      </c>
      <c r="G925" s="16" t="s">
        <v>8221</v>
      </c>
      <c r="H925" s="16">
        <v>3</v>
      </c>
    </row>
    <row r="926" spans="1:8" x14ac:dyDescent="0.25">
      <c r="A926" s="16" t="s">
        <v>8219</v>
      </c>
      <c r="B926" s="16">
        <v>50</v>
      </c>
      <c r="G926" s="16" t="s">
        <v>8221</v>
      </c>
      <c r="H926" s="16">
        <v>3</v>
      </c>
    </row>
    <row r="927" spans="1:8" x14ac:dyDescent="0.25">
      <c r="A927" s="16" t="s">
        <v>8219</v>
      </c>
      <c r="B927" s="16">
        <v>50</v>
      </c>
      <c r="G927" s="16" t="s">
        <v>8221</v>
      </c>
      <c r="H927" s="16">
        <v>3</v>
      </c>
    </row>
    <row r="928" spans="1:8" x14ac:dyDescent="0.25">
      <c r="A928" s="16" t="s">
        <v>8219</v>
      </c>
      <c r="B928" s="16">
        <v>50</v>
      </c>
      <c r="G928" s="16" t="s">
        <v>8221</v>
      </c>
      <c r="H928" s="16">
        <v>3</v>
      </c>
    </row>
    <row r="929" spans="1:8" x14ac:dyDescent="0.25">
      <c r="A929" s="16" t="s">
        <v>8219</v>
      </c>
      <c r="B929" s="16">
        <v>50</v>
      </c>
      <c r="G929" s="16" t="s">
        <v>8221</v>
      </c>
      <c r="H929" s="16">
        <v>3</v>
      </c>
    </row>
    <row r="930" spans="1:8" x14ac:dyDescent="0.25">
      <c r="A930" s="16" t="s">
        <v>8219</v>
      </c>
      <c r="B930" s="16">
        <v>50</v>
      </c>
      <c r="G930" s="16" t="s">
        <v>8221</v>
      </c>
      <c r="H930" s="16">
        <v>3</v>
      </c>
    </row>
    <row r="931" spans="1:8" x14ac:dyDescent="0.25">
      <c r="A931" s="16" t="s">
        <v>8219</v>
      </c>
      <c r="B931" s="16">
        <v>50</v>
      </c>
      <c r="G931" s="16" t="s">
        <v>8221</v>
      </c>
      <c r="H931" s="16">
        <v>3</v>
      </c>
    </row>
    <row r="932" spans="1:8" x14ac:dyDescent="0.25">
      <c r="A932" s="16" t="s">
        <v>8219</v>
      </c>
      <c r="B932" s="16">
        <v>50</v>
      </c>
      <c r="G932" s="16" t="s">
        <v>8221</v>
      </c>
      <c r="H932" s="16">
        <v>3</v>
      </c>
    </row>
    <row r="933" spans="1:8" x14ac:dyDescent="0.25">
      <c r="A933" s="16" t="s">
        <v>8219</v>
      </c>
      <c r="B933" s="16">
        <v>50</v>
      </c>
      <c r="G933" s="16" t="s">
        <v>8220</v>
      </c>
      <c r="H933" s="16">
        <v>3</v>
      </c>
    </row>
    <row r="934" spans="1:8" x14ac:dyDescent="0.25">
      <c r="A934" s="16" t="s">
        <v>8219</v>
      </c>
      <c r="B934" s="16">
        <v>50</v>
      </c>
      <c r="G934" s="16" t="s">
        <v>8220</v>
      </c>
      <c r="H934" s="16">
        <v>3</v>
      </c>
    </row>
    <row r="935" spans="1:8" x14ac:dyDescent="0.25">
      <c r="A935" s="16" t="s">
        <v>8219</v>
      </c>
      <c r="B935" s="16">
        <v>50</v>
      </c>
      <c r="G935" s="16" t="s">
        <v>8221</v>
      </c>
      <c r="H935" s="16">
        <v>3</v>
      </c>
    </row>
    <row r="936" spans="1:8" x14ac:dyDescent="0.25">
      <c r="A936" s="16" t="s">
        <v>8219</v>
      </c>
      <c r="B936" s="16">
        <v>50</v>
      </c>
      <c r="G936" s="16" t="s">
        <v>8221</v>
      </c>
      <c r="H936" s="16">
        <v>3</v>
      </c>
    </row>
    <row r="937" spans="1:8" x14ac:dyDescent="0.25">
      <c r="A937" s="16" t="s">
        <v>8219</v>
      </c>
      <c r="B937" s="16">
        <v>50</v>
      </c>
      <c r="G937" s="16" t="s">
        <v>8221</v>
      </c>
      <c r="H937" s="16">
        <v>3</v>
      </c>
    </row>
    <row r="938" spans="1:8" x14ac:dyDescent="0.25">
      <c r="A938" s="16" t="s">
        <v>8219</v>
      </c>
      <c r="B938" s="16">
        <v>50</v>
      </c>
      <c r="G938" s="16" t="s">
        <v>8221</v>
      </c>
      <c r="H938" s="16">
        <v>3</v>
      </c>
    </row>
    <row r="939" spans="1:8" x14ac:dyDescent="0.25">
      <c r="A939" s="16" t="s">
        <v>8219</v>
      </c>
      <c r="B939" s="16">
        <v>50</v>
      </c>
      <c r="G939" s="16" t="s">
        <v>8221</v>
      </c>
      <c r="H939" s="16">
        <v>3</v>
      </c>
    </row>
    <row r="940" spans="1:8" x14ac:dyDescent="0.25">
      <c r="A940" s="16" t="s">
        <v>8219</v>
      </c>
      <c r="B940" s="16">
        <v>50</v>
      </c>
      <c r="G940" s="16" t="s">
        <v>8221</v>
      </c>
      <c r="H940" s="16">
        <v>3</v>
      </c>
    </row>
    <row r="941" spans="1:8" x14ac:dyDescent="0.25">
      <c r="A941" s="16" t="s">
        <v>8219</v>
      </c>
      <c r="B941" s="16">
        <v>50</v>
      </c>
      <c r="G941" s="16" t="s">
        <v>8221</v>
      </c>
      <c r="H941" s="16">
        <v>3</v>
      </c>
    </row>
    <row r="942" spans="1:8" x14ac:dyDescent="0.25">
      <c r="A942" s="16" t="s">
        <v>8219</v>
      </c>
      <c r="B942" s="16">
        <v>50</v>
      </c>
      <c r="G942" s="16" t="s">
        <v>8221</v>
      </c>
      <c r="H942" s="16">
        <v>3</v>
      </c>
    </row>
    <row r="943" spans="1:8" x14ac:dyDescent="0.25">
      <c r="A943" s="16" t="s">
        <v>8219</v>
      </c>
      <c r="B943" s="16">
        <v>50</v>
      </c>
      <c r="G943" s="16" t="s">
        <v>8221</v>
      </c>
      <c r="H943" s="16">
        <v>3</v>
      </c>
    </row>
    <row r="944" spans="1:8" x14ac:dyDescent="0.25">
      <c r="A944" s="16" t="s">
        <v>8219</v>
      </c>
      <c r="B944" s="16">
        <v>50</v>
      </c>
      <c r="G944" s="16" t="s">
        <v>8221</v>
      </c>
      <c r="H944" s="16">
        <v>3</v>
      </c>
    </row>
    <row r="945" spans="1:8" x14ac:dyDescent="0.25">
      <c r="A945" s="16" t="s">
        <v>8219</v>
      </c>
      <c r="B945" s="16">
        <v>51</v>
      </c>
      <c r="G945" s="16" t="s">
        <v>8220</v>
      </c>
      <c r="H945" s="16">
        <v>3</v>
      </c>
    </row>
    <row r="946" spans="1:8" x14ac:dyDescent="0.25">
      <c r="A946" s="16" t="s">
        <v>8219</v>
      </c>
      <c r="B946" s="16">
        <v>51</v>
      </c>
      <c r="G946" s="16" t="s">
        <v>8221</v>
      </c>
      <c r="H946" s="16">
        <v>3</v>
      </c>
    </row>
    <row r="947" spans="1:8" x14ac:dyDescent="0.25">
      <c r="A947" s="16" t="s">
        <v>8219</v>
      </c>
      <c r="B947" s="16">
        <v>51</v>
      </c>
      <c r="G947" s="16" t="s">
        <v>8221</v>
      </c>
      <c r="H947" s="16">
        <v>3</v>
      </c>
    </row>
    <row r="948" spans="1:8" x14ac:dyDescent="0.25">
      <c r="A948" s="16" t="s">
        <v>8219</v>
      </c>
      <c r="B948" s="16">
        <v>51</v>
      </c>
      <c r="G948" s="16" t="s">
        <v>8221</v>
      </c>
      <c r="H948" s="16">
        <v>3</v>
      </c>
    </row>
    <row r="949" spans="1:8" x14ac:dyDescent="0.25">
      <c r="A949" s="16" t="s">
        <v>8219</v>
      </c>
      <c r="B949" s="16">
        <v>51</v>
      </c>
      <c r="G949" s="16" t="s">
        <v>8221</v>
      </c>
      <c r="H949" s="16">
        <v>3</v>
      </c>
    </row>
    <row r="950" spans="1:8" x14ac:dyDescent="0.25">
      <c r="A950" s="16" t="s">
        <v>8219</v>
      </c>
      <c r="B950" s="16">
        <v>51</v>
      </c>
      <c r="G950" s="16" t="s">
        <v>8221</v>
      </c>
      <c r="H950" s="16">
        <v>3</v>
      </c>
    </row>
    <row r="951" spans="1:8" x14ac:dyDescent="0.25">
      <c r="A951" s="16" t="s">
        <v>8219</v>
      </c>
      <c r="B951" s="16">
        <v>51</v>
      </c>
      <c r="G951" s="16" t="s">
        <v>8221</v>
      </c>
      <c r="H951" s="16">
        <v>3</v>
      </c>
    </row>
    <row r="952" spans="1:8" x14ac:dyDescent="0.25">
      <c r="A952" s="16" t="s">
        <v>8219</v>
      </c>
      <c r="B952" s="16">
        <v>51</v>
      </c>
      <c r="G952" s="16" t="s">
        <v>8221</v>
      </c>
      <c r="H952" s="16">
        <v>3</v>
      </c>
    </row>
    <row r="953" spans="1:8" x14ac:dyDescent="0.25">
      <c r="A953" s="16" t="s">
        <v>8219</v>
      </c>
      <c r="B953" s="16">
        <v>51</v>
      </c>
      <c r="G953" s="16" t="s">
        <v>8221</v>
      </c>
      <c r="H953" s="16">
        <v>3</v>
      </c>
    </row>
    <row r="954" spans="1:8" x14ac:dyDescent="0.25">
      <c r="A954" s="16" t="s">
        <v>8219</v>
      </c>
      <c r="B954" s="16">
        <v>51</v>
      </c>
      <c r="G954" s="16" t="s">
        <v>8221</v>
      </c>
      <c r="H954" s="16">
        <v>3</v>
      </c>
    </row>
    <row r="955" spans="1:8" x14ac:dyDescent="0.25">
      <c r="A955" s="16" t="s">
        <v>8219</v>
      </c>
      <c r="B955" s="16">
        <v>52</v>
      </c>
      <c r="G955" s="16" t="s">
        <v>8221</v>
      </c>
      <c r="H955" s="16">
        <v>3</v>
      </c>
    </row>
    <row r="956" spans="1:8" x14ac:dyDescent="0.25">
      <c r="A956" s="16" t="s">
        <v>8219</v>
      </c>
      <c r="B956" s="16">
        <v>52</v>
      </c>
      <c r="G956" s="16" t="s">
        <v>8221</v>
      </c>
      <c r="H956" s="16">
        <v>3</v>
      </c>
    </row>
    <row r="957" spans="1:8" x14ac:dyDescent="0.25">
      <c r="A957" s="16" t="s">
        <v>8219</v>
      </c>
      <c r="B957" s="16">
        <v>52</v>
      </c>
      <c r="G957" s="16" t="s">
        <v>8221</v>
      </c>
      <c r="H957" s="16">
        <v>3</v>
      </c>
    </row>
    <row r="958" spans="1:8" x14ac:dyDescent="0.25">
      <c r="A958" s="16" t="s">
        <v>8219</v>
      </c>
      <c r="B958" s="16">
        <v>52</v>
      </c>
      <c r="G958" s="16" t="s">
        <v>8221</v>
      </c>
      <c r="H958" s="16">
        <v>3</v>
      </c>
    </row>
    <row r="959" spans="1:8" x14ac:dyDescent="0.25">
      <c r="A959" s="16" t="s">
        <v>8219</v>
      </c>
      <c r="B959" s="16">
        <v>52</v>
      </c>
      <c r="G959" s="16" t="s">
        <v>8221</v>
      </c>
      <c r="H959" s="16">
        <v>3</v>
      </c>
    </row>
    <row r="960" spans="1:8" x14ac:dyDescent="0.25">
      <c r="A960" s="16" t="s">
        <v>8219</v>
      </c>
      <c r="B960" s="16">
        <v>52</v>
      </c>
      <c r="G960" s="16" t="s">
        <v>8221</v>
      </c>
      <c r="H960" s="16">
        <v>3</v>
      </c>
    </row>
    <row r="961" spans="1:8" x14ac:dyDescent="0.25">
      <c r="A961" s="16" t="s">
        <v>8219</v>
      </c>
      <c r="B961" s="16">
        <v>52</v>
      </c>
      <c r="G961" s="16" t="s">
        <v>8220</v>
      </c>
      <c r="H961" s="16">
        <v>4</v>
      </c>
    </row>
    <row r="962" spans="1:8" x14ac:dyDescent="0.25">
      <c r="A962" s="16" t="s">
        <v>8219</v>
      </c>
      <c r="B962" s="16">
        <v>52</v>
      </c>
      <c r="G962" s="16" t="s">
        <v>8220</v>
      </c>
      <c r="H962" s="16">
        <v>4</v>
      </c>
    </row>
    <row r="963" spans="1:8" x14ac:dyDescent="0.25">
      <c r="A963" s="16" t="s">
        <v>8219</v>
      </c>
      <c r="B963" s="16">
        <v>52</v>
      </c>
      <c r="G963" s="16" t="s">
        <v>8221</v>
      </c>
      <c r="H963" s="16">
        <v>4</v>
      </c>
    </row>
    <row r="964" spans="1:8" x14ac:dyDescent="0.25">
      <c r="A964" s="16" t="s">
        <v>8219</v>
      </c>
      <c r="B964" s="16">
        <v>52</v>
      </c>
      <c r="G964" s="16" t="s">
        <v>8221</v>
      </c>
      <c r="H964" s="16">
        <v>4</v>
      </c>
    </row>
    <row r="965" spans="1:8" x14ac:dyDescent="0.25">
      <c r="A965" s="16" t="s">
        <v>8219</v>
      </c>
      <c r="B965" s="16">
        <v>52</v>
      </c>
      <c r="G965" s="16" t="s">
        <v>8221</v>
      </c>
      <c r="H965" s="16">
        <v>4</v>
      </c>
    </row>
    <row r="966" spans="1:8" x14ac:dyDescent="0.25">
      <c r="A966" s="16" t="s">
        <v>8219</v>
      </c>
      <c r="B966" s="16">
        <v>52</v>
      </c>
      <c r="G966" s="16" t="s">
        <v>8221</v>
      </c>
      <c r="H966" s="16">
        <v>4</v>
      </c>
    </row>
    <row r="967" spans="1:8" x14ac:dyDescent="0.25">
      <c r="A967" s="16" t="s">
        <v>8219</v>
      </c>
      <c r="B967" s="16">
        <v>52</v>
      </c>
      <c r="G967" s="16" t="s">
        <v>8221</v>
      </c>
      <c r="H967" s="16">
        <v>4</v>
      </c>
    </row>
    <row r="968" spans="1:8" x14ac:dyDescent="0.25">
      <c r="A968" s="16" t="s">
        <v>8219</v>
      </c>
      <c r="B968" s="16">
        <v>52</v>
      </c>
      <c r="G968" s="16" t="s">
        <v>8221</v>
      </c>
      <c r="H968" s="16">
        <v>4</v>
      </c>
    </row>
    <row r="969" spans="1:8" x14ac:dyDescent="0.25">
      <c r="A969" s="16" t="s">
        <v>8219</v>
      </c>
      <c r="B969" s="16">
        <v>52</v>
      </c>
      <c r="G969" s="16" t="s">
        <v>8221</v>
      </c>
      <c r="H969" s="16">
        <v>4</v>
      </c>
    </row>
    <row r="970" spans="1:8" x14ac:dyDescent="0.25">
      <c r="A970" s="16" t="s">
        <v>8219</v>
      </c>
      <c r="B970" s="16">
        <v>52</v>
      </c>
      <c r="G970" s="16" t="s">
        <v>8221</v>
      </c>
      <c r="H970" s="16">
        <v>4</v>
      </c>
    </row>
    <row r="971" spans="1:8" x14ac:dyDescent="0.25">
      <c r="A971" s="16" t="s">
        <v>8219</v>
      </c>
      <c r="B971" s="16">
        <v>52</v>
      </c>
      <c r="G971" s="16" t="s">
        <v>8221</v>
      </c>
      <c r="H971" s="16">
        <v>4</v>
      </c>
    </row>
    <row r="972" spans="1:8" x14ac:dyDescent="0.25">
      <c r="A972" s="16" t="s">
        <v>8219</v>
      </c>
      <c r="B972" s="16">
        <v>52</v>
      </c>
      <c r="G972" s="16" t="s">
        <v>8221</v>
      </c>
      <c r="H972" s="16">
        <v>4</v>
      </c>
    </row>
    <row r="973" spans="1:8" x14ac:dyDescent="0.25">
      <c r="A973" s="16" t="s">
        <v>8219</v>
      </c>
      <c r="B973" s="16">
        <v>52</v>
      </c>
      <c r="G973" s="16" t="s">
        <v>8221</v>
      </c>
      <c r="H973" s="16">
        <v>4</v>
      </c>
    </row>
    <row r="974" spans="1:8" x14ac:dyDescent="0.25">
      <c r="A974" s="16" t="s">
        <v>8219</v>
      </c>
      <c r="B974" s="16">
        <v>53</v>
      </c>
      <c r="G974" s="16" t="s">
        <v>8221</v>
      </c>
      <c r="H974" s="16">
        <v>4</v>
      </c>
    </row>
    <row r="975" spans="1:8" x14ac:dyDescent="0.25">
      <c r="A975" s="16" t="s">
        <v>8219</v>
      </c>
      <c r="B975" s="16">
        <v>53</v>
      </c>
      <c r="G975" s="16" t="s">
        <v>8221</v>
      </c>
      <c r="H975" s="16">
        <v>4</v>
      </c>
    </row>
    <row r="976" spans="1:8" x14ac:dyDescent="0.25">
      <c r="A976" s="16" t="s">
        <v>8219</v>
      </c>
      <c r="B976" s="16">
        <v>53</v>
      </c>
      <c r="G976" s="16" t="s">
        <v>8221</v>
      </c>
      <c r="H976" s="16">
        <v>4</v>
      </c>
    </row>
    <row r="977" spans="1:8" x14ac:dyDescent="0.25">
      <c r="A977" s="16" t="s">
        <v>8219</v>
      </c>
      <c r="B977" s="16">
        <v>53</v>
      </c>
      <c r="G977" s="16" t="s">
        <v>8221</v>
      </c>
      <c r="H977" s="16">
        <v>4</v>
      </c>
    </row>
    <row r="978" spans="1:8" x14ac:dyDescent="0.25">
      <c r="A978" s="16" t="s">
        <v>8219</v>
      </c>
      <c r="B978" s="16">
        <v>53</v>
      </c>
      <c r="G978" s="16" t="s">
        <v>8221</v>
      </c>
      <c r="H978" s="16">
        <v>4</v>
      </c>
    </row>
    <row r="979" spans="1:8" x14ac:dyDescent="0.25">
      <c r="A979" s="16" t="s">
        <v>8219</v>
      </c>
      <c r="B979" s="16">
        <v>53</v>
      </c>
      <c r="G979" s="16" t="s">
        <v>8221</v>
      </c>
      <c r="H979" s="16">
        <v>4</v>
      </c>
    </row>
    <row r="980" spans="1:8" x14ac:dyDescent="0.25">
      <c r="A980" s="16" t="s">
        <v>8219</v>
      </c>
      <c r="B980" s="16">
        <v>53</v>
      </c>
      <c r="G980" s="16" t="s">
        <v>8221</v>
      </c>
      <c r="H980" s="16">
        <v>4</v>
      </c>
    </row>
    <row r="981" spans="1:8" x14ac:dyDescent="0.25">
      <c r="A981" s="16" t="s">
        <v>8219</v>
      </c>
      <c r="B981" s="16">
        <v>54</v>
      </c>
      <c r="G981" s="16" t="s">
        <v>8221</v>
      </c>
      <c r="H981" s="16">
        <v>4</v>
      </c>
    </row>
    <row r="982" spans="1:8" x14ac:dyDescent="0.25">
      <c r="A982" s="16" t="s">
        <v>8219</v>
      </c>
      <c r="B982" s="16">
        <v>54</v>
      </c>
      <c r="G982" s="16" t="s">
        <v>8221</v>
      </c>
      <c r="H982" s="16">
        <v>4</v>
      </c>
    </row>
    <row r="983" spans="1:8" x14ac:dyDescent="0.25">
      <c r="A983" s="16" t="s">
        <v>8219</v>
      </c>
      <c r="B983" s="16">
        <v>54</v>
      </c>
      <c r="G983" s="16" t="s">
        <v>8221</v>
      </c>
      <c r="H983" s="16">
        <v>4</v>
      </c>
    </row>
    <row r="984" spans="1:8" x14ac:dyDescent="0.25">
      <c r="A984" s="16" t="s">
        <v>8219</v>
      </c>
      <c r="B984" s="16">
        <v>54</v>
      </c>
      <c r="G984" s="16" t="s">
        <v>8221</v>
      </c>
      <c r="H984" s="16">
        <v>4</v>
      </c>
    </row>
    <row r="985" spans="1:8" x14ac:dyDescent="0.25">
      <c r="A985" s="16" t="s">
        <v>8219</v>
      </c>
      <c r="B985" s="16">
        <v>54</v>
      </c>
      <c r="G985" s="16" t="s">
        <v>8220</v>
      </c>
      <c r="H985" s="16">
        <v>4</v>
      </c>
    </row>
    <row r="986" spans="1:8" x14ac:dyDescent="0.25">
      <c r="A986" s="16" t="s">
        <v>8219</v>
      </c>
      <c r="B986" s="16">
        <v>54</v>
      </c>
      <c r="G986" s="16" t="s">
        <v>8220</v>
      </c>
      <c r="H986" s="16">
        <v>4</v>
      </c>
    </row>
    <row r="987" spans="1:8" x14ac:dyDescent="0.25">
      <c r="A987" s="16" t="s">
        <v>8219</v>
      </c>
      <c r="B987" s="16">
        <v>54</v>
      </c>
      <c r="G987" s="16" t="s">
        <v>8220</v>
      </c>
      <c r="H987" s="16">
        <v>4</v>
      </c>
    </row>
    <row r="988" spans="1:8" x14ac:dyDescent="0.25">
      <c r="A988" s="16" t="s">
        <v>8219</v>
      </c>
      <c r="B988" s="16">
        <v>54</v>
      </c>
      <c r="G988" s="16" t="s">
        <v>8220</v>
      </c>
      <c r="H988" s="16">
        <v>4</v>
      </c>
    </row>
    <row r="989" spans="1:8" x14ac:dyDescent="0.25">
      <c r="A989" s="16" t="s">
        <v>8219</v>
      </c>
      <c r="B989" s="16">
        <v>54</v>
      </c>
      <c r="G989" s="16" t="s">
        <v>8221</v>
      </c>
      <c r="H989" s="16">
        <v>4</v>
      </c>
    </row>
    <row r="990" spans="1:8" x14ac:dyDescent="0.25">
      <c r="A990" s="16" t="s">
        <v>8219</v>
      </c>
      <c r="B990" s="16">
        <v>54</v>
      </c>
      <c r="G990" s="16" t="s">
        <v>8221</v>
      </c>
      <c r="H990" s="16">
        <v>4</v>
      </c>
    </row>
    <row r="991" spans="1:8" x14ac:dyDescent="0.25">
      <c r="A991" s="16" t="s">
        <v>8219</v>
      </c>
      <c r="B991" s="16">
        <v>54</v>
      </c>
      <c r="G991" s="16" t="s">
        <v>8221</v>
      </c>
      <c r="H991" s="16">
        <v>4</v>
      </c>
    </row>
    <row r="992" spans="1:8" x14ac:dyDescent="0.25">
      <c r="A992" s="16" t="s">
        <v>8219</v>
      </c>
      <c r="B992" s="16">
        <v>54</v>
      </c>
      <c r="G992" s="16" t="s">
        <v>8221</v>
      </c>
      <c r="H992" s="16">
        <v>4</v>
      </c>
    </row>
    <row r="993" spans="1:8" x14ac:dyDescent="0.25">
      <c r="A993" s="16" t="s">
        <v>8219</v>
      </c>
      <c r="B993" s="16">
        <v>55</v>
      </c>
      <c r="G993" s="16" t="s">
        <v>8221</v>
      </c>
      <c r="H993" s="16">
        <v>4</v>
      </c>
    </row>
    <row r="994" spans="1:8" x14ac:dyDescent="0.25">
      <c r="A994" s="16" t="s">
        <v>8219</v>
      </c>
      <c r="B994" s="16">
        <v>55</v>
      </c>
      <c r="G994" s="16" t="s">
        <v>8221</v>
      </c>
      <c r="H994" s="16">
        <v>4</v>
      </c>
    </row>
    <row r="995" spans="1:8" x14ac:dyDescent="0.25">
      <c r="A995" s="16" t="s">
        <v>8219</v>
      </c>
      <c r="B995" s="16">
        <v>55</v>
      </c>
      <c r="G995" s="16" t="s">
        <v>8221</v>
      </c>
      <c r="H995" s="16">
        <v>4</v>
      </c>
    </row>
    <row r="996" spans="1:8" x14ac:dyDescent="0.25">
      <c r="A996" s="16" t="s">
        <v>8219</v>
      </c>
      <c r="B996" s="16">
        <v>55</v>
      </c>
      <c r="G996" s="16" t="s">
        <v>8220</v>
      </c>
      <c r="H996" s="16">
        <v>4</v>
      </c>
    </row>
    <row r="997" spans="1:8" x14ac:dyDescent="0.25">
      <c r="A997" s="16" t="s">
        <v>8219</v>
      </c>
      <c r="B997" s="16">
        <v>55</v>
      </c>
      <c r="G997" s="16" t="s">
        <v>8221</v>
      </c>
      <c r="H997" s="16">
        <v>4</v>
      </c>
    </row>
    <row r="998" spans="1:8" x14ac:dyDescent="0.25">
      <c r="A998" s="16" t="s">
        <v>8219</v>
      </c>
      <c r="B998" s="16">
        <v>55</v>
      </c>
      <c r="G998" s="16" t="s">
        <v>8221</v>
      </c>
      <c r="H998" s="16">
        <v>4</v>
      </c>
    </row>
    <row r="999" spans="1:8" x14ac:dyDescent="0.25">
      <c r="A999" s="16" t="s">
        <v>8219</v>
      </c>
      <c r="B999" s="16">
        <v>55</v>
      </c>
      <c r="G999" s="16" t="s">
        <v>8220</v>
      </c>
      <c r="H999" s="16">
        <v>4</v>
      </c>
    </row>
    <row r="1000" spans="1:8" x14ac:dyDescent="0.25">
      <c r="A1000" s="16" t="s">
        <v>8219</v>
      </c>
      <c r="B1000" s="16">
        <v>55</v>
      </c>
      <c r="G1000" s="16" t="s">
        <v>8220</v>
      </c>
      <c r="H1000" s="16">
        <v>4</v>
      </c>
    </row>
    <row r="1001" spans="1:8" x14ac:dyDescent="0.25">
      <c r="A1001" s="16" t="s">
        <v>8219</v>
      </c>
      <c r="B1001" s="16">
        <v>55</v>
      </c>
      <c r="G1001" s="16" t="s">
        <v>8221</v>
      </c>
      <c r="H1001" s="16">
        <v>4</v>
      </c>
    </row>
    <row r="1002" spans="1:8" x14ac:dyDescent="0.25">
      <c r="A1002" s="16" t="s">
        <v>8219</v>
      </c>
      <c r="B1002" s="16">
        <v>55</v>
      </c>
      <c r="G1002" s="16" t="s">
        <v>8221</v>
      </c>
      <c r="H1002" s="16">
        <v>4</v>
      </c>
    </row>
    <row r="1003" spans="1:8" x14ac:dyDescent="0.25">
      <c r="A1003" s="16" t="s">
        <v>8219</v>
      </c>
      <c r="B1003" s="16">
        <v>55</v>
      </c>
      <c r="G1003" s="16" t="s">
        <v>8221</v>
      </c>
      <c r="H1003" s="16">
        <v>4</v>
      </c>
    </row>
    <row r="1004" spans="1:8" x14ac:dyDescent="0.25">
      <c r="A1004" s="16" t="s">
        <v>8219</v>
      </c>
      <c r="B1004" s="16">
        <v>55</v>
      </c>
      <c r="G1004" s="16" t="s">
        <v>8221</v>
      </c>
      <c r="H1004" s="16">
        <v>4</v>
      </c>
    </row>
    <row r="1005" spans="1:8" x14ac:dyDescent="0.25">
      <c r="A1005" s="16" t="s">
        <v>8219</v>
      </c>
      <c r="B1005" s="16">
        <v>55</v>
      </c>
      <c r="G1005" s="16" t="s">
        <v>8221</v>
      </c>
      <c r="H1005" s="16">
        <v>4</v>
      </c>
    </row>
    <row r="1006" spans="1:8" x14ac:dyDescent="0.25">
      <c r="A1006" s="16" t="s">
        <v>8219</v>
      </c>
      <c r="B1006" s="16">
        <v>55</v>
      </c>
      <c r="G1006" s="16" t="s">
        <v>8221</v>
      </c>
      <c r="H1006" s="16">
        <v>4</v>
      </c>
    </row>
    <row r="1007" spans="1:8" x14ac:dyDescent="0.25">
      <c r="A1007" s="16" t="s">
        <v>8219</v>
      </c>
      <c r="B1007" s="16">
        <v>56</v>
      </c>
      <c r="G1007" s="16" t="s">
        <v>8221</v>
      </c>
      <c r="H1007" s="16">
        <v>4</v>
      </c>
    </row>
    <row r="1008" spans="1:8" x14ac:dyDescent="0.25">
      <c r="A1008" s="16" t="s">
        <v>8219</v>
      </c>
      <c r="B1008" s="16">
        <v>56</v>
      </c>
      <c r="G1008" s="16" t="s">
        <v>8221</v>
      </c>
      <c r="H1008" s="16">
        <v>4</v>
      </c>
    </row>
    <row r="1009" spans="1:8" x14ac:dyDescent="0.25">
      <c r="A1009" s="16" t="s">
        <v>8219</v>
      </c>
      <c r="B1009" s="16">
        <v>56</v>
      </c>
      <c r="G1009" s="16" t="s">
        <v>8221</v>
      </c>
      <c r="H1009" s="16">
        <v>4</v>
      </c>
    </row>
    <row r="1010" spans="1:8" x14ac:dyDescent="0.25">
      <c r="A1010" s="16" t="s">
        <v>8219</v>
      </c>
      <c r="B1010" s="16">
        <v>56</v>
      </c>
      <c r="G1010" s="16" t="s">
        <v>8221</v>
      </c>
      <c r="H1010" s="16">
        <v>4</v>
      </c>
    </row>
    <row r="1011" spans="1:8" x14ac:dyDescent="0.25">
      <c r="A1011" s="16" t="s">
        <v>8219</v>
      </c>
      <c r="B1011" s="16">
        <v>56</v>
      </c>
      <c r="G1011" s="16" t="s">
        <v>8221</v>
      </c>
      <c r="H1011" s="16">
        <v>4</v>
      </c>
    </row>
    <row r="1012" spans="1:8" x14ac:dyDescent="0.25">
      <c r="A1012" s="16" t="s">
        <v>8219</v>
      </c>
      <c r="B1012" s="16">
        <v>56</v>
      </c>
      <c r="G1012" s="16" t="s">
        <v>8221</v>
      </c>
      <c r="H1012" s="16">
        <v>4</v>
      </c>
    </row>
    <row r="1013" spans="1:8" x14ac:dyDescent="0.25">
      <c r="A1013" s="16" t="s">
        <v>8219</v>
      </c>
      <c r="B1013" s="16">
        <v>56</v>
      </c>
      <c r="G1013" s="16" t="s">
        <v>8221</v>
      </c>
      <c r="H1013" s="16">
        <v>4</v>
      </c>
    </row>
    <row r="1014" spans="1:8" x14ac:dyDescent="0.25">
      <c r="A1014" s="16" t="s">
        <v>8219</v>
      </c>
      <c r="B1014" s="16">
        <v>56</v>
      </c>
      <c r="G1014" s="16" t="s">
        <v>8221</v>
      </c>
      <c r="H1014" s="16">
        <v>4</v>
      </c>
    </row>
    <row r="1015" spans="1:8" x14ac:dyDescent="0.25">
      <c r="A1015" s="16" t="s">
        <v>8219</v>
      </c>
      <c r="B1015" s="16">
        <v>56</v>
      </c>
      <c r="G1015" s="16" t="s">
        <v>8221</v>
      </c>
      <c r="H1015" s="16">
        <v>4</v>
      </c>
    </row>
    <row r="1016" spans="1:8" x14ac:dyDescent="0.25">
      <c r="A1016" s="16" t="s">
        <v>8219</v>
      </c>
      <c r="B1016" s="16">
        <v>56</v>
      </c>
      <c r="G1016" s="16" t="s">
        <v>8221</v>
      </c>
      <c r="H1016" s="16">
        <v>4</v>
      </c>
    </row>
    <row r="1017" spans="1:8" x14ac:dyDescent="0.25">
      <c r="A1017" s="16" t="s">
        <v>8219</v>
      </c>
      <c r="B1017" s="16">
        <v>56</v>
      </c>
      <c r="G1017" s="16" t="s">
        <v>8221</v>
      </c>
      <c r="H1017" s="16">
        <v>4</v>
      </c>
    </row>
    <row r="1018" spans="1:8" x14ac:dyDescent="0.25">
      <c r="A1018" s="16" t="s">
        <v>8219</v>
      </c>
      <c r="B1018" s="16">
        <v>56</v>
      </c>
      <c r="G1018" s="16" t="s">
        <v>8220</v>
      </c>
      <c r="H1018" s="16">
        <v>4</v>
      </c>
    </row>
    <row r="1019" spans="1:8" x14ac:dyDescent="0.25">
      <c r="A1019" s="16" t="s">
        <v>8219</v>
      </c>
      <c r="B1019" s="16">
        <v>56</v>
      </c>
      <c r="G1019" s="16" t="s">
        <v>8220</v>
      </c>
      <c r="H1019" s="16">
        <v>4</v>
      </c>
    </row>
    <row r="1020" spans="1:8" x14ac:dyDescent="0.25">
      <c r="A1020" s="16" t="s">
        <v>8219</v>
      </c>
      <c r="B1020" s="16">
        <v>56</v>
      </c>
      <c r="G1020" s="16" t="s">
        <v>8221</v>
      </c>
      <c r="H1020" s="16">
        <v>4</v>
      </c>
    </row>
    <row r="1021" spans="1:8" x14ac:dyDescent="0.25">
      <c r="A1021" s="16" t="s">
        <v>8219</v>
      </c>
      <c r="B1021" s="16">
        <v>56</v>
      </c>
      <c r="G1021" s="16" t="s">
        <v>8221</v>
      </c>
      <c r="H1021" s="16">
        <v>4</v>
      </c>
    </row>
    <row r="1022" spans="1:8" x14ac:dyDescent="0.25">
      <c r="A1022" s="16" t="s">
        <v>8219</v>
      </c>
      <c r="B1022" s="16">
        <v>57</v>
      </c>
      <c r="G1022" s="16" t="s">
        <v>8221</v>
      </c>
      <c r="H1022" s="16">
        <v>4</v>
      </c>
    </row>
    <row r="1023" spans="1:8" x14ac:dyDescent="0.25">
      <c r="A1023" s="16" t="s">
        <v>8219</v>
      </c>
      <c r="B1023" s="16">
        <v>57</v>
      </c>
      <c r="G1023" s="16" t="s">
        <v>8221</v>
      </c>
      <c r="H1023" s="16">
        <v>4</v>
      </c>
    </row>
    <row r="1024" spans="1:8" x14ac:dyDescent="0.25">
      <c r="A1024" s="16" t="s">
        <v>8219</v>
      </c>
      <c r="B1024" s="16">
        <v>57</v>
      </c>
      <c r="G1024" s="16" t="s">
        <v>8220</v>
      </c>
      <c r="H1024" s="16">
        <v>4</v>
      </c>
    </row>
    <row r="1025" spans="1:8" x14ac:dyDescent="0.25">
      <c r="A1025" s="16" t="s">
        <v>8219</v>
      </c>
      <c r="B1025" s="16">
        <v>57</v>
      </c>
      <c r="G1025" s="16" t="s">
        <v>8220</v>
      </c>
      <c r="H1025" s="16">
        <v>4</v>
      </c>
    </row>
    <row r="1026" spans="1:8" x14ac:dyDescent="0.25">
      <c r="A1026" s="16" t="s">
        <v>8219</v>
      </c>
      <c r="B1026" s="16">
        <v>57</v>
      </c>
      <c r="G1026" s="16" t="s">
        <v>8221</v>
      </c>
      <c r="H1026" s="16">
        <v>4</v>
      </c>
    </row>
    <row r="1027" spans="1:8" x14ac:dyDescent="0.25">
      <c r="A1027" s="16" t="s">
        <v>8219</v>
      </c>
      <c r="B1027" s="16">
        <v>57</v>
      </c>
      <c r="G1027" s="16" t="s">
        <v>8221</v>
      </c>
      <c r="H1027" s="16">
        <v>4</v>
      </c>
    </row>
    <row r="1028" spans="1:8" x14ac:dyDescent="0.25">
      <c r="A1028" s="16" t="s">
        <v>8219</v>
      </c>
      <c r="B1028" s="16">
        <v>57</v>
      </c>
      <c r="G1028" s="16" t="s">
        <v>8221</v>
      </c>
      <c r="H1028" s="16">
        <v>4</v>
      </c>
    </row>
    <row r="1029" spans="1:8" x14ac:dyDescent="0.25">
      <c r="A1029" s="16" t="s">
        <v>8219</v>
      </c>
      <c r="B1029" s="16">
        <v>57</v>
      </c>
      <c r="G1029" s="16" t="s">
        <v>8221</v>
      </c>
      <c r="H1029" s="16">
        <v>4</v>
      </c>
    </row>
    <row r="1030" spans="1:8" x14ac:dyDescent="0.25">
      <c r="A1030" s="16" t="s">
        <v>8219</v>
      </c>
      <c r="B1030" s="16">
        <v>57</v>
      </c>
      <c r="G1030" s="16" t="s">
        <v>8221</v>
      </c>
      <c r="H1030" s="16">
        <v>4</v>
      </c>
    </row>
    <row r="1031" spans="1:8" x14ac:dyDescent="0.25">
      <c r="A1031" s="16" t="s">
        <v>8219</v>
      </c>
      <c r="B1031" s="16">
        <v>57</v>
      </c>
      <c r="G1031" s="16" t="s">
        <v>8221</v>
      </c>
      <c r="H1031" s="16">
        <v>4</v>
      </c>
    </row>
    <row r="1032" spans="1:8" x14ac:dyDescent="0.25">
      <c r="A1032" s="16" t="s">
        <v>8219</v>
      </c>
      <c r="B1032" s="16">
        <v>57</v>
      </c>
      <c r="G1032" s="16" t="s">
        <v>8221</v>
      </c>
      <c r="H1032" s="16">
        <v>4</v>
      </c>
    </row>
    <row r="1033" spans="1:8" x14ac:dyDescent="0.25">
      <c r="A1033" s="16" t="s">
        <v>8219</v>
      </c>
      <c r="B1033" s="16">
        <v>57</v>
      </c>
      <c r="G1033" s="16" t="s">
        <v>8221</v>
      </c>
      <c r="H1033" s="16">
        <v>4</v>
      </c>
    </row>
    <row r="1034" spans="1:8" x14ac:dyDescent="0.25">
      <c r="A1034" s="16" t="s">
        <v>8219</v>
      </c>
      <c r="B1034" s="16">
        <v>57</v>
      </c>
      <c r="G1034" s="16" t="s">
        <v>8221</v>
      </c>
      <c r="H1034" s="16">
        <v>4</v>
      </c>
    </row>
    <row r="1035" spans="1:8" x14ac:dyDescent="0.25">
      <c r="A1035" s="16" t="s">
        <v>8219</v>
      </c>
      <c r="B1035" s="16">
        <v>57</v>
      </c>
      <c r="G1035" s="16" t="s">
        <v>8221</v>
      </c>
      <c r="H1035" s="16">
        <v>4</v>
      </c>
    </row>
    <row r="1036" spans="1:8" x14ac:dyDescent="0.25">
      <c r="A1036" s="16" t="s">
        <v>8219</v>
      </c>
      <c r="B1036" s="16">
        <v>57</v>
      </c>
      <c r="G1036" s="16" t="s">
        <v>8221</v>
      </c>
      <c r="H1036" s="16">
        <v>4</v>
      </c>
    </row>
    <row r="1037" spans="1:8" x14ac:dyDescent="0.25">
      <c r="A1037" s="16" t="s">
        <v>8219</v>
      </c>
      <c r="B1037" s="16">
        <v>57</v>
      </c>
      <c r="G1037" s="16" t="s">
        <v>8221</v>
      </c>
      <c r="H1037" s="16">
        <v>4</v>
      </c>
    </row>
    <row r="1038" spans="1:8" x14ac:dyDescent="0.25">
      <c r="A1038" s="16" t="s">
        <v>8219</v>
      </c>
      <c r="B1038" s="16">
        <v>57</v>
      </c>
      <c r="G1038" s="16" t="s">
        <v>8221</v>
      </c>
      <c r="H1038" s="16">
        <v>4</v>
      </c>
    </row>
    <row r="1039" spans="1:8" x14ac:dyDescent="0.25">
      <c r="A1039" s="16" t="s">
        <v>8219</v>
      </c>
      <c r="B1039" s="16">
        <v>57</v>
      </c>
      <c r="G1039" s="16" t="s">
        <v>8221</v>
      </c>
      <c r="H1039" s="16">
        <v>4</v>
      </c>
    </row>
    <row r="1040" spans="1:8" x14ac:dyDescent="0.25">
      <c r="A1040" s="16" t="s">
        <v>8219</v>
      </c>
      <c r="B1040" s="16">
        <v>57</v>
      </c>
      <c r="G1040" s="16" t="s">
        <v>8221</v>
      </c>
      <c r="H1040" s="16">
        <v>4</v>
      </c>
    </row>
    <row r="1041" spans="1:8" x14ac:dyDescent="0.25">
      <c r="A1041" s="16" t="s">
        <v>8219</v>
      </c>
      <c r="B1041" s="16">
        <v>57</v>
      </c>
      <c r="G1041" s="16" t="s">
        <v>8221</v>
      </c>
      <c r="H1041" s="16">
        <v>4</v>
      </c>
    </row>
    <row r="1042" spans="1:8" x14ac:dyDescent="0.25">
      <c r="A1042" s="16" t="s">
        <v>8219</v>
      </c>
      <c r="B1042" s="16">
        <v>57</v>
      </c>
      <c r="G1042" s="16" t="s">
        <v>8220</v>
      </c>
      <c r="H1042" s="16">
        <v>4</v>
      </c>
    </row>
    <row r="1043" spans="1:8" x14ac:dyDescent="0.25">
      <c r="A1043" s="16" t="s">
        <v>8219</v>
      </c>
      <c r="B1043" s="16">
        <v>58</v>
      </c>
      <c r="G1043" s="16" t="s">
        <v>8221</v>
      </c>
      <c r="H1043" s="16">
        <v>4</v>
      </c>
    </row>
    <row r="1044" spans="1:8" x14ac:dyDescent="0.25">
      <c r="A1044" s="16" t="s">
        <v>8219</v>
      </c>
      <c r="B1044" s="16">
        <v>58</v>
      </c>
      <c r="G1044" s="16" t="s">
        <v>8221</v>
      </c>
      <c r="H1044" s="16">
        <v>4</v>
      </c>
    </row>
    <row r="1045" spans="1:8" x14ac:dyDescent="0.25">
      <c r="A1045" s="16" t="s">
        <v>8219</v>
      </c>
      <c r="B1045" s="16">
        <v>58</v>
      </c>
      <c r="G1045" s="16" t="s">
        <v>8221</v>
      </c>
      <c r="H1045" s="16">
        <v>4</v>
      </c>
    </row>
    <row r="1046" spans="1:8" x14ac:dyDescent="0.25">
      <c r="A1046" s="16" t="s">
        <v>8219</v>
      </c>
      <c r="B1046" s="16">
        <v>58</v>
      </c>
      <c r="G1046" s="16" t="s">
        <v>8221</v>
      </c>
      <c r="H1046" s="16">
        <v>4</v>
      </c>
    </row>
    <row r="1047" spans="1:8" x14ac:dyDescent="0.25">
      <c r="A1047" s="16" t="s">
        <v>8219</v>
      </c>
      <c r="B1047" s="16">
        <v>58</v>
      </c>
      <c r="G1047" s="16" t="s">
        <v>8221</v>
      </c>
      <c r="H1047" s="16">
        <v>4</v>
      </c>
    </row>
    <row r="1048" spans="1:8" x14ac:dyDescent="0.25">
      <c r="A1048" s="16" t="s">
        <v>8219</v>
      </c>
      <c r="B1048" s="16">
        <v>58</v>
      </c>
      <c r="G1048" s="16" t="s">
        <v>8221</v>
      </c>
      <c r="H1048" s="16">
        <v>4</v>
      </c>
    </row>
    <row r="1049" spans="1:8" x14ac:dyDescent="0.25">
      <c r="A1049" s="16" t="s">
        <v>8219</v>
      </c>
      <c r="B1049" s="16">
        <v>58</v>
      </c>
      <c r="G1049" s="16" t="s">
        <v>8221</v>
      </c>
      <c r="H1049" s="16">
        <v>4</v>
      </c>
    </row>
    <row r="1050" spans="1:8" x14ac:dyDescent="0.25">
      <c r="A1050" s="16" t="s">
        <v>8219</v>
      </c>
      <c r="B1050" s="16">
        <v>58</v>
      </c>
      <c r="G1050" s="16" t="s">
        <v>8221</v>
      </c>
      <c r="H1050" s="16">
        <v>4</v>
      </c>
    </row>
    <row r="1051" spans="1:8" x14ac:dyDescent="0.25">
      <c r="A1051" s="16" t="s">
        <v>8219</v>
      </c>
      <c r="B1051" s="16">
        <v>58</v>
      </c>
      <c r="G1051" s="16" t="s">
        <v>8221</v>
      </c>
      <c r="H1051" s="16">
        <v>4</v>
      </c>
    </row>
    <row r="1052" spans="1:8" x14ac:dyDescent="0.25">
      <c r="A1052" s="16" t="s">
        <v>8219</v>
      </c>
      <c r="B1052" s="16">
        <v>58</v>
      </c>
      <c r="G1052" s="16" t="s">
        <v>8221</v>
      </c>
      <c r="H1052" s="16">
        <v>4</v>
      </c>
    </row>
    <row r="1053" spans="1:8" x14ac:dyDescent="0.25">
      <c r="A1053" s="16" t="s">
        <v>8219</v>
      </c>
      <c r="B1053" s="16">
        <v>58</v>
      </c>
      <c r="G1053" s="16" t="s">
        <v>8221</v>
      </c>
      <c r="H1053" s="16">
        <v>4</v>
      </c>
    </row>
    <row r="1054" spans="1:8" x14ac:dyDescent="0.25">
      <c r="A1054" s="16" t="s">
        <v>8219</v>
      </c>
      <c r="B1054" s="16">
        <v>58</v>
      </c>
      <c r="G1054" s="16" t="s">
        <v>8221</v>
      </c>
      <c r="H1054" s="16">
        <v>4</v>
      </c>
    </row>
    <row r="1055" spans="1:8" x14ac:dyDescent="0.25">
      <c r="A1055" s="16" t="s">
        <v>8219</v>
      </c>
      <c r="B1055" s="16">
        <v>59</v>
      </c>
      <c r="G1055" s="16" t="s">
        <v>8221</v>
      </c>
      <c r="H1055" s="16">
        <v>4</v>
      </c>
    </row>
    <row r="1056" spans="1:8" x14ac:dyDescent="0.25">
      <c r="A1056" s="16" t="s">
        <v>8219</v>
      </c>
      <c r="B1056" s="16">
        <v>59</v>
      </c>
      <c r="G1056" s="16" t="s">
        <v>8221</v>
      </c>
      <c r="H1056" s="16">
        <v>4</v>
      </c>
    </row>
    <row r="1057" spans="1:8" x14ac:dyDescent="0.25">
      <c r="A1057" s="16" t="s">
        <v>8219</v>
      </c>
      <c r="B1057" s="16">
        <v>59</v>
      </c>
      <c r="G1057" s="16" t="s">
        <v>8221</v>
      </c>
      <c r="H1057" s="16">
        <v>4</v>
      </c>
    </row>
    <row r="1058" spans="1:8" x14ac:dyDescent="0.25">
      <c r="A1058" s="16" t="s">
        <v>8219</v>
      </c>
      <c r="B1058" s="16">
        <v>59</v>
      </c>
      <c r="G1058" s="16" t="s">
        <v>8221</v>
      </c>
      <c r="H1058" s="16">
        <v>4</v>
      </c>
    </row>
    <row r="1059" spans="1:8" x14ac:dyDescent="0.25">
      <c r="A1059" s="16" t="s">
        <v>8219</v>
      </c>
      <c r="B1059" s="16">
        <v>59</v>
      </c>
      <c r="G1059" s="16" t="s">
        <v>8221</v>
      </c>
      <c r="H1059" s="16">
        <v>4</v>
      </c>
    </row>
    <row r="1060" spans="1:8" x14ac:dyDescent="0.25">
      <c r="A1060" s="16" t="s">
        <v>8219</v>
      </c>
      <c r="B1060" s="16">
        <v>59</v>
      </c>
      <c r="G1060" s="16" t="s">
        <v>8221</v>
      </c>
      <c r="H1060" s="16">
        <v>4</v>
      </c>
    </row>
    <row r="1061" spans="1:8" x14ac:dyDescent="0.25">
      <c r="A1061" s="16" t="s">
        <v>8219</v>
      </c>
      <c r="B1061" s="16">
        <v>59</v>
      </c>
      <c r="G1061" s="16" t="s">
        <v>8221</v>
      </c>
      <c r="H1061" s="16">
        <v>4</v>
      </c>
    </row>
    <row r="1062" spans="1:8" x14ac:dyDescent="0.25">
      <c r="A1062" s="16" t="s">
        <v>8219</v>
      </c>
      <c r="B1062" s="16">
        <v>59</v>
      </c>
      <c r="G1062" s="16" t="s">
        <v>8221</v>
      </c>
      <c r="H1062" s="16">
        <v>4</v>
      </c>
    </row>
    <row r="1063" spans="1:8" x14ac:dyDescent="0.25">
      <c r="A1063" s="16" t="s">
        <v>8219</v>
      </c>
      <c r="B1063" s="16">
        <v>59</v>
      </c>
      <c r="G1063" s="16" t="s">
        <v>8221</v>
      </c>
      <c r="H1063" s="16">
        <v>4</v>
      </c>
    </row>
    <row r="1064" spans="1:8" x14ac:dyDescent="0.25">
      <c r="A1064" s="16" t="s">
        <v>8219</v>
      </c>
      <c r="B1064" s="16">
        <v>59</v>
      </c>
      <c r="G1064" s="16" t="s">
        <v>8221</v>
      </c>
      <c r="H1064" s="16">
        <v>4</v>
      </c>
    </row>
    <row r="1065" spans="1:8" x14ac:dyDescent="0.25">
      <c r="A1065" s="16" t="s">
        <v>8219</v>
      </c>
      <c r="B1065" s="16">
        <v>59</v>
      </c>
      <c r="G1065" s="16" t="s">
        <v>8221</v>
      </c>
      <c r="H1065" s="16">
        <v>4</v>
      </c>
    </row>
    <row r="1066" spans="1:8" x14ac:dyDescent="0.25">
      <c r="A1066" s="16" t="s">
        <v>8219</v>
      </c>
      <c r="B1066" s="16">
        <v>60</v>
      </c>
      <c r="G1066" s="16" t="s">
        <v>8221</v>
      </c>
      <c r="H1066" s="16">
        <v>4</v>
      </c>
    </row>
    <row r="1067" spans="1:8" x14ac:dyDescent="0.25">
      <c r="A1067" s="16" t="s">
        <v>8219</v>
      </c>
      <c r="B1067" s="16">
        <v>60</v>
      </c>
      <c r="G1067" s="16" t="s">
        <v>8221</v>
      </c>
      <c r="H1067" s="16">
        <v>4</v>
      </c>
    </row>
    <row r="1068" spans="1:8" x14ac:dyDescent="0.25">
      <c r="A1068" s="16" t="s">
        <v>8219</v>
      </c>
      <c r="B1068" s="16">
        <v>60</v>
      </c>
      <c r="G1068" s="16" t="s">
        <v>8221</v>
      </c>
      <c r="H1068" s="16">
        <v>4</v>
      </c>
    </row>
    <row r="1069" spans="1:8" x14ac:dyDescent="0.25">
      <c r="A1069" s="16" t="s">
        <v>8219</v>
      </c>
      <c r="B1069" s="16">
        <v>60</v>
      </c>
      <c r="G1069" s="16" t="s">
        <v>8221</v>
      </c>
      <c r="H1069" s="16">
        <v>4</v>
      </c>
    </row>
    <row r="1070" spans="1:8" x14ac:dyDescent="0.25">
      <c r="A1070" s="16" t="s">
        <v>8219</v>
      </c>
      <c r="B1070" s="16">
        <v>60</v>
      </c>
      <c r="G1070" s="16" t="s">
        <v>8221</v>
      </c>
      <c r="H1070" s="16">
        <v>4</v>
      </c>
    </row>
    <row r="1071" spans="1:8" x14ac:dyDescent="0.25">
      <c r="A1071" s="16" t="s">
        <v>8219</v>
      </c>
      <c r="B1071" s="16">
        <v>60</v>
      </c>
      <c r="G1071" s="16" t="s">
        <v>8221</v>
      </c>
      <c r="H1071" s="16">
        <v>4</v>
      </c>
    </row>
    <row r="1072" spans="1:8" x14ac:dyDescent="0.25">
      <c r="A1072" s="16" t="s">
        <v>8219</v>
      </c>
      <c r="B1072" s="16">
        <v>60</v>
      </c>
      <c r="G1072" s="16" t="s">
        <v>8221</v>
      </c>
      <c r="H1072" s="16">
        <v>4</v>
      </c>
    </row>
    <row r="1073" spans="1:8" x14ac:dyDescent="0.25">
      <c r="A1073" s="16" t="s">
        <v>8219</v>
      </c>
      <c r="B1073" s="16">
        <v>60</v>
      </c>
      <c r="G1073" s="16" t="s">
        <v>8220</v>
      </c>
      <c r="H1073" s="16">
        <v>5</v>
      </c>
    </row>
    <row r="1074" spans="1:8" x14ac:dyDescent="0.25">
      <c r="A1074" s="16" t="s">
        <v>8219</v>
      </c>
      <c r="B1074" s="16">
        <v>60</v>
      </c>
      <c r="G1074" s="16" t="s">
        <v>8220</v>
      </c>
      <c r="H1074" s="16">
        <v>5</v>
      </c>
    </row>
    <row r="1075" spans="1:8" x14ac:dyDescent="0.25">
      <c r="A1075" s="16" t="s">
        <v>8219</v>
      </c>
      <c r="B1075" s="16">
        <v>60</v>
      </c>
      <c r="G1075" s="16" t="s">
        <v>8221</v>
      </c>
      <c r="H1075" s="16">
        <v>5</v>
      </c>
    </row>
    <row r="1076" spans="1:8" x14ac:dyDescent="0.25">
      <c r="A1076" s="16" t="s">
        <v>8219</v>
      </c>
      <c r="B1076" s="16">
        <v>60</v>
      </c>
      <c r="G1076" s="16" t="s">
        <v>8221</v>
      </c>
      <c r="H1076" s="16">
        <v>5</v>
      </c>
    </row>
    <row r="1077" spans="1:8" x14ac:dyDescent="0.25">
      <c r="A1077" s="16" t="s">
        <v>8219</v>
      </c>
      <c r="B1077" s="16">
        <v>60</v>
      </c>
      <c r="G1077" s="16" t="s">
        <v>8221</v>
      </c>
      <c r="H1077" s="16">
        <v>5</v>
      </c>
    </row>
    <row r="1078" spans="1:8" x14ac:dyDescent="0.25">
      <c r="A1078" s="16" t="s">
        <v>8219</v>
      </c>
      <c r="B1078" s="16">
        <v>61</v>
      </c>
      <c r="G1078" s="16" t="s">
        <v>8221</v>
      </c>
      <c r="H1078" s="16">
        <v>5</v>
      </c>
    </row>
    <row r="1079" spans="1:8" x14ac:dyDescent="0.25">
      <c r="A1079" s="16" t="s">
        <v>8219</v>
      </c>
      <c r="B1079" s="16">
        <v>61</v>
      </c>
      <c r="G1079" s="16" t="s">
        <v>8221</v>
      </c>
      <c r="H1079" s="16">
        <v>5</v>
      </c>
    </row>
    <row r="1080" spans="1:8" x14ac:dyDescent="0.25">
      <c r="A1080" s="16" t="s">
        <v>8219</v>
      </c>
      <c r="B1080" s="16">
        <v>61</v>
      </c>
      <c r="G1080" s="16" t="s">
        <v>8221</v>
      </c>
      <c r="H1080" s="16">
        <v>5</v>
      </c>
    </row>
    <row r="1081" spans="1:8" x14ac:dyDescent="0.25">
      <c r="A1081" s="16" t="s">
        <v>8219</v>
      </c>
      <c r="B1081" s="16">
        <v>61</v>
      </c>
      <c r="G1081" s="16" t="s">
        <v>8221</v>
      </c>
      <c r="H1081" s="16">
        <v>5</v>
      </c>
    </row>
    <row r="1082" spans="1:8" x14ac:dyDescent="0.25">
      <c r="A1082" s="16" t="s">
        <v>8219</v>
      </c>
      <c r="B1082" s="16">
        <v>61</v>
      </c>
      <c r="G1082" s="16" t="s">
        <v>8221</v>
      </c>
      <c r="H1082" s="16">
        <v>5</v>
      </c>
    </row>
    <row r="1083" spans="1:8" x14ac:dyDescent="0.25">
      <c r="A1083" s="16" t="s">
        <v>8219</v>
      </c>
      <c r="B1083" s="16">
        <v>61</v>
      </c>
      <c r="G1083" s="16" t="s">
        <v>8221</v>
      </c>
      <c r="H1083" s="16">
        <v>5</v>
      </c>
    </row>
    <row r="1084" spans="1:8" x14ac:dyDescent="0.25">
      <c r="A1084" s="16" t="s">
        <v>8219</v>
      </c>
      <c r="B1084" s="16">
        <v>61</v>
      </c>
      <c r="G1084" s="16" t="s">
        <v>8221</v>
      </c>
      <c r="H1084" s="16">
        <v>5</v>
      </c>
    </row>
    <row r="1085" spans="1:8" x14ac:dyDescent="0.25">
      <c r="A1085" s="16" t="s">
        <v>8219</v>
      </c>
      <c r="B1085" s="16">
        <v>61</v>
      </c>
      <c r="G1085" s="16" t="s">
        <v>8221</v>
      </c>
      <c r="H1085" s="16">
        <v>5</v>
      </c>
    </row>
    <row r="1086" spans="1:8" x14ac:dyDescent="0.25">
      <c r="A1086" s="16" t="s">
        <v>8219</v>
      </c>
      <c r="B1086" s="16">
        <v>61</v>
      </c>
      <c r="G1086" s="16" t="s">
        <v>8221</v>
      </c>
      <c r="H1086" s="16">
        <v>5</v>
      </c>
    </row>
    <row r="1087" spans="1:8" x14ac:dyDescent="0.25">
      <c r="A1087" s="16" t="s">
        <v>8219</v>
      </c>
      <c r="B1087" s="16">
        <v>61</v>
      </c>
      <c r="G1087" s="16" t="s">
        <v>8221</v>
      </c>
      <c r="H1087" s="16">
        <v>5</v>
      </c>
    </row>
    <row r="1088" spans="1:8" x14ac:dyDescent="0.25">
      <c r="A1088" s="16" t="s">
        <v>8219</v>
      </c>
      <c r="B1088" s="16">
        <v>61</v>
      </c>
      <c r="G1088" s="16" t="s">
        <v>8221</v>
      </c>
      <c r="H1088" s="16">
        <v>5</v>
      </c>
    </row>
    <row r="1089" spans="1:8" x14ac:dyDescent="0.25">
      <c r="A1089" s="16" t="s">
        <v>8219</v>
      </c>
      <c r="B1089" s="16">
        <v>61</v>
      </c>
      <c r="G1089" s="16" t="s">
        <v>8220</v>
      </c>
      <c r="H1089" s="16">
        <v>5</v>
      </c>
    </row>
    <row r="1090" spans="1:8" x14ac:dyDescent="0.25">
      <c r="A1090" s="16" t="s">
        <v>8219</v>
      </c>
      <c r="B1090" s="16">
        <v>61</v>
      </c>
      <c r="G1090" s="16" t="s">
        <v>8221</v>
      </c>
      <c r="H1090" s="16">
        <v>5</v>
      </c>
    </row>
    <row r="1091" spans="1:8" x14ac:dyDescent="0.25">
      <c r="A1091" s="16" t="s">
        <v>8219</v>
      </c>
      <c r="B1091" s="16">
        <v>61</v>
      </c>
      <c r="G1091" s="16" t="s">
        <v>8221</v>
      </c>
      <c r="H1091" s="16">
        <v>5</v>
      </c>
    </row>
    <row r="1092" spans="1:8" x14ac:dyDescent="0.25">
      <c r="A1092" s="16" t="s">
        <v>8219</v>
      </c>
      <c r="B1092" s="16">
        <v>62</v>
      </c>
      <c r="G1092" s="16" t="s">
        <v>8221</v>
      </c>
      <c r="H1092" s="16">
        <v>5</v>
      </c>
    </row>
    <row r="1093" spans="1:8" x14ac:dyDescent="0.25">
      <c r="A1093" s="16" t="s">
        <v>8219</v>
      </c>
      <c r="B1093" s="16">
        <v>62</v>
      </c>
      <c r="G1093" s="16" t="s">
        <v>8221</v>
      </c>
      <c r="H1093" s="16">
        <v>5</v>
      </c>
    </row>
    <row r="1094" spans="1:8" x14ac:dyDescent="0.25">
      <c r="A1094" s="16" t="s">
        <v>8219</v>
      </c>
      <c r="B1094" s="16">
        <v>62</v>
      </c>
      <c r="G1094" s="16" t="s">
        <v>8221</v>
      </c>
      <c r="H1094" s="16">
        <v>5</v>
      </c>
    </row>
    <row r="1095" spans="1:8" x14ac:dyDescent="0.25">
      <c r="A1095" s="16" t="s">
        <v>8219</v>
      </c>
      <c r="B1095" s="16">
        <v>62</v>
      </c>
      <c r="G1095" s="16" t="s">
        <v>8221</v>
      </c>
      <c r="H1095" s="16">
        <v>5</v>
      </c>
    </row>
    <row r="1096" spans="1:8" x14ac:dyDescent="0.25">
      <c r="A1096" s="16" t="s">
        <v>8219</v>
      </c>
      <c r="B1096" s="16">
        <v>62</v>
      </c>
      <c r="G1096" s="16" t="s">
        <v>8221</v>
      </c>
      <c r="H1096" s="16">
        <v>5</v>
      </c>
    </row>
    <row r="1097" spans="1:8" x14ac:dyDescent="0.25">
      <c r="A1097" s="16" t="s">
        <v>8219</v>
      </c>
      <c r="B1097" s="16">
        <v>62</v>
      </c>
      <c r="G1097" s="16" t="s">
        <v>8221</v>
      </c>
      <c r="H1097" s="16">
        <v>5</v>
      </c>
    </row>
    <row r="1098" spans="1:8" x14ac:dyDescent="0.25">
      <c r="A1098" s="16" t="s">
        <v>8219</v>
      </c>
      <c r="B1098" s="16">
        <v>62</v>
      </c>
      <c r="G1098" s="16" t="s">
        <v>8221</v>
      </c>
      <c r="H1098" s="16">
        <v>5</v>
      </c>
    </row>
    <row r="1099" spans="1:8" x14ac:dyDescent="0.25">
      <c r="A1099" s="16" t="s">
        <v>8219</v>
      </c>
      <c r="B1099" s="16">
        <v>62</v>
      </c>
      <c r="G1099" s="16" t="s">
        <v>8221</v>
      </c>
      <c r="H1099" s="16">
        <v>5</v>
      </c>
    </row>
    <row r="1100" spans="1:8" x14ac:dyDescent="0.25">
      <c r="A1100" s="16" t="s">
        <v>8219</v>
      </c>
      <c r="B1100" s="16">
        <v>62</v>
      </c>
      <c r="G1100" s="16" t="s">
        <v>8221</v>
      </c>
      <c r="H1100" s="16">
        <v>5</v>
      </c>
    </row>
    <row r="1101" spans="1:8" x14ac:dyDescent="0.25">
      <c r="A1101" s="16" t="s">
        <v>8219</v>
      </c>
      <c r="B1101" s="16">
        <v>62</v>
      </c>
      <c r="G1101" s="16" t="s">
        <v>8221</v>
      </c>
      <c r="H1101" s="16">
        <v>5</v>
      </c>
    </row>
    <row r="1102" spans="1:8" x14ac:dyDescent="0.25">
      <c r="A1102" s="16" t="s">
        <v>8219</v>
      </c>
      <c r="B1102" s="16">
        <v>62</v>
      </c>
      <c r="G1102" s="16" t="s">
        <v>8221</v>
      </c>
      <c r="H1102" s="16">
        <v>5</v>
      </c>
    </row>
    <row r="1103" spans="1:8" x14ac:dyDescent="0.25">
      <c r="A1103" s="16" t="s">
        <v>8219</v>
      </c>
      <c r="B1103" s="16">
        <v>62</v>
      </c>
      <c r="G1103" s="16" t="s">
        <v>8221</v>
      </c>
      <c r="H1103" s="16">
        <v>5</v>
      </c>
    </row>
    <row r="1104" spans="1:8" x14ac:dyDescent="0.25">
      <c r="A1104" s="16" t="s">
        <v>8219</v>
      </c>
      <c r="B1104" s="16">
        <v>62</v>
      </c>
      <c r="G1104" s="16" t="s">
        <v>8221</v>
      </c>
      <c r="H1104" s="16">
        <v>5</v>
      </c>
    </row>
    <row r="1105" spans="1:8" x14ac:dyDescent="0.25">
      <c r="A1105" s="16" t="s">
        <v>8219</v>
      </c>
      <c r="B1105" s="16">
        <v>62</v>
      </c>
      <c r="G1105" s="16" t="s">
        <v>8221</v>
      </c>
      <c r="H1105" s="16">
        <v>5</v>
      </c>
    </row>
    <row r="1106" spans="1:8" x14ac:dyDescent="0.25">
      <c r="A1106" s="16" t="s">
        <v>8219</v>
      </c>
      <c r="B1106" s="16">
        <v>62</v>
      </c>
      <c r="G1106" s="16" t="s">
        <v>8221</v>
      </c>
      <c r="H1106" s="16">
        <v>5</v>
      </c>
    </row>
    <row r="1107" spans="1:8" x14ac:dyDescent="0.25">
      <c r="A1107" s="16" t="s">
        <v>8219</v>
      </c>
      <c r="B1107" s="16">
        <v>62</v>
      </c>
      <c r="G1107" s="16" t="s">
        <v>8221</v>
      </c>
      <c r="H1107" s="16">
        <v>5</v>
      </c>
    </row>
    <row r="1108" spans="1:8" x14ac:dyDescent="0.25">
      <c r="A1108" s="16" t="s">
        <v>8219</v>
      </c>
      <c r="B1108" s="16">
        <v>62</v>
      </c>
      <c r="G1108" s="16" t="s">
        <v>8221</v>
      </c>
      <c r="H1108" s="16">
        <v>5</v>
      </c>
    </row>
    <row r="1109" spans="1:8" x14ac:dyDescent="0.25">
      <c r="A1109" s="16" t="s">
        <v>8219</v>
      </c>
      <c r="B1109" s="16">
        <v>62</v>
      </c>
      <c r="G1109" s="16" t="s">
        <v>8221</v>
      </c>
      <c r="H1109" s="16">
        <v>5</v>
      </c>
    </row>
    <row r="1110" spans="1:8" x14ac:dyDescent="0.25">
      <c r="A1110" s="16" t="s">
        <v>8219</v>
      </c>
      <c r="B1110" s="16">
        <v>63</v>
      </c>
      <c r="G1110" s="16" t="s">
        <v>8221</v>
      </c>
      <c r="H1110" s="16">
        <v>5</v>
      </c>
    </row>
    <row r="1111" spans="1:8" x14ac:dyDescent="0.25">
      <c r="A1111" s="16" t="s">
        <v>8219</v>
      </c>
      <c r="B1111" s="16">
        <v>63</v>
      </c>
      <c r="G1111" s="16" t="s">
        <v>8221</v>
      </c>
      <c r="H1111" s="16">
        <v>5</v>
      </c>
    </row>
    <row r="1112" spans="1:8" x14ac:dyDescent="0.25">
      <c r="A1112" s="16" t="s">
        <v>8219</v>
      </c>
      <c r="B1112" s="16">
        <v>63</v>
      </c>
      <c r="G1112" s="16" t="s">
        <v>8221</v>
      </c>
      <c r="H1112" s="16">
        <v>5</v>
      </c>
    </row>
    <row r="1113" spans="1:8" x14ac:dyDescent="0.25">
      <c r="A1113" s="16" t="s">
        <v>8219</v>
      </c>
      <c r="B1113" s="16">
        <v>63</v>
      </c>
      <c r="G1113" s="16" t="s">
        <v>8221</v>
      </c>
      <c r="H1113" s="16">
        <v>5</v>
      </c>
    </row>
    <row r="1114" spans="1:8" x14ac:dyDescent="0.25">
      <c r="A1114" s="16" t="s">
        <v>8219</v>
      </c>
      <c r="B1114" s="16">
        <v>63</v>
      </c>
      <c r="G1114" s="16" t="s">
        <v>8220</v>
      </c>
      <c r="H1114" s="16">
        <v>5</v>
      </c>
    </row>
    <row r="1115" spans="1:8" x14ac:dyDescent="0.25">
      <c r="A1115" s="16" t="s">
        <v>8219</v>
      </c>
      <c r="B1115" s="16">
        <v>63</v>
      </c>
      <c r="G1115" s="16" t="s">
        <v>8221</v>
      </c>
      <c r="H1115" s="16">
        <v>5</v>
      </c>
    </row>
    <row r="1116" spans="1:8" x14ac:dyDescent="0.25">
      <c r="A1116" s="16" t="s">
        <v>8219</v>
      </c>
      <c r="B1116" s="16">
        <v>63</v>
      </c>
      <c r="G1116" s="16" t="s">
        <v>8221</v>
      </c>
      <c r="H1116" s="16">
        <v>5</v>
      </c>
    </row>
    <row r="1117" spans="1:8" x14ac:dyDescent="0.25">
      <c r="A1117" s="16" t="s">
        <v>8219</v>
      </c>
      <c r="B1117" s="16">
        <v>63</v>
      </c>
      <c r="G1117" s="16" t="s">
        <v>8221</v>
      </c>
      <c r="H1117" s="16">
        <v>5</v>
      </c>
    </row>
    <row r="1118" spans="1:8" x14ac:dyDescent="0.25">
      <c r="A1118" s="16" t="s">
        <v>8219</v>
      </c>
      <c r="B1118" s="16">
        <v>63</v>
      </c>
      <c r="G1118" s="16" t="s">
        <v>8221</v>
      </c>
      <c r="H1118" s="16">
        <v>5</v>
      </c>
    </row>
    <row r="1119" spans="1:8" x14ac:dyDescent="0.25">
      <c r="A1119" s="16" t="s">
        <v>8219</v>
      </c>
      <c r="B1119" s="16">
        <v>63</v>
      </c>
      <c r="G1119" s="16" t="s">
        <v>8220</v>
      </c>
      <c r="H1119" s="16">
        <v>5</v>
      </c>
    </row>
    <row r="1120" spans="1:8" x14ac:dyDescent="0.25">
      <c r="A1120" s="16" t="s">
        <v>8219</v>
      </c>
      <c r="B1120" s="16">
        <v>63</v>
      </c>
      <c r="G1120" s="16" t="s">
        <v>8220</v>
      </c>
      <c r="H1120" s="16">
        <v>5</v>
      </c>
    </row>
    <row r="1121" spans="1:8" x14ac:dyDescent="0.25">
      <c r="A1121" s="16" t="s">
        <v>8219</v>
      </c>
      <c r="B1121" s="16">
        <v>63</v>
      </c>
      <c r="G1121" s="16" t="s">
        <v>8221</v>
      </c>
      <c r="H1121" s="16">
        <v>5</v>
      </c>
    </row>
    <row r="1122" spans="1:8" x14ac:dyDescent="0.25">
      <c r="A1122" s="16" t="s">
        <v>8219</v>
      </c>
      <c r="B1122" s="16">
        <v>64</v>
      </c>
      <c r="G1122" s="16" t="s">
        <v>8221</v>
      </c>
      <c r="H1122" s="16">
        <v>5</v>
      </c>
    </row>
    <row r="1123" spans="1:8" x14ac:dyDescent="0.25">
      <c r="A1123" s="16" t="s">
        <v>8219</v>
      </c>
      <c r="B1123" s="16">
        <v>64</v>
      </c>
      <c r="G1123" s="16" t="s">
        <v>8221</v>
      </c>
      <c r="H1123" s="16">
        <v>5</v>
      </c>
    </row>
    <row r="1124" spans="1:8" x14ac:dyDescent="0.25">
      <c r="A1124" s="16" t="s">
        <v>8219</v>
      </c>
      <c r="B1124" s="16">
        <v>64</v>
      </c>
      <c r="G1124" s="16" t="s">
        <v>8221</v>
      </c>
      <c r="H1124" s="16">
        <v>5</v>
      </c>
    </row>
    <row r="1125" spans="1:8" x14ac:dyDescent="0.25">
      <c r="A1125" s="16" t="s">
        <v>8219</v>
      </c>
      <c r="B1125" s="16">
        <v>64</v>
      </c>
      <c r="G1125" s="16" t="s">
        <v>8221</v>
      </c>
      <c r="H1125" s="16">
        <v>5</v>
      </c>
    </row>
    <row r="1126" spans="1:8" x14ac:dyDescent="0.25">
      <c r="A1126" s="16" t="s">
        <v>8219</v>
      </c>
      <c r="B1126" s="16">
        <v>64</v>
      </c>
      <c r="G1126" s="16" t="s">
        <v>8221</v>
      </c>
      <c r="H1126" s="16">
        <v>5</v>
      </c>
    </row>
    <row r="1127" spans="1:8" x14ac:dyDescent="0.25">
      <c r="A1127" s="16" t="s">
        <v>8219</v>
      </c>
      <c r="B1127" s="16">
        <v>64</v>
      </c>
      <c r="G1127" s="16" t="s">
        <v>8221</v>
      </c>
      <c r="H1127" s="16">
        <v>5</v>
      </c>
    </row>
    <row r="1128" spans="1:8" x14ac:dyDescent="0.25">
      <c r="A1128" s="16" t="s">
        <v>8219</v>
      </c>
      <c r="B1128" s="16">
        <v>64</v>
      </c>
      <c r="G1128" s="16" t="s">
        <v>8221</v>
      </c>
      <c r="H1128" s="16">
        <v>5</v>
      </c>
    </row>
    <row r="1129" spans="1:8" x14ac:dyDescent="0.25">
      <c r="A1129" s="16" t="s">
        <v>8219</v>
      </c>
      <c r="B1129" s="16">
        <v>64</v>
      </c>
      <c r="G1129" s="16" t="s">
        <v>8221</v>
      </c>
      <c r="H1129" s="16">
        <v>5</v>
      </c>
    </row>
    <row r="1130" spans="1:8" x14ac:dyDescent="0.25">
      <c r="A1130" s="16" t="s">
        <v>8219</v>
      </c>
      <c r="B1130" s="16">
        <v>64</v>
      </c>
      <c r="G1130" s="16" t="s">
        <v>8221</v>
      </c>
      <c r="H1130" s="16">
        <v>5</v>
      </c>
    </row>
    <row r="1131" spans="1:8" x14ac:dyDescent="0.25">
      <c r="A1131" s="16" t="s">
        <v>8219</v>
      </c>
      <c r="B1131" s="16">
        <v>64</v>
      </c>
      <c r="G1131" s="16" t="s">
        <v>8221</v>
      </c>
      <c r="H1131" s="16">
        <v>5</v>
      </c>
    </row>
    <row r="1132" spans="1:8" x14ac:dyDescent="0.25">
      <c r="A1132" s="16" t="s">
        <v>8219</v>
      </c>
      <c r="B1132" s="16">
        <v>64</v>
      </c>
      <c r="G1132" s="16" t="s">
        <v>8221</v>
      </c>
      <c r="H1132" s="16">
        <v>5</v>
      </c>
    </row>
    <row r="1133" spans="1:8" x14ac:dyDescent="0.25">
      <c r="A1133" s="16" t="s">
        <v>8219</v>
      </c>
      <c r="B1133" s="16">
        <v>64</v>
      </c>
      <c r="G1133" s="16" t="s">
        <v>8221</v>
      </c>
      <c r="H1133" s="16">
        <v>5</v>
      </c>
    </row>
    <row r="1134" spans="1:8" x14ac:dyDescent="0.25">
      <c r="A1134" s="16" t="s">
        <v>8219</v>
      </c>
      <c r="B1134" s="16">
        <v>65</v>
      </c>
      <c r="G1134" s="16" t="s">
        <v>8221</v>
      </c>
      <c r="H1134" s="16">
        <v>5</v>
      </c>
    </row>
    <row r="1135" spans="1:8" x14ac:dyDescent="0.25">
      <c r="A1135" s="16" t="s">
        <v>8219</v>
      </c>
      <c r="B1135" s="16">
        <v>65</v>
      </c>
      <c r="G1135" s="16" t="s">
        <v>8221</v>
      </c>
      <c r="H1135" s="16">
        <v>5</v>
      </c>
    </row>
    <row r="1136" spans="1:8" x14ac:dyDescent="0.25">
      <c r="A1136" s="16" t="s">
        <v>8219</v>
      </c>
      <c r="B1136" s="16">
        <v>65</v>
      </c>
      <c r="G1136" s="16" t="s">
        <v>8221</v>
      </c>
      <c r="H1136" s="16">
        <v>5</v>
      </c>
    </row>
    <row r="1137" spans="1:8" x14ac:dyDescent="0.25">
      <c r="A1137" s="16" t="s">
        <v>8219</v>
      </c>
      <c r="B1137" s="16">
        <v>65</v>
      </c>
      <c r="G1137" s="16" t="s">
        <v>8221</v>
      </c>
      <c r="H1137" s="16">
        <v>5</v>
      </c>
    </row>
    <row r="1138" spans="1:8" x14ac:dyDescent="0.25">
      <c r="A1138" s="16" t="s">
        <v>8219</v>
      </c>
      <c r="B1138" s="16">
        <v>65</v>
      </c>
      <c r="G1138" s="16" t="s">
        <v>8221</v>
      </c>
      <c r="H1138" s="16">
        <v>5</v>
      </c>
    </row>
    <row r="1139" spans="1:8" x14ac:dyDescent="0.25">
      <c r="A1139" s="16" t="s">
        <v>8219</v>
      </c>
      <c r="B1139" s="16">
        <v>65</v>
      </c>
      <c r="G1139" s="16" t="s">
        <v>8221</v>
      </c>
      <c r="H1139" s="16">
        <v>5</v>
      </c>
    </row>
    <row r="1140" spans="1:8" x14ac:dyDescent="0.25">
      <c r="A1140" s="16" t="s">
        <v>8219</v>
      </c>
      <c r="B1140" s="16">
        <v>65</v>
      </c>
      <c r="G1140" s="16" t="s">
        <v>8220</v>
      </c>
      <c r="H1140" s="16">
        <v>6</v>
      </c>
    </row>
    <row r="1141" spans="1:8" x14ac:dyDescent="0.25">
      <c r="A1141" s="16" t="s">
        <v>8219</v>
      </c>
      <c r="B1141" s="16">
        <v>65</v>
      </c>
      <c r="G1141" s="16" t="s">
        <v>8220</v>
      </c>
      <c r="H1141" s="16">
        <v>6</v>
      </c>
    </row>
    <row r="1142" spans="1:8" x14ac:dyDescent="0.25">
      <c r="A1142" s="16" t="s">
        <v>8219</v>
      </c>
      <c r="B1142" s="16">
        <v>65</v>
      </c>
      <c r="G1142" s="16" t="s">
        <v>8220</v>
      </c>
      <c r="H1142" s="16">
        <v>6</v>
      </c>
    </row>
    <row r="1143" spans="1:8" x14ac:dyDescent="0.25">
      <c r="A1143" s="16" t="s">
        <v>8219</v>
      </c>
      <c r="B1143" s="16">
        <v>65</v>
      </c>
      <c r="G1143" s="16" t="s">
        <v>8220</v>
      </c>
      <c r="H1143" s="16">
        <v>6</v>
      </c>
    </row>
    <row r="1144" spans="1:8" x14ac:dyDescent="0.25">
      <c r="A1144" s="16" t="s">
        <v>8219</v>
      </c>
      <c r="B1144" s="16">
        <v>65</v>
      </c>
      <c r="G1144" s="16" t="s">
        <v>8221</v>
      </c>
      <c r="H1144" s="16">
        <v>6</v>
      </c>
    </row>
    <row r="1145" spans="1:8" x14ac:dyDescent="0.25">
      <c r="A1145" s="16" t="s">
        <v>8219</v>
      </c>
      <c r="B1145" s="16">
        <v>65</v>
      </c>
      <c r="G1145" s="16" t="s">
        <v>8221</v>
      </c>
      <c r="H1145" s="16">
        <v>6</v>
      </c>
    </row>
    <row r="1146" spans="1:8" x14ac:dyDescent="0.25">
      <c r="A1146" s="16" t="s">
        <v>8219</v>
      </c>
      <c r="B1146" s="16">
        <v>66</v>
      </c>
      <c r="G1146" s="16" t="s">
        <v>8221</v>
      </c>
      <c r="H1146" s="16">
        <v>6</v>
      </c>
    </row>
    <row r="1147" spans="1:8" x14ac:dyDescent="0.25">
      <c r="A1147" s="16" t="s">
        <v>8219</v>
      </c>
      <c r="B1147" s="16">
        <v>66</v>
      </c>
      <c r="G1147" s="16" t="s">
        <v>8220</v>
      </c>
      <c r="H1147" s="16">
        <v>6</v>
      </c>
    </row>
    <row r="1148" spans="1:8" x14ac:dyDescent="0.25">
      <c r="A1148" s="16" t="s">
        <v>8219</v>
      </c>
      <c r="B1148" s="16">
        <v>66</v>
      </c>
      <c r="G1148" s="16" t="s">
        <v>8220</v>
      </c>
      <c r="H1148" s="16">
        <v>6</v>
      </c>
    </row>
    <row r="1149" spans="1:8" x14ac:dyDescent="0.25">
      <c r="A1149" s="16" t="s">
        <v>8219</v>
      </c>
      <c r="B1149" s="16">
        <v>66</v>
      </c>
      <c r="G1149" s="16" t="s">
        <v>8221</v>
      </c>
      <c r="H1149" s="16">
        <v>6</v>
      </c>
    </row>
    <row r="1150" spans="1:8" x14ac:dyDescent="0.25">
      <c r="A1150" s="16" t="s">
        <v>8219</v>
      </c>
      <c r="B1150" s="16">
        <v>66</v>
      </c>
      <c r="G1150" s="16" t="s">
        <v>8221</v>
      </c>
      <c r="H1150" s="16">
        <v>6</v>
      </c>
    </row>
    <row r="1151" spans="1:8" x14ac:dyDescent="0.25">
      <c r="A1151" s="16" t="s">
        <v>8219</v>
      </c>
      <c r="B1151" s="16">
        <v>66</v>
      </c>
      <c r="G1151" s="16" t="s">
        <v>8221</v>
      </c>
      <c r="H1151" s="16">
        <v>6</v>
      </c>
    </row>
    <row r="1152" spans="1:8" x14ac:dyDescent="0.25">
      <c r="A1152" s="16" t="s">
        <v>8219</v>
      </c>
      <c r="B1152" s="16">
        <v>66</v>
      </c>
      <c r="G1152" s="16" t="s">
        <v>8221</v>
      </c>
      <c r="H1152" s="16">
        <v>6</v>
      </c>
    </row>
    <row r="1153" spans="1:8" x14ac:dyDescent="0.25">
      <c r="A1153" s="16" t="s">
        <v>8219</v>
      </c>
      <c r="B1153" s="16">
        <v>66</v>
      </c>
      <c r="G1153" s="16" t="s">
        <v>8221</v>
      </c>
      <c r="H1153" s="16">
        <v>6</v>
      </c>
    </row>
    <row r="1154" spans="1:8" x14ac:dyDescent="0.25">
      <c r="A1154" s="16" t="s">
        <v>8219</v>
      </c>
      <c r="B1154" s="16">
        <v>67</v>
      </c>
      <c r="G1154" s="16" t="s">
        <v>8221</v>
      </c>
      <c r="H1154" s="16">
        <v>6</v>
      </c>
    </row>
    <row r="1155" spans="1:8" x14ac:dyDescent="0.25">
      <c r="A1155" s="16" t="s">
        <v>8219</v>
      </c>
      <c r="B1155" s="16">
        <v>67</v>
      </c>
      <c r="G1155" s="16" t="s">
        <v>8220</v>
      </c>
      <c r="H1155" s="16">
        <v>6</v>
      </c>
    </row>
    <row r="1156" spans="1:8" x14ac:dyDescent="0.25">
      <c r="A1156" s="16" t="s">
        <v>8219</v>
      </c>
      <c r="B1156" s="16">
        <v>67</v>
      </c>
      <c r="G1156" s="16" t="s">
        <v>8220</v>
      </c>
      <c r="H1156" s="16">
        <v>6</v>
      </c>
    </row>
    <row r="1157" spans="1:8" x14ac:dyDescent="0.25">
      <c r="A1157" s="16" t="s">
        <v>8219</v>
      </c>
      <c r="B1157" s="16">
        <v>67</v>
      </c>
      <c r="G1157" s="16" t="s">
        <v>8221</v>
      </c>
      <c r="H1157" s="16">
        <v>6</v>
      </c>
    </row>
    <row r="1158" spans="1:8" x14ac:dyDescent="0.25">
      <c r="A1158" s="16" t="s">
        <v>8219</v>
      </c>
      <c r="B1158" s="16">
        <v>67</v>
      </c>
      <c r="G1158" s="16" t="s">
        <v>8221</v>
      </c>
      <c r="H1158" s="16">
        <v>6</v>
      </c>
    </row>
    <row r="1159" spans="1:8" x14ac:dyDescent="0.25">
      <c r="A1159" s="16" t="s">
        <v>8219</v>
      </c>
      <c r="B1159" s="16">
        <v>67</v>
      </c>
      <c r="G1159" s="16" t="s">
        <v>8221</v>
      </c>
      <c r="H1159" s="16">
        <v>6</v>
      </c>
    </row>
    <row r="1160" spans="1:8" x14ac:dyDescent="0.25">
      <c r="A1160" s="16" t="s">
        <v>8219</v>
      </c>
      <c r="B1160" s="16">
        <v>67</v>
      </c>
      <c r="G1160" s="16" t="s">
        <v>8220</v>
      </c>
      <c r="H1160" s="16">
        <v>6</v>
      </c>
    </row>
    <row r="1161" spans="1:8" x14ac:dyDescent="0.25">
      <c r="A1161" s="16" t="s">
        <v>8219</v>
      </c>
      <c r="B1161" s="16">
        <v>67</v>
      </c>
      <c r="G1161" s="16" t="s">
        <v>8220</v>
      </c>
      <c r="H1161" s="16">
        <v>6</v>
      </c>
    </row>
    <row r="1162" spans="1:8" x14ac:dyDescent="0.25">
      <c r="A1162" s="16" t="s">
        <v>8219</v>
      </c>
      <c r="B1162" s="16">
        <v>67</v>
      </c>
      <c r="G1162" s="16" t="s">
        <v>8221</v>
      </c>
      <c r="H1162" s="16">
        <v>6</v>
      </c>
    </row>
    <row r="1163" spans="1:8" x14ac:dyDescent="0.25">
      <c r="A1163" s="16" t="s">
        <v>8219</v>
      </c>
      <c r="B1163" s="16">
        <v>68</v>
      </c>
      <c r="G1163" s="16" t="s">
        <v>8221</v>
      </c>
      <c r="H1163" s="16">
        <v>6</v>
      </c>
    </row>
    <row r="1164" spans="1:8" x14ac:dyDescent="0.25">
      <c r="A1164" s="16" t="s">
        <v>8219</v>
      </c>
      <c r="B1164" s="16">
        <v>68</v>
      </c>
      <c r="G1164" s="16" t="s">
        <v>8221</v>
      </c>
      <c r="H1164" s="16">
        <v>6</v>
      </c>
    </row>
    <row r="1165" spans="1:8" x14ac:dyDescent="0.25">
      <c r="A1165" s="16" t="s">
        <v>8219</v>
      </c>
      <c r="B1165" s="16">
        <v>68</v>
      </c>
      <c r="G1165" s="16" t="s">
        <v>8221</v>
      </c>
      <c r="H1165" s="16">
        <v>6</v>
      </c>
    </row>
    <row r="1166" spans="1:8" x14ac:dyDescent="0.25">
      <c r="A1166" s="16" t="s">
        <v>8219</v>
      </c>
      <c r="B1166" s="16">
        <v>68</v>
      </c>
      <c r="G1166" s="16" t="s">
        <v>8221</v>
      </c>
      <c r="H1166" s="16">
        <v>6</v>
      </c>
    </row>
    <row r="1167" spans="1:8" x14ac:dyDescent="0.25">
      <c r="A1167" s="16" t="s">
        <v>8219</v>
      </c>
      <c r="B1167" s="16">
        <v>68</v>
      </c>
      <c r="G1167" s="16" t="s">
        <v>8220</v>
      </c>
      <c r="H1167" s="16">
        <v>6</v>
      </c>
    </row>
    <row r="1168" spans="1:8" x14ac:dyDescent="0.25">
      <c r="A1168" s="16" t="s">
        <v>8219</v>
      </c>
      <c r="B1168" s="16">
        <v>68</v>
      </c>
      <c r="G1168" s="16" t="s">
        <v>8221</v>
      </c>
      <c r="H1168" s="16">
        <v>6</v>
      </c>
    </row>
    <row r="1169" spans="1:8" x14ac:dyDescent="0.25">
      <c r="A1169" s="16" t="s">
        <v>8219</v>
      </c>
      <c r="B1169" s="16">
        <v>68</v>
      </c>
      <c r="G1169" s="16" t="s">
        <v>8221</v>
      </c>
      <c r="H1169" s="16">
        <v>6</v>
      </c>
    </row>
    <row r="1170" spans="1:8" x14ac:dyDescent="0.25">
      <c r="A1170" s="16" t="s">
        <v>8219</v>
      </c>
      <c r="B1170" s="16">
        <v>69</v>
      </c>
      <c r="G1170" s="16" t="s">
        <v>8221</v>
      </c>
      <c r="H1170" s="16">
        <v>6</v>
      </c>
    </row>
    <row r="1171" spans="1:8" x14ac:dyDescent="0.25">
      <c r="A1171" s="16" t="s">
        <v>8219</v>
      </c>
      <c r="B1171" s="16">
        <v>69</v>
      </c>
      <c r="G1171" s="16" t="s">
        <v>8221</v>
      </c>
      <c r="H1171" s="16">
        <v>6</v>
      </c>
    </row>
    <row r="1172" spans="1:8" x14ac:dyDescent="0.25">
      <c r="A1172" s="16" t="s">
        <v>8219</v>
      </c>
      <c r="B1172" s="16">
        <v>69</v>
      </c>
      <c r="G1172" s="16" t="s">
        <v>8220</v>
      </c>
      <c r="H1172" s="16">
        <v>6</v>
      </c>
    </row>
    <row r="1173" spans="1:8" x14ac:dyDescent="0.25">
      <c r="A1173" s="16" t="s">
        <v>8219</v>
      </c>
      <c r="B1173" s="16">
        <v>69</v>
      </c>
      <c r="G1173" s="16" t="s">
        <v>8221</v>
      </c>
      <c r="H1173" s="16">
        <v>6</v>
      </c>
    </row>
    <row r="1174" spans="1:8" x14ac:dyDescent="0.25">
      <c r="A1174" s="16" t="s">
        <v>8219</v>
      </c>
      <c r="B1174" s="16">
        <v>69</v>
      </c>
      <c r="G1174" s="16" t="s">
        <v>8221</v>
      </c>
      <c r="H1174" s="16">
        <v>6</v>
      </c>
    </row>
    <row r="1175" spans="1:8" x14ac:dyDescent="0.25">
      <c r="A1175" s="16" t="s">
        <v>8219</v>
      </c>
      <c r="B1175" s="16">
        <v>69</v>
      </c>
      <c r="G1175" s="16" t="s">
        <v>8221</v>
      </c>
      <c r="H1175" s="16">
        <v>6</v>
      </c>
    </row>
    <row r="1176" spans="1:8" x14ac:dyDescent="0.25">
      <c r="A1176" s="16" t="s">
        <v>8219</v>
      </c>
      <c r="B1176" s="16">
        <v>69</v>
      </c>
      <c r="G1176" s="16" t="s">
        <v>8220</v>
      </c>
      <c r="H1176" s="16">
        <v>6</v>
      </c>
    </row>
    <row r="1177" spans="1:8" x14ac:dyDescent="0.25">
      <c r="A1177" s="16" t="s">
        <v>8219</v>
      </c>
      <c r="B1177" s="16">
        <v>69</v>
      </c>
      <c r="G1177" s="16" t="s">
        <v>8220</v>
      </c>
      <c r="H1177" s="16">
        <v>6</v>
      </c>
    </row>
    <row r="1178" spans="1:8" x14ac:dyDescent="0.25">
      <c r="A1178" s="16" t="s">
        <v>8219</v>
      </c>
      <c r="B1178" s="16">
        <v>69</v>
      </c>
      <c r="G1178" s="16" t="s">
        <v>8221</v>
      </c>
      <c r="H1178" s="16">
        <v>6</v>
      </c>
    </row>
    <row r="1179" spans="1:8" x14ac:dyDescent="0.25">
      <c r="A1179" s="16" t="s">
        <v>8219</v>
      </c>
      <c r="B1179" s="16">
        <v>69</v>
      </c>
      <c r="G1179" s="16" t="s">
        <v>8221</v>
      </c>
      <c r="H1179" s="16">
        <v>6</v>
      </c>
    </row>
    <row r="1180" spans="1:8" x14ac:dyDescent="0.25">
      <c r="A1180" s="16" t="s">
        <v>8219</v>
      </c>
      <c r="B1180" s="16">
        <v>69</v>
      </c>
      <c r="G1180" s="16" t="s">
        <v>8221</v>
      </c>
      <c r="H1180" s="16">
        <v>6</v>
      </c>
    </row>
    <row r="1181" spans="1:8" x14ac:dyDescent="0.25">
      <c r="A1181" s="16" t="s">
        <v>8219</v>
      </c>
      <c r="B1181" s="16">
        <v>69</v>
      </c>
      <c r="G1181" s="16" t="s">
        <v>8221</v>
      </c>
      <c r="H1181" s="16">
        <v>6</v>
      </c>
    </row>
    <row r="1182" spans="1:8" x14ac:dyDescent="0.25">
      <c r="A1182" s="16" t="s">
        <v>8219</v>
      </c>
      <c r="B1182" s="16">
        <v>69</v>
      </c>
      <c r="G1182" s="16" t="s">
        <v>8221</v>
      </c>
      <c r="H1182" s="16">
        <v>6</v>
      </c>
    </row>
    <row r="1183" spans="1:8" x14ac:dyDescent="0.25">
      <c r="A1183" s="16" t="s">
        <v>8219</v>
      </c>
      <c r="B1183" s="16">
        <v>69</v>
      </c>
      <c r="G1183" s="16" t="s">
        <v>8221</v>
      </c>
      <c r="H1183" s="16">
        <v>6</v>
      </c>
    </row>
    <row r="1184" spans="1:8" x14ac:dyDescent="0.25">
      <c r="A1184" s="16" t="s">
        <v>8219</v>
      </c>
      <c r="B1184" s="16">
        <v>70</v>
      </c>
      <c r="G1184" s="16" t="s">
        <v>8221</v>
      </c>
      <c r="H1184" s="16">
        <v>6</v>
      </c>
    </row>
    <row r="1185" spans="1:8" x14ac:dyDescent="0.25">
      <c r="A1185" s="16" t="s">
        <v>8219</v>
      </c>
      <c r="B1185" s="16">
        <v>70</v>
      </c>
      <c r="G1185" s="16" t="s">
        <v>8221</v>
      </c>
      <c r="H1185" s="16">
        <v>6</v>
      </c>
    </row>
    <row r="1186" spans="1:8" x14ac:dyDescent="0.25">
      <c r="A1186" s="16" t="s">
        <v>8219</v>
      </c>
      <c r="B1186" s="16">
        <v>70</v>
      </c>
      <c r="G1186" s="16" t="s">
        <v>8221</v>
      </c>
      <c r="H1186" s="16">
        <v>6</v>
      </c>
    </row>
    <row r="1187" spans="1:8" x14ac:dyDescent="0.25">
      <c r="A1187" s="16" t="s">
        <v>8219</v>
      </c>
      <c r="B1187" s="16">
        <v>70</v>
      </c>
      <c r="G1187" s="16" t="s">
        <v>8221</v>
      </c>
      <c r="H1187" s="16">
        <v>6</v>
      </c>
    </row>
    <row r="1188" spans="1:8" x14ac:dyDescent="0.25">
      <c r="A1188" s="16" t="s">
        <v>8219</v>
      </c>
      <c r="B1188" s="16">
        <v>70</v>
      </c>
      <c r="G1188" s="16" t="s">
        <v>8221</v>
      </c>
      <c r="H1188" s="16">
        <v>6</v>
      </c>
    </row>
    <row r="1189" spans="1:8" x14ac:dyDescent="0.25">
      <c r="A1189" s="16" t="s">
        <v>8219</v>
      </c>
      <c r="B1189" s="16">
        <v>70</v>
      </c>
      <c r="G1189" s="16" t="s">
        <v>8221</v>
      </c>
      <c r="H1189" s="16">
        <v>6</v>
      </c>
    </row>
    <row r="1190" spans="1:8" x14ac:dyDescent="0.25">
      <c r="A1190" s="16" t="s">
        <v>8219</v>
      </c>
      <c r="B1190" s="16">
        <v>70</v>
      </c>
      <c r="G1190" s="16" t="s">
        <v>8221</v>
      </c>
      <c r="H1190" s="16">
        <v>6</v>
      </c>
    </row>
    <row r="1191" spans="1:8" x14ac:dyDescent="0.25">
      <c r="A1191" s="16" t="s">
        <v>8219</v>
      </c>
      <c r="B1191" s="16">
        <v>70</v>
      </c>
      <c r="G1191" s="16" t="s">
        <v>8221</v>
      </c>
      <c r="H1191" s="16">
        <v>6</v>
      </c>
    </row>
    <row r="1192" spans="1:8" x14ac:dyDescent="0.25">
      <c r="A1192" s="16" t="s">
        <v>8219</v>
      </c>
      <c r="B1192" s="16">
        <v>70</v>
      </c>
      <c r="G1192" s="16" t="s">
        <v>8221</v>
      </c>
      <c r="H1192" s="16">
        <v>6</v>
      </c>
    </row>
    <row r="1193" spans="1:8" x14ac:dyDescent="0.25">
      <c r="A1193" s="16" t="s">
        <v>8219</v>
      </c>
      <c r="B1193" s="16">
        <v>70</v>
      </c>
      <c r="G1193" s="16" t="s">
        <v>8221</v>
      </c>
      <c r="H1193" s="16">
        <v>6</v>
      </c>
    </row>
    <row r="1194" spans="1:8" x14ac:dyDescent="0.25">
      <c r="A1194" s="16" t="s">
        <v>8219</v>
      </c>
      <c r="B1194" s="16">
        <v>70</v>
      </c>
      <c r="G1194" s="16" t="s">
        <v>8221</v>
      </c>
      <c r="H1194" s="16">
        <v>6</v>
      </c>
    </row>
    <row r="1195" spans="1:8" x14ac:dyDescent="0.25">
      <c r="A1195" s="16" t="s">
        <v>8219</v>
      </c>
      <c r="B1195" s="16">
        <v>70</v>
      </c>
      <c r="G1195" s="16" t="s">
        <v>8221</v>
      </c>
      <c r="H1195" s="16">
        <v>6</v>
      </c>
    </row>
    <row r="1196" spans="1:8" x14ac:dyDescent="0.25">
      <c r="A1196" s="16" t="s">
        <v>8219</v>
      </c>
      <c r="B1196" s="16">
        <v>70</v>
      </c>
      <c r="G1196" s="16" t="s">
        <v>8221</v>
      </c>
      <c r="H1196" s="16">
        <v>6</v>
      </c>
    </row>
    <row r="1197" spans="1:8" x14ac:dyDescent="0.25">
      <c r="A1197" s="16" t="s">
        <v>8219</v>
      </c>
      <c r="B1197" s="16">
        <v>70</v>
      </c>
      <c r="G1197" s="16" t="s">
        <v>8221</v>
      </c>
      <c r="H1197" s="16">
        <v>6</v>
      </c>
    </row>
    <row r="1198" spans="1:8" x14ac:dyDescent="0.25">
      <c r="A1198" s="16" t="s">
        <v>8219</v>
      </c>
      <c r="B1198" s="16">
        <v>70</v>
      </c>
      <c r="G1198" s="16" t="s">
        <v>8221</v>
      </c>
      <c r="H1198" s="16">
        <v>6</v>
      </c>
    </row>
    <row r="1199" spans="1:8" x14ac:dyDescent="0.25">
      <c r="A1199" s="16" t="s">
        <v>8219</v>
      </c>
      <c r="B1199" s="16">
        <v>70</v>
      </c>
      <c r="G1199" s="16" t="s">
        <v>8221</v>
      </c>
      <c r="H1199" s="16">
        <v>6</v>
      </c>
    </row>
    <row r="1200" spans="1:8" x14ac:dyDescent="0.25">
      <c r="A1200" s="16" t="s">
        <v>8219</v>
      </c>
      <c r="B1200" s="16">
        <v>70</v>
      </c>
      <c r="G1200" s="16" t="s">
        <v>8221</v>
      </c>
      <c r="H1200" s="16">
        <v>6</v>
      </c>
    </row>
    <row r="1201" spans="1:8" x14ac:dyDescent="0.25">
      <c r="A1201" s="16" t="s">
        <v>8219</v>
      </c>
      <c r="B1201" s="16">
        <v>71</v>
      </c>
      <c r="G1201" s="16" t="s">
        <v>8221</v>
      </c>
      <c r="H1201" s="16">
        <v>6</v>
      </c>
    </row>
    <row r="1202" spans="1:8" x14ac:dyDescent="0.25">
      <c r="A1202" s="16" t="s">
        <v>8219</v>
      </c>
      <c r="B1202" s="16">
        <v>71</v>
      </c>
      <c r="G1202" s="16" t="s">
        <v>8221</v>
      </c>
      <c r="H1202" s="16">
        <v>6</v>
      </c>
    </row>
    <row r="1203" spans="1:8" x14ac:dyDescent="0.25">
      <c r="A1203" s="16" t="s">
        <v>8219</v>
      </c>
      <c r="B1203" s="16">
        <v>71</v>
      </c>
      <c r="G1203" s="16" t="s">
        <v>8221</v>
      </c>
      <c r="H1203" s="16">
        <v>6</v>
      </c>
    </row>
    <row r="1204" spans="1:8" x14ac:dyDescent="0.25">
      <c r="A1204" s="16" t="s">
        <v>8219</v>
      </c>
      <c r="B1204" s="16">
        <v>71</v>
      </c>
      <c r="G1204" s="16" t="s">
        <v>8221</v>
      </c>
      <c r="H1204" s="16">
        <v>7</v>
      </c>
    </row>
    <row r="1205" spans="1:8" x14ac:dyDescent="0.25">
      <c r="A1205" s="16" t="s">
        <v>8219</v>
      </c>
      <c r="B1205" s="16">
        <v>71</v>
      </c>
      <c r="G1205" s="16" t="s">
        <v>8221</v>
      </c>
      <c r="H1205" s="16">
        <v>7</v>
      </c>
    </row>
    <row r="1206" spans="1:8" x14ac:dyDescent="0.25">
      <c r="A1206" s="16" t="s">
        <v>8219</v>
      </c>
      <c r="B1206" s="16">
        <v>71</v>
      </c>
      <c r="G1206" s="16" t="s">
        <v>8221</v>
      </c>
      <c r="H1206" s="16">
        <v>7</v>
      </c>
    </row>
    <row r="1207" spans="1:8" x14ac:dyDescent="0.25">
      <c r="A1207" s="16" t="s">
        <v>8219</v>
      </c>
      <c r="B1207" s="16">
        <v>71</v>
      </c>
      <c r="G1207" s="16" t="s">
        <v>8221</v>
      </c>
      <c r="H1207" s="16">
        <v>7</v>
      </c>
    </row>
    <row r="1208" spans="1:8" x14ac:dyDescent="0.25">
      <c r="A1208" s="16" t="s">
        <v>8219</v>
      </c>
      <c r="B1208" s="16">
        <v>71</v>
      </c>
      <c r="G1208" s="16" t="s">
        <v>8221</v>
      </c>
      <c r="H1208" s="16">
        <v>7</v>
      </c>
    </row>
    <row r="1209" spans="1:8" x14ac:dyDescent="0.25">
      <c r="A1209" s="16" t="s">
        <v>8219</v>
      </c>
      <c r="B1209" s="16">
        <v>71</v>
      </c>
      <c r="G1209" s="16" t="s">
        <v>8221</v>
      </c>
      <c r="H1209" s="16">
        <v>7</v>
      </c>
    </row>
    <row r="1210" spans="1:8" x14ac:dyDescent="0.25">
      <c r="A1210" s="16" t="s">
        <v>8219</v>
      </c>
      <c r="B1210" s="16">
        <v>71</v>
      </c>
      <c r="G1210" s="16" t="s">
        <v>8221</v>
      </c>
      <c r="H1210" s="16">
        <v>7</v>
      </c>
    </row>
    <row r="1211" spans="1:8" x14ac:dyDescent="0.25">
      <c r="A1211" s="16" t="s">
        <v>8219</v>
      </c>
      <c r="B1211" s="16">
        <v>71</v>
      </c>
      <c r="G1211" s="16" t="s">
        <v>8221</v>
      </c>
      <c r="H1211" s="16">
        <v>7</v>
      </c>
    </row>
    <row r="1212" spans="1:8" x14ac:dyDescent="0.25">
      <c r="A1212" s="16" t="s">
        <v>8219</v>
      </c>
      <c r="B1212" s="16">
        <v>71</v>
      </c>
      <c r="G1212" s="16" t="s">
        <v>8221</v>
      </c>
      <c r="H1212" s="16">
        <v>7</v>
      </c>
    </row>
    <row r="1213" spans="1:8" x14ac:dyDescent="0.25">
      <c r="A1213" s="16" t="s">
        <v>8219</v>
      </c>
      <c r="B1213" s="16">
        <v>71</v>
      </c>
      <c r="G1213" s="16" t="s">
        <v>8221</v>
      </c>
      <c r="H1213" s="16">
        <v>7</v>
      </c>
    </row>
    <row r="1214" spans="1:8" x14ac:dyDescent="0.25">
      <c r="A1214" s="16" t="s">
        <v>8219</v>
      </c>
      <c r="B1214" s="16">
        <v>71</v>
      </c>
      <c r="G1214" s="16" t="s">
        <v>8221</v>
      </c>
      <c r="H1214" s="16">
        <v>7</v>
      </c>
    </row>
    <row r="1215" spans="1:8" x14ac:dyDescent="0.25">
      <c r="A1215" s="16" t="s">
        <v>8219</v>
      </c>
      <c r="B1215" s="16">
        <v>71</v>
      </c>
      <c r="G1215" s="16" t="s">
        <v>8221</v>
      </c>
      <c r="H1215" s="16">
        <v>7</v>
      </c>
    </row>
    <row r="1216" spans="1:8" x14ac:dyDescent="0.25">
      <c r="A1216" s="16" t="s">
        <v>8219</v>
      </c>
      <c r="B1216" s="16">
        <v>71</v>
      </c>
      <c r="G1216" s="16" t="s">
        <v>8221</v>
      </c>
      <c r="H1216" s="16">
        <v>7</v>
      </c>
    </row>
    <row r="1217" spans="1:8" x14ac:dyDescent="0.25">
      <c r="A1217" s="16" t="s">
        <v>8219</v>
      </c>
      <c r="B1217" s="16">
        <v>72</v>
      </c>
      <c r="G1217" s="16" t="s">
        <v>8221</v>
      </c>
      <c r="H1217" s="16">
        <v>7</v>
      </c>
    </row>
    <row r="1218" spans="1:8" x14ac:dyDescent="0.25">
      <c r="A1218" s="16" t="s">
        <v>8219</v>
      </c>
      <c r="B1218" s="16">
        <v>72</v>
      </c>
      <c r="G1218" s="16" t="s">
        <v>8221</v>
      </c>
      <c r="H1218" s="16">
        <v>7</v>
      </c>
    </row>
    <row r="1219" spans="1:8" x14ac:dyDescent="0.25">
      <c r="A1219" s="16" t="s">
        <v>8219</v>
      </c>
      <c r="B1219" s="16">
        <v>72</v>
      </c>
      <c r="G1219" s="16" t="s">
        <v>8221</v>
      </c>
      <c r="H1219" s="16">
        <v>7</v>
      </c>
    </row>
    <row r="1220" spans="1:8" x14ac:dyDescent="0.25">
      <c r="A1220" s="16" t="s">
        <v>8219</v>
      </c>
      <c r="B1220" s="16">
        <v>72</v>
      </c>
      <c r="G1220" s="16" t="s">
        <v>8221</v>
      </c>
      <c r="H1220" s="16">
        <v>7</v>
      </c>
    </row>
    <row r="1221" spans="1:8" x14ac:dyDescent="0.25">
      <c r="A1221" s="16" t="s">
        <v>8219</v>
      </c>
      <c r="B1221" s="16">
        <v>72</v>
      </c>
      <c r="G1221" s="16" t="s">
        <v>8221</v>
      </c>
      <c r="H1221" s="16">
        <v>7</v>
      </c>
    </row>
    <row r="1222" spans="1:8" x14ac:dyDescent="0.25">
      <c r="A1222" s="16" t="s">
        <v>8219</v>
      </c>
      <c r="B1222" s="16">
        <v>72</v>
      </c>
      <c r="G1222" s="16" t="s">
        <v>8221</v>
      </c>
      <c r="H1222" s="16">
        <v>7</v>
      </c>
    </row>
    <row r="1223" spans="1:8" x14ac:dyDescent="0.25">
      <c r="A1223" s="16" t="s">
        <v>8219</v>
      </c>
      <c r="B1223" s="16">
        <v>72</v>
      </c>
      <c r="G1223" s="16" t="s">
        <v>8220</v>
      </c>
      <c r="H1223" s="16">
        <v>7</v>
      </c>
    </row>
    <row r="1224" spans="1:8" x14ac:dyDescent="0.25">
      <c r="A1224" s="16" t="s">
        <v>8219</v>
      </c>
      <c r="B1224" s="16">
        <v>72</v>
      </c>
      <c r="G1224" s="16" t="s">
        <v>8221</v>
      </c>
      <c r="H1224" s="16">
        <v>7</v>
      </c>
    </row>
    <row r="1225" spans="1:8" x14ac:dyDescent="0.25">
      <c r="A1225" s="16" t="s">
        <v>8219</v>
      </c>
      <c r="B1225" s="16">
        <v>72</v>
      </c>
      <c r="G1225" s="16" t="s">
        <v>8221</v>
      </c>
      <c r="H1225" s="16">
        <v>7</v>
      </c>
    </row>
    <row r="1226" spans="1:8" x14ac:dyDescent="0.25">
      <c r="A1226" s="16" t="s">
        <v>8219</v>
      </c>
      <c r="B1226" s="16">
        <v>72</v>
      </c>
      <c r="G1226" s="16" t="s">
        <v>8221</v>
      </c>
      <c r="H1226" s="16">
        <v>7</v>
      </c>
    </row>
    <row r="1227" spans="1:8" x14ac:dyDescent="0.25">
      <c r="A1227" s="16" t="s">
        <v>8219</v>
      </c>
      <c r="B1227" s="16">
        <v>72</v>
      </c>
      <c r="G1227" s="16" t="s">
        <v>8221</v>
      </c>
      <c r="H1227" s="16">
        <v>7</v>
      </c>
    </row>
    <row r="1228" spans="1:8" x14ac:dyDescent="0.25">
      <c r="A1228" s="16" t="s">
        <v>8219</v>
      </c>
      <c r="B1228" s="16">
        <v>72</v>
      </c>
      <c r="G1228" s="16" t="s">
        <v>8220</v>
      </c>
      <c r="H1228" s="16">
        <v>7</v>
      </c>
    </row>
    <row r="1229" spans="1:8" x14ac:dyDescent="0.25">
      <c r="A1229" s="16" t="s">
        <v>8219</v>
      </c>
      <c r="B1229" s="16">
        <v>72</v>
      </c>
      <c r="G1229" s="16" t="s">
        <v>8220</v>
      </c>
      <c r="H1229" s="16">
        <v>7</v>
      </c>
    </row>
    <row r="1230" spans="1:8" x14ac:dyDescent="0.25">
      <c r="A1230" s="16" t="s">
        <v>8219</v>
      </c>
      <c r="B1230" s="16">
        <v>73</v>
      </c>
      <c r="G1230" s="16" t="s">
        <v>8221</v>
      </c>
      <c r="H1230" s="16">
        <v>7</v>
      </c>
    </row>
    <row r="1231" spans="1:8" x14ac:dyDescent="0.25">
      <c r="A1231" s="16" t="s">
        <v>8219</v>
      </c>
      <c r="B1231" s="16">
        <v>73</v>
      </c>
      <c r="G1231" s="16" t="s">
        <v>8221</v>
      </c>
      <c r="H1231" s="16">
        <v>7</v>
      </c>
    </row>
    <row r="1232" spans="1:8" x14ac:dyDescent="0.25">
      <c r="A1232" s="16" t="s">
        <v>8219</v>
      </c>
      <c r="B1232" s="16">
        <v>73</v>
      </c>
      <c r="G1232" s="16" t="s">
        <v>8221</v>
      </c>
      <c r="H1232" s="16">
        <v>7</v>
      </c>
    </row>
    <row r="1233" spans="1:8" x14ac:dyDescent="0.25">
      <c r="A1233" s="16" t="s">
        <v>8219</v>
      </c>
      <c r="B1233" s="16">
        <v>73</v>
      </c>
      <c r="G1233" s="16" t="s">
        <v>8221</v>
      </c>
      <c r="H1233" s="16">
        <v>7</v>
      </c>
    </row>
    <row r="1234" spans="1:8" x14ac:dyDescent="0.25">
      <c r="A1234" s="16" t="s">
        <v>8219</v>
      </c>
      <c r="B1234" s="16">
        <v>73</v>
      </c>
      <c r="G1234" s="16" t="s">
        <v>8221</v>
      </c>
      <c r="H1234" s="16">
        <v>7</v>
      </c>
    </row>
    <row r="1235" spans="1:8" x14ac:dyDescent="0.25">
      <c r="A1235" s="16" t="s">
        <v>8219</v>
      </c>
      <c r="B1235" s="16">
        <v>73</v>
      </c>
      <c r="G1235" s="16" t="s">
        <v>8220</v>
      </c>
      <c r="H1235" s="16">
        <v>7</v>
      </c>
    </row>
    <row r="1236" spans="1:8" x14ac:dyDescent="0.25">
      <c r="A1236" s="16" t="s">
        <v>8219</v>
      </c>
      <c r="B1236" s="16">
        <v>73</v>
      </c>
      <c r="G1236" s="16" t="s">
        <v>8220</v>
      </c>
      <c r="H1236" s="16">
        <v>7</v>
      </c>
    </row>
    <row r="1237" spans="1:8" x14ac:dyDescent="0.25">
      <c r="A1237" s="16" t="s">
        <v>8219</v>
      </c>
      <c r="B1237" s="16">
        <v>73</v>
      </c>
      <c r="G1237" s="16" t="s">
        <v>8220</v>
      </c>
      <c r="H1237" s="16">
        <v>7</v>
      </c>
    </row>
    <row r="1238" spans="1:8" x14ac:dyDescent="0.25">
      <c r="A1238" s="16" t="s">
        <v>8219</v>
      </c>
      <c r="B1238" s="16">
        <v>73</v>
      </c>
      <c r="G1238" s="16" t="s">
        <v>8221</v>
      </c>
      <c r="H1238" s="16">
        <v>7</v>
      </c>
    </row>
    <row r="1239" spans="1:8" x14ac:dyDescent="0.25">
      <c r="A1239" s="16" t="s">
        <v>8219</v>
      </c>
      <c r="B1239" s="16">
        <v>73</v>
      </c>
      <c r="G1239" s="16" t="s">
        <v>8221</v>
      </c>
      <c r="H1239" s="16">
        <v>7</v>
      </c>
    </row>
    <row r="1240" spans="1:8" x14ac:dyDescent="0.25">
      <c r="A1240" s="16" t="s">
        <v>8219</v>
      </c>
      <c r="B1240" s="16">
        <v>73</v>
      </c>
      <c r="G1240" s="16" t="s">
        <v>8221</v>
      </c>
      <c r="H1240" s="16">
        <v>7</v>
      </c>
    </row>
    <row r="1241" spans="1:8" x14ac:dyDescent="0.25">
      <c r="A1241" s="16" t="s">
        <v>8219</v>
      </c>
      <c r="B1241" s="16">
        <v>73</v>
      </c>
      <c r="G1241" s="16" t="s">
        <v>8221</v>
      </c>
      <c r="H1241" s="16">
        <v>7</v>
      </c>
    </row>
    <row r="1242" spans="1:8" x14ac:dyDescent="0.25">
      <c r="A1242" s="16" t="s">
        <v>8219</v>
      </c>
      <c r="B1242" s="16">
        <v>74</v>
      </c>
      <c r="G1242" s="16" t="s">
        <v>8221</v>
      </c>
      <c r="H1242" s="16">
        <v>7</v>
      </c>
    </row>
    <row r="1243" spans="1:8" x14ac:dyDescent="0.25">
      <c r="A1243" s="16" t="s">
        <v>8219</v>
      </c>
      <c r="B1243" s="16">
        <v>74</v>
      </c>
      <c r="G1243" s="16" t="s">
        <v>8221</v>
      </c>
      <c r="H1243" s="16">
        <v>7</v>
      </c>
    </row>
    <row r="1244" spans="1:8" x14ac:dyDescent="0.25">
      <c r="A1244" s="16" t="s">
        <v>8219</v>
      </c>
      <c r="B1244" s="16">
        <v>74</v>
      </c>
      <c r="G1244" s="16" t="s">
        <v>8221</v>
      </c>
      <c r="H1244" s="16">
        <v>7</v>
      </c>
    </row>
    <row r="1245" spans="1:8" x14ac:dyDescent="0.25">
      <c r="A1245" s="16" t="s">
        <v>8219</v>
      </c>
      <c r="B1245" s="16">
        <v>74</v>
      </c>
      <c r="G1245" s="16" t="s">
        <v>8221</v>
      </c>
      <c r="H1245" s="16">
        <v>7</v>
      </c>
    </row>
    <row r="1246" spans="1:8" x14ac:dyDescent="0.25">
      <c r="A1246" s="16" t="s">
        <v>8219</v>
      </c>
      <c r="B1246" s="16">
        <v>74</v>
      </c>
      <c r="G1246" s="16" t="s">
        <v>8221</v>
      </c>
      <c r="H1246" s="16">
        <v>7</v>
      </c>
    </row>
    <row r="1247" spans="1:8" x14ac:dyDescent="0.25">
      <c r="A1247" s="16" t="s">
        <v>8219</v>
      </c>
      <c r="B1247" s="16">
        <v>74</v>
      </c>
      <c r="G1247" s="16" t="s">
        <v>8221</v>
      </c>
      <c r="H1247" s="16">
        <v>7</v>
      </c>
    </row>
    <row r="1248" spans="1:8" x14ac:dyDescent="0.25">
      <c r="A1248" s="16" t="s">
        <v>8219</v>
      </c>
      <c r="B1248" s="16">
        <v>74</v>
      </c>
      <c r="G1248" s="16" t="s">
        <v>8221</v>
      </c>
      <c r="H1248" s="16">
        <v>7</v>
      </c>
    </row>
    <row r="1249" spans="1:8" x14ac:dyDescent="0.25">
      <c r="A1249" s="16" t="s">
        <v>8219</v>
      </c>
      <c r="B1249" s="16">
        <v>74</v>
      </c>
      <c r="G1249" s="16" t="s">
        <v>8221</v>
      </c>
      <c r="H1249" s="16">
        <v>7</v>
      </c>
    </row>
    <row r="1250" spans="1:8" x14ac:dyDescent="0.25">
      <c r="A1250" s="16" t="s">
        <v>8219</v>
      </c>
      <c r="B1250" s="16">
        <v>74</v>
      </c>
      <c r="G1250" s="16" t="s">
        <v>8221</v>
      </c>
      <c r="H1250" s="16">
        <v>7</v>
      </c>
    </row>
    <row r="1251" spans="1:8" x14ac:dyDescent="0.25">
      <c r="A1251" s="16" t="s">
        <v>8219</v>
      </c>
      <c r="B1251" s="16">
        <v>74</v>
      </c>
      <c r="G1251" s="16" t="s">
        <v>8221</v>
      </c>
      <c r="H1251" s="16">
        <v>7</v>
      </c>
    </row>
    <row r="1252" spans="1:8" x14ac:dyDescent="0.25">
      <c r="A1252" s="16" t="s">
        <v>8219</v>
      </c>
      <c r="B1252" s="16">
        <v>74</v>
      </c>
      <c r="G1252" s="16" t="s">
        <v>8221</v>
      </c>
      <c r="H1252" s="16">
        <v>7</v>
      </c>
    </row>
    <row r="1253" spans="1:8" x14ac:dyDescent="0.25">
      <c r="A1253" s="16" t="s">
        <v>8219</v>
      </c>
      <c r="B1253" s="16">
        <v>74</v>
      </c>
      <c r="G1253" s="16" t="s">
        <v>8221</v>
      </c>
      <c r="H1253" s="16">
        <v>7</v>
      </c>
    </row>
    <row r="1254" spans="1:8" x14ac:dyDescent="0.25">
      <c r="A1254" s="16" t="s">
        <v>8219</v>
      </c>
      <c r="B1254" s="16">
        <v>74</v>
      </c>
      <c r="G1254" s="16" t="s">
        <v>8221</v>
      </c>
      <c r="H1254" s="16">
        <v>7</v>
      </c>
    </row>
    <row r="1255" spans="1:8" x14ac:dyDescent="0.25">
      <c r="A1255" s="16" t="s">
        <v>8219</v>
      </c>
      <c r="B1255" s="16">
        <v>75</v>
      </c>
      <c r="G1255" s="16" t="s">
        <v>8221</v>
      </c>
      <c r="H1255" s="16">
        <v>7</v>
      </c>
    </row>
    <row r="1256" spans="1:8" x14ac:dyDescent="0.25">
      <c r="A1256" s="16" t="s">
        <v>8219</v>
      </c>
      <c r="B1256" s="16">
        <v>75</v>
      </c>
      <c r="G1256" s="16" t="s">
        <v>8221</v>
      </c>
      <c r="H1256" s="16">
        <v>7</v>
      </c>
    </row>
    <row r="1257" spans="1:8" x14ac:dyDescent="0.25">
      <c r="A1257" s="16" t="s">
        <v>8219</v>
      </c>
      <c r="B1257" s="16">
        <v>75</v>
      </c>
      <c r="G1257" s="16" t="s">
        <v>8221</v>
      </c>
      <c r="H1257" s="16">
        <v>8</v>
      </c>
    </row>
    <row r="1258" spans="1:8" x14ac:dyDescent="0.25">
      <c r="A1258" s="16" t="s">
        <v>8219</v>
      </c>
      <c r="B1258" s="16">
        <v>75</v>
      </c>
      <c r="G1258" s="16" t="s">
        <v>8221</v>
      </c>
      <c r="H1258" s="16">
        <v>8</v>
      </c>
    </row>
    <row r="1259" spans="1:8" x14ac:dyDescent="0.25">
      <c r="A1259" s="16" t="s">
        <v>8219</v>
      </c>
      <c r="B1259" s="16">
        <v>75</v>
      </c>
      <c r="G1259" s="16" t="s">
        <v>8221</v>
      </c>
      <c r="H1259" s="16">
        <v>8</v>
      </c>
    </row>
    <row r="1260" spans="1:8" x14ac:dyDescent="0.25">
      <c r="A1260" s="16" t="s">
        <v>8219</v>
      </c>
      <c r="B1260" s="16">
        <v>75</v>
      </c>
      <c r="G1260" s="16" t="s">
        <v>8221</v>
      </c>
      <c r="H1260" s="16">
        <v>8</v>
      </c>
    </row>
    <row r="1261" spans="1:8" x14ac:dyDescent="0.25">
      <c r="A1261" s="16" t="s">
        <v>8219</v>
      </c>
      <c r="B1261" s="16">
        <v>75</v>
      </c>
      <c r="G1261" s="16" t="s">
        <v>8221</v>
      </c>
      <c r="H1261" s="16">
        <v>8</v>
      </c>
    </row>
    <row r="1262" spans="1:8" x14ac:dyDescent="0.25">
      <c r="A1262" s="16" t="s">
        <v>8219</v>
      </c>
      <c r="B1262" s="16">
        <v>75</v>
      </c>
      <c r="G1262" s="16" t="s">
        <v>8221</v>
      </c>
      <c r="H1262" s="16">
        <v>8</v>
      </c>
    </row>
    <row r="1263" spans="1:8" x14ac:dyDescent="0.25">
      <c r="A1263" s="16" t="s">
        <v>8219</v>
      </c>
      <c r="B1263" s="16">
        <v>75</v>
      </c>
      <c r="G1263" s="16" t="s">
        <v>8221</v>
      </c>
      <c r="H1263" s="16">
        <v>8</v>
      </c>
    </row>
    <row r="1264" spans="1:8" x14ac:dyDescent="0.25">
      <c r="A1264" s="16" t="s">
        <v>8219</v>
      </c>
      <c r="B1264" s="16">
        <v>75</v>
      </c>
      <c r="G1264" s="16" t="s">
        <v>8221</v>
      </c>
      <c r="H1264" s="16">
        <v>8</v>
      </c>
    </row>
    <row r="1265" spans="1:8" x14ac:dyDescent="0.25">
      <c r="A1265" s="16" t="s">
        <v>8219</v>
      </c>
      <c r="B1265" s="16">
        <v>75</v>
      </c>
      <c r="G1265" s="16" t="s">
        <v>8220</v>
      </c>
      <c r="H1265" s="16">
        <v>8</v>
      </c>
    </row>
    <row r="1266" spans="1:8" x14ac:dyDescent="0.25">
      <c r="A1266" s="16" t="s">
        <v>8219</v>
      </c>
      <c r="B1266" s="16">
        <v>75</v>
      </c>
      <c r="G1266" s="16" t="s">
        <v>8221</v>
      </c>
      <c r="H1266" s="16">
        <v>8</v>
      </c>
    </row>
    <row r="1267" spans="1:8" x14ac:dyDescent="0.25">
      <c r="A1267" s="16" t="s">
        <v>8219</v>
      </c>
      <c r="B1267" s="16">
        <v>76</v>
      </c>
      <c r="G1267" s="16" t="s">
        <v>8221</v>
      </c>
      <c r="H1267" s="16">
        <v>8</v>
      </c>
    </row>
    <row r="1268" spans="1:8" x14ac:dyDescent="0.25">
      <c r="A1268" s="16" t="s">
        <v>8219</v>
      </c>
      <c r="B1268" s="16">
        <v>76</v>
      </c>
      <c r="G1268" s="16" t="s">
        <v>8221</v>
      </c>
      <c r="H1268" s="16">
        <v>8</v>
      </c>
    </row>
    <row r="1269" spans="1:8" x14ac:dyDescent="0.25">
      <c r="A1269" s="16" t="s">
        <v>8219</v>
      </c>
      <c r="B1269" s="16">
        <v>76</v>
      </c>
      <c r="G1269" s="16" t="s">
        <v>8221</v>
      </c>
      <c r="H1269" s="16">
        <v>8</v>
      </c>
    </row>
    <row r="1270" spans="1:8" x14ac:dyDescent="0.25">
      <c r="A1270" s="16" t="s">
        <v>8219</v>
      </c>
      <c r="B1270" s="16">
        <v>76</v>
      </c>
      <c r="G1270" s="16" t="s">
        <v>8221</v>
      </c>
      <c r="H1270" s="16">
        <v>8</v>
      </c>
    </row>
    <row r="1271" spans="1:8" x14ac:dyDescent="0.25">
      <c r="A1271" s="16" t="s">
        <v>8219</v>
      </c>
      <c r="B1271" s="16">
        <v>76</v>
      </c>
      <c r="G1271" s="16" t="s">
        <v>8221</v>
      </c>
      <c r="H1271" s="16">
        <v>8</v>
      </c>
    </row>
    <row r="1272" spans="1:8" x14ac:dyDescent="0.25">
      <c r="A1272" s="16" t="s">
        <v>8219</v>
      </c>
      <c r="B1272" s="16">
        <v>76</v>
      </c>
      <c r="G1272" s="16" t="s">
        <v>8220</v>
      </c>
      <c r="H1272" s="16">
        <v>8</v>
      </c>
    </row>
    <row r="1273" spans="1:8" x14ac:dyDescent="0.25">
      <c r="A1273" s="16" t="s">
        <v>8219</v>
      </c>
      <c r="B1273" s="16">
        <v>76</v>
      </c>
      <c r="G1273" s="16" t="s">
        <v>8220</v>
      </c>
      <c r="H1273" s="16">
        <v>8</v>
      </c>
    </row>
    <row r="1274" spans="1:8" x14ac:dyDescent="0.25">
      <c r="A1274" s="16" t="s">
        <v>8219</v>
      </c>
      <c r="B1274" s="16">
        <v>76</v>
      </c>
      <c r="G1274" s="16" t="s">
        <v>8221</v>
      </c>
      <c r="H1274" s="16">
        <v>8</v>
      </c>
    </row>
    <row r="1275" spans="1:8" x14ac:dyDescent="0.25">
      <c r="A1275" s="16" t="s">
        <v>8219</v>
      </c>
      <c r="B1275" s="16">
        <v>76</v>
      </c>
      <c r="G1275" s="16" t="s">
        <v>8221</v>
      </c>
      <c r="H1275" s="16">
        <v>8</v>
      </c>
    </row>
    <row r="1276" spans="1:8" x14ac:dyDescent="0.25">
      <c r="A1276" s="16" t="s">
        <v>8219</v>
      </c>
      <c r="B1276" s="16">
        <v>76</v>
      </c>
      <c r="G1276" s="16" t="s">
        <v>8221</v>
      </c>
      <c r="H1276" s="16">
        <v>8</v>
      </c>
    </row>
    <row r="1277" spans="1:8" x14ac:dyDescent="0.25">
      <c r="A1277" s="16" t="s">
        <v>8219</v>
      </c>
      <c r="B1277" s="16">
        <v>77</v>
      </c>
      <c r="G1277" s="16" t="s">
        <v>8221</v>
      </c>
      <c r="H1277" s="16">
        <v>8</v>
      </c>
    </row>
    <row r="1278" spans="1:8" x14ac:dyDescent="0.25">
      <c r="A1278" s="16" t="s">
        <v>8219</v>
      </c>
      <c r="B1278" s="16">
        <v>77</v>
      </c>
      <c r="G1278" s="16" t="s">
        <v>8220</v>
      </c>
      <c r="H1278" s="16">
        <v>8</v>
      </c>
    </row>
    <row r="1279" spans="1:8" x14ac:dyDescent="0.25">
      <c r="A1279" s="16" t="s">
        <v>8219</v>
      </c>
      <c r="B1279" s="16">
        <v>77</v>
      </c>
      <c r="G1279" s="16" t="s">
        <v>8220</v>
      </c>
      <c r="H1279" s="16">
        <v>8</v>
      </c>
    </row>
    <row r="1280" spans="1:8" x14ac:dyDescent="0.25">
      <c r="A1280" s="16" t="s">
        <v>8219</v>
      </c>
      <c r="B1280" s="16">
        <v>77</v>
      </c>
      <c r="G1280" s="16" t="s">
        <v>8221</v>
      </c>
      <c r="H1280" s="16">
        <v>8</v>
      </c>
    </row>
    <row r="1281" spans="1:8" x14ac:dyDescent="0.25">
      <c r="A1281" s="16" t="s">
        <v>8219</v>
      </c>
      <c r="B1281" s="16">
        <v>77</v>
      </c>
      <c r="G1281" s="16" t="s">
        <v>8221</v>
      </c>
      <c r="H1281" s="16">
        <v>8</v>
      </c>
    </row>
    <row r="1282" spans="1:8" x14ac:dyDescent="0.25">
      <c r="A1282" s="16" t="s">
        <v>8219</v>
      </c>
      <c r="B1282" s="16">
        <v>77</v>
      </c>
      <c r="G1282" s="16" t="s">
        <v>8221</v>
      </c>
      <c r="H1282" s="16">
        <v>8</v>
      </c>
    </row>
    <row r="1283" spans="1:8" x14ac:dyDescent="0.25">
      <c r="A1283" s="16" t="s">
        <v>8219</v>
      </c>
      <c r="B1283" s="16">
        <v>77</v>
      </c>
      <c r="G1283" s="16" t="s">
        <v>8221</v>
      </c>
      <c r="H1283" s="16">
        <v>8</v>
      </c>
    </row>
    <row r="1284" spans="1:8" x14ac:dyDescent="0.25">
      <c r="A1284" s="16" t="s">
        <v>8219</v>
      </c>
      <c r="B1284" s="16">
        <v>77</v>
      </c>
      <c r="G1284" s="16" t="s">
        <v>8221</v>
      </c>
      <c r="H1284" s="16">
        <v>8</v>
      </c>
    </row>
    <row r="1285" spans="1:8" x14ac:dyDescent="0.25">
      <c r="A1285" s="16" t="s">
        <v>8219</v>
      </c>
      <c r="B1285" s="16">
        <v>78</v>
      </c>
      <c r="G1285" s="16" t="s">
        <v>8221</v>
      </c>
      <c r="H1285" s="16">
        <v>8</v>
      </c>
    </row>
    <row r="1286" spans="1:8" x14ac:dyDescent="0.25">
      <c r="A1286" s="16" t="s">
        <v>8219</v>
      </c>
      <c r="B1286" s="16">
        <v>78</v>
      </c>
      <c r="G1286" s="16" t="s">
        <v>8220</v>
      </c>
      <c r="H1286" s="16">
        <v>8</v>
      </c>
    </row>
    <row r="1287" spans="1:8" x14ac:dyDescent="0.25">
      <c r="A1287" s="16" t="s">
        <v>8219</v>
      </c>
      <c r="B1287" s="16">
        <v>78</v>
      </c>
      <c r="G1287" s="16" t="s">
        <v>8220</v>
      </c>
      <c r="H1287" s="16">
        <v>8</v>
      </c>
    </row>
    <row r="1288" spans="1:8" x14ac:dyDescent="0.25">
      <c r="A1288" s="16" t="s">
        <v>8219</v>
      </c>
      <c r="B1288" s="16">
        <v>78</v>
      </c>
      <c r="G1288" s="16" t="s">
        <v>8221</v>
      </c>
      <c r="H1288" s="16">
        <v>8</v>
      </c>
    </row>
    <row r="1289" spans="1:8" x14ac:dyDescent="0.25">
      <c r="A1289" s="16" t="s">
        <v>8219</v>
      </c>
      <c r="B1289" s="16">
        <v>78</v>
      </c>
      <c r="G1289" s="16" t="s">
        <v>8221</v>
      </c>
      <c r="H1289" s="16">
        <v>8</v>
      </c>
    </row>
    <row r="1290" spans="1:8" x14ac:dyDescent="0.25">
      <c r="A1290" s="16" t="s">
        <v>8219</v>
      </c>
      <c r="B1290" s="16">
        <v>78</v>
      </c>
      <c r="G1290" s="16" t="s">
        <v>8221</v>
      </c>
      <c r="H1290" s="16">
        <v>8</v>
      </c>
    </row>
    <row r="1291" spans="1:8" x14ac:dyDescent="0.25">
      <c r="A1291" s="16" t="s">
        <v>8219</v>
      </c>
      <c r="B1291" s="16">
        <v>78</v>
      </c>
      <c r="G1291" s="16" t="s">
        <v>8220</v>
      </c>
      <c r="H1291" s="16">
        <v>8</v>
      </c>
    </row>
    <row r="1292" spans="1:8" x14ac:dyDescent="0.25">
      <c r="A1292" s="16" t="s">
        <v>8219</v>
      </c>
      <c r="B1292" s="16">
        <v>78</v>
      </c>
      <c r="G1292" s="16" t="s">
        <v>8221</v>
      </c>
      <c r="H1292" s="16">
        <v>8</v>
      </c>
    </row>
    <row r="1293" spans="1:8" x14ac:dyDescent="0.25">
      <c r="A1293" s="16" t="s">
        <v>8219</v>
      </c>
      <c r="B1293" s="16">
        <v>78</v>
      </c>
      <c r="G1293" s="16" t="s">
        <v>8221</v>
      </c>
      <c r="H1293" s="16">
        <v>8</v>
      </c>
    </row>
    <row r="1294" spans="1:8" x14ac:dyDescent="0.25">
      <c r="A1294" s="16" t="s">
        <v>8219</v>
      </c>
      <c r="B1294" s="16">
        <v>78</v>
      </c>
      <c r="G1294" s="16" t="s">
        <v>8221</v>
      </c>
      <c r="H1294" s="16">
        <v>8</v>
      </c>
    </row>
    <row r="1295" spans="1:8" x14ac:dyDescent="0.25">
      <c r="A1295" s="16" t="s">
        <v>8219</v>
      </c>
      <c r="B1295" s="16">
        <v>78</v>
      </c>
      <c r="G1295" s="16" t="s">
        <v>8221</v>
      </c>
      <c r="H1295" s="16">
        <v>8</v>
      </c>
    </row>
    <row r="1296" spans="1:8" x14ac:dyDescent="0.25">
      <c r="A1296" s="16" t="s">
        <v>8219</v>
      </c>
      <c r="B1296" s="16">
        <v>78</v>
      </c>
      <c r="G1296" s="16" t="s">
        <v>8221</v>
      </c>
      <c r="H1296" s="16">
        <v>8</v>
      </c>
    </row>
    <row r="1297" spans="1:8" x14ac:dyDescent="0.25">
      <c r="A1297" s="16" t="s">
        <v>8219</v>
      </c>
      <c r="B1297" s="16">
        <v>78</v>
      </c>
      <c r="G1297" s="16" t="s">
        <v>8221</v>
      </c>
      <c r="H1297" s="16">
        <v>8</v>
      </c>
    </row>
    <row r="1298" spans="1:8" x14ac:dyDescent="0.25">
      <c r="A1298" s="16" t="s">
        <v>8219</v>
      </c>
      <c r="B1298" s="16">
        <v>79</v>
      </c>
      <c r="G1298" s="16" t="s">
        <v>8221</v>
      </c>
      <c r="H1298" s="16">
        <v>8</v>
      </c>
    </row>
    <row r="1299" spans="1:8" x14ac:dyDescent="0.25">
      <c r="A1299" s="16" t="s">
        <v>8219</v>
      </c>
      <c r="B1299" s="16">
        <v>79</v>
      </c>
      <c r="G1299" s="16" t="s">
        <v>8221</v>
      </c>
      <c r="H1299" s="16">
        <v>8</v>
      </c>
    </row>
    <row r="1300" spans="1:8" x14ac:dyDescent="0.25">
      <c r="A1300" s="16" t="s">
        <v>8219</v>
      </c>
      <c r="B1300" s="16">
        <v>79</v>
      </c>
      <c r="G1300" s="16" t="s">
        <v>8221</v>
      </c>
      <c r="H1300" s="16">
        <v>8</v>
      </c>
    </row>
    <row r="1301" spans="1:8" x14ac:dyDescent="0.25">
      <c r="A1301" s="16" t="s">
        <v>8219</v>
      </c>
      <c r="B1301" s="16">
        <v>79</v>
      </c>
      <c r="G1301" s="16" t="s">
        <v>8221</v>
      </c>
      <c r="H1301" s="16">
        <v>8</v>
      </c>
    </row>
    <row r="1302" spans="1:8" x14ac:dyDescent="0.25">
      <c r="A1302" s="16" t="s">
        <v>8219</v>
      </c>
      <c r="B1302" s="16">
        <v>79</v>
      </c>
      <c r="G1302" s="16" t="s">
        <v>8221</v>
      </c>
      <c r="H1302" s="16">
        <v>8</v>
      </c>
    </row>
    <row r="1303" spans="1:8" x14ac:dyDescent="0.25">
      <c r="A1303" s="16" t="s">
        <v>8219</v>
      </c>
      <c r="B1303" s="16">
        <v>79</v>
      </c>
      <c r="G1303" s="16" t="s">
        <v>8220</v>
      </c>
      <c r="H1303" s="16">
        <v>9</v>
      </c>
    </row>
    <row r="1304" spans="1:8" x14ac:dyDescent="0.25">
      <c r="A1304" s="16" t="s">
        <v>8219</v>
      </c>
      <c r="B1304" s="16">
        <v>79</v>
      </c>
      <c r="G1304" s="16" t="s">
        <v>8221</v>
      </c>
      <c r="H1304" s="16">
        <v>9</v>
      </c>
    </row>
    <row r="1305" spans="1:8" x14ac:dyDescent="0.25">
      <c r="A1305" s="16" t="s">
        <v>8219</v>
      </c>
      <c r="B1305" s="16">
        <v>79</v>
      </c>
      <c r="G1305" s="16" t="s">
        <v>8221</v>
      </c>
      <c r="H1305" s="16">
        <v>9</v>
      </c>
    </row>
    <row r="1306" spans="1:8" x14ac:dyDescent="0.25">
      <c r="A1306" s="16" t="s">
        <v>8219</v>
      </c>
      <c r="B1306" s="16">
        <v>79</v>
      </c>
      <c r="G1306" s="16" t="s">
        <v>8221</v>
      </c>
      <c r="H1306" s="16">
        <v>9</v>
      </c>
    </row>
    <row r="1307" spans="1:8" x14ac:dyDescent="0.25">
      <c r="A1307" s="16" t="s">
        <v>8219</v>
      </c>
      <c r="B1307" s="16">
        <v>79</v>
      </c>
      <c r="G1307" s="16" t="s">
        <v>8220</v>
      </c>
      <c r="H1307" s="16">
        <v>9</v>
      </c>
    </row>
    <row r="1308" spans="1:8" x14ac:dyDescent="0.25">
      <c r="A1308" s="16" t="s">
        <v>8219</v>
      </c>
      <c r="B1308" s="16">
        <v>79</v>
      </c>
      <c r="G1308" s="16" t="s">
        <v>8220</v>
      </c>
      <c r="H1308" s="16">
        <v>9</v>
      </c>
    </row>
    <row r="1309" spans="1:8" x14ac:dyDescent="0.25">
      <c r="A1309" s="16" t="s">
        <v>8219</v>
      </c>
      <c r="B1309" s="16">
        <v>80</v>
      </c>
      <c r="G1309" s="16" t="s">
        <v>8221</v>
      </c>
      <c r="H1309" s="16">
        <v>9</v>
      </c>
    </row>
    <row r="1310" spans="1:8" x14ac:dyDescent="0.25">
      <c r="A1310" s="16" t="s">
        <v>8219</v>
      </c>
      <c r="B1310" s="16">
        <v>80</v>
      </c>
      <c r="G1310" s="16" t="s">
        <v>8221</v>
      </c>
      <c r="H1310" s="16">
        <v>9</v>
      </c>
    </row>
    <row r="1311" spans="1:8" x14ac:dyDescent="0.25">
      <c r="A1311" s="16" t="s">
        <v>8219</v>
      </c>
      <c r="B1311" s="16">
        <v>80</v>
      </c>
      <c r="G1311" s="16" t="s">
        <v>8221</v>
      </c>
      <c r="H1311" s="16">
        <v>9</v>
      </c>
    </row>
    <row r="1312" spans="1:8" x14ac:dyDescent="0.25">
      <c r="A1312" s="16" t="s">
        <v>8219</v>
      </c>
      <c r="B1312" s="16">
        <v>80</v>
      </c>
      <c r="G1312" s="16" t="s">
        <v>8221</v>
      </c>
      <c r="H1312" s="16">
        <v>9</v>
      </c>
    </row>
    <row r="1313" spans="1:8" x14ac:dyDescent="0.25">
      <c r="A1313" s="16" t="s">
        <v>8219</v>
      </c>
      <c r="B1313" s="16">
        <v>80</v>
      </c>
      <c r="G1313" s="16" t="s">
        <v>8221</v>
      </c>
      <c r="H1313" s="16">
        <v>9</v>
      </c>
    </row>
    <row r="1314" spans="1:8" x14ac:dyDescent="0.25">
      <c r="A1314" s="16" t="s">
        <v>8219</v>
      </c>
      <c r="B1314" s="16">
        <v>80</v>
      </c>
      <c r="G1314" s="16" t="s">
        <v>8221</v>
      </c>
      <c r="H1314" s="16">
        <v>9</v>
      </c>
    </row>
    <row r="1315" spans="1:8" x14ac:dyDescent="0.25">
      <c r="A1315" s="16" t="s">
        <v>8219</v>
      </c>
      <c r="B1315" s="16">
        <v>80</v>
      </c>
      <c r="G1315" s="16" t="s">
        <v>8221</v>
      </c>
      <c r="H1315" s="16">
        <v>9</v>
      </c>
    </row>
    <row r="1316" spans="1:8" x14ac:dyDescent="0.25">
      <c r="A1316" s="16" t="s">
        <v>8219</v>
      </c>
      <c r="B1316" s="16">
        <v>80</v>
      </c>
      <c r="G1316" s="16" t="s">
        <v>8221</v>
      </c>
      <c r="H1316" s="16">
        <v>9</v>
      </c>
    </row>
    <row r="1317" spans="1:8" x14ac:dyDescent="0.25">
      <c r="A1317" s="16" t="s">
        <v>8219</v>
      </c>
      <c r="B1317" s="16">
        <v>81</v>
      </c>
      <c r="G1317" s="16" t="s">
        <v>8220</v>
      </c>
      <c r="H1317" s="16">
        <v>9</v>
      </c>
    </row>
    <row r="1318" spans="1:8" x14ac:dyDescent="0.25">
      <c r="A1318" s="16" t="s">
        <v>8219</v>
      </c>
      <c r="B1318" s="16">
        <v>81</v>
      </c>
      <c r="G1318" s="16" t="s">
        <v>8220</v>
      </c>
      <c r="H1318" s="16">
        <v>9</v>
      </c>
    </row>
    <row r="1319" spans="1:8" x14ac:dyDescent="0.25">
      <c r="A1319" s="16" t="s">
        <v>8219</v>
      </c>
      <c r="B1319" s="16">
        <v>81</v>
      </c>
      <c r="G1319" s="16" t="s">
        <v>8221</v>
      </c>
      <c r="H1319" s="16">
        <v>9</v>
      </c>
    </row>
    <row r="1320" spans="1:8" x14ac:dyDescent="0.25">
      <c r="A1320" s="16" t="s">
        <v>8219</v>
      </c>
      <c r="B1320" s="16">
        <v>81</v>
      </c>
      <c r="G1320" s="16" t="s">
        <v>8221</v>
      </c>
      <c r="H1320" s="16">
        <v>9</v>
      </c>
    </row>
    <row r="1321" spans="1:8" x14ac:dyDescent="0.25">
      <c r="A1321" s="16" t="s">
        <v>8219</v>
      </c>
      <c r="B1321" s="16">
        <v>81</v>
      </c>
      <c r="G1321" s="16" t="s">
        <v>8221</v>
      </c>
      <c r="H1321" s="16">
        <v>9</v>
      </c>
    </row>
    <row r="1322" spans="1:8" x14ac:dyDescent="0.25">
      <c r="A1322" s="16" t="s">
        <v>8219</v>
      </c>
      <c r="B1322" s="16">
        <v>81</v>
      </c>
      <c r="G1322" s="16" t="s">
        <v>8221</v>
      </c>
      <c r="H1322" s="16">
        <v>9</v>
      </c>
    </row>
    <row r="1323" spans="1:8" x14ac:dyDescent="0.25">
      <c r="A1323" s="16" t="s">
        <v>8219</v>
      </c>
      <c r="B1323" s="16">
        <v>81</v>
      </c>
      <c r="G1323" s="16" t="s">
        <v>8221</v>
      </c>
      <c r="H1323" s="16">
        <v>9</v>
      </c>
    </row>
    <row r="1324" spans="1:8" x14ac:dyDescent="0.25">
      <c r="A1324" s="16" t="s">
        <v>8219</v>
      </c>
      <c r="B1324" s="16">
        <v>81</v>
      </c>
      <c r="G1324" s="16" t="s">
        <v>8221</v>
      </c>
      <c r="H1324" s="16">
        <v>9</v>
      </c>
    </row>
    <row r="1325" spans="1:8" x14ac:dyDescent="0.25">
      <c r="A1325" s="16" t="s">
        <v>8219</v>
      </c>
      <c r="B1325" s="16">
        <v>81</v>
      </c>
      <c r="G1325" s="16" t="s">
        <v>8221</v>
      </c>
      <c r="H1325" s="16">
        <v>9</v>
      </c>
    </row>
    <row r="1326" spans="1:8" x14ac:dyDescent="0.25">
      <c r="A1326" s="16" t="s">
        <v>8219</v>
      </c>
      <c r="B1326" s="16">
        <v>81</v>
      </c>
      <c r="G1326" s="16" t="s">
        <v>8221</v>
      </c>
      <c r="H1326" s="16">
        <v>9</v>
      </c>
    </row>
    <row r="1327" spans="1:8" x14ac:dyDescent="0.25">
      <c r="A1327" s="16" t="s">
        <v>8219</v>
      </c>
      <c r="B1327" s="16">
        <v>82</v>
      </c>
      <c r="G1327" s="16" t="s">
        <v>8221</v>
      </c>
      <c r="H1327" s="16">
        <v>9</v>
      </c>
    </row>
    <row r="1328" spans="1:8" x14ac:dyDescent="0.25">
      <c r="A1328" s="16" t="s">
        <v>8219</v>
      </c>
      <c r="B1328" s="16">
        <v>82</v>
      </c>
      <c r="G1328" s="16" t="s">
        <v>8221</v>
      </c>
      <c r="H1328" s="16">
        <v>9</v>
      </c>
    </row>
    <row r="1329" spans="1:8" x14ac:dyDescent="0.25">
      <c r="A1329" s="16" t="s">
        <v>8219</v>
      </c>
      <c r="B1329" s="16">
        <v>82</v>
      </c>
      <c r="G1329" s="16" t="s">
        <v>8221</v>
      </c>
      <c r="H1329" s="16">
        <v>9</v>
      </c>
    </row>
    <row r="1330" spans="1:8" x14ac:dyDescent="0.25">
      <c r="A1330" s="16" t="s">
        <v>8219</v>
      </c>
      <c r="B1330" s="16">
        <v>82</v>
      </c>
      <c r="G1330" s="16" t="s">
        <v>8221</v>
      </c>
      <c r="H1330" s="16">
        <v>9</v>
      </c>
    </row>
    <row r="1331" spans="1:8" x14ac:dyDescent="0.25">
      <c r="A1331" s="16" t="s">
        <v>8219</v>
      </c>
      <c r="B1331" s="16">
        <v>82</v>
      </c>
      <c r="G1331" s="16" t="s">
        <v>8221</v>
      </c>
      <c r="H1331" s="16">
        <v>9</v>
      </c>
    </row>
    <row r="1332" spans="1:8" x14ac:dyDescent="0.25">
      <c r="A1332" s="16" t="s">
        <v>8219</v>
      </c>
      <c r="B1332" s="16">
        <v>82</v>
      </c>
      <c r="G1332" s="16" t="s">
        <v>8221</v>
      </c>
      <c r="H1332" s="16">
        <v>9</v>
      </c>
    </row>
    <row r="1333" spans="1:8" x14ac:dyDescent="0.25">
      <c r="A1333" s="16" t="s">
        <v>8219</v>
      </c>
      <c r="B1333" s="16">
        <v>82</v>
      </c>
      <c r="G1333" s="16" t="s">
        <v>8221</v>
      </c>
      <c r="H1333" s="16">
        <v>9</v>
      </c>
    </row>
    <row r="1334" spans="1:8" x14ac:dyDescent="0.25">
      <c r="A1334" s="16" t="s">
        <v>8219</v>
      </c>
      <c r="B1334" s="16">
        <v>82</v>
      </c>
      <c r="G1334" s="16" t="s">
        <v>8221</v>
      </c>
      <c r="H1334" s="16">
        <v>9</v>
      </c>
    </row>
    <row r="1335" spans="1:8" x14ac:dyDescent="0.25">
      <c r="A1335" s="16" t="s">
        <v>8219</v>
      </c>
      <c r="B1335" s="16">
        <v>82</v>
      </c>
      <c r="G1335" s="16" t="s">
        <v>8221</v>
      </c>
      <c r="H1335" s="16">
        <v>9</v>
      </c>
    </row>
    <row r="1336" spans="1:8" x14ac:dyDescent="0.25">
      <c r="A1336" s="16" t="s">
        <v>8219</v>
      </c>
      <c r="B1336" s="16">
        <v>83</v>
      </c>
      <c r="G1336" s="16" t="s">
        <v>8221</v>
      </c>
      <c r="H1336" s="16">
        <v>9</v>
      </c>
    </row>
    <row r="1337" spans="1:8" x14ac:dyDescent="0.25">
      <c r="A1337" s="16" t="s">
        <v>8219</v>
      </c>
      <c r="B1337" s="16">
        <v>83</v>
      </c>
      <c r="G1337" s="16" t="s">
        <v>8221</v>
      </c>
      <c r="H1337" s="16">
        <v>9</v>
      </c>
    </row>
    <row r="1338" spans="1:8" x14ac:dyDescent="0.25">
      <c r="A1338" s="16" t="s">
        <v>8219</v>
      </c>
      <c r="B1338" s="16">
        <v>83</v>
      </c>
      <c r="G1338" s="16" t="s">
        <v>8221</v>
      </c>
      <c r="H1338" s="16">
        <v>9</v>
      </c>
    </row>
    <row r="1339" spans="1:8" x14ac:dyDescent="0.25">
      <c r="A1339" s="16" t="s">
        <v>8219</v>
      </c>
      <c r="B1339" s="16">
        <v>83</v>
      </c>
      <c r="G1339" s="16" t="s">
        <v>8221</v>
      </c>
      <c r="H1339" s="16">
        <v>9</v>
      </c>
    </row>
    <row r="1340" spans="1:8" x14ac:dyDescent="0.25">
      <c r="A1340" s="16" t="s">
        <v>8219</v>
      </c>
      <c r="B1340" s="16">
        <v>83</v>
      </c>
      <c r="G1340" s="16" t="s">
        <v>8221</v>
      </c>
      <c r="H1340" s="16">
        <v>9</v>
      </c>
    </row>
    <row r="1341" spans="1:8" x14ac:dyDescent="0.25">
      <c r="A1341" s="16" t="s">
        <v>8219</v>
      </c>
      <c r="B1341" s="16">
        <v>83</v>
      </c>
      <c r="G1341" s="16" t="s">
        <v>8221</v>
      </c>
      <c r="H1341" s="16">
        <v>9</v>
      </c>
    </row>
    <row r="1342" spans="1:8" x14ac:dyDescent="0.25">
      <c r="A1342" s="16" t="s">
        <v>8219</v>
      </c>
      <c r="B1342" s="16">
        <v>83</v>
      </c>
      <c r="G1342" s="16" t="s">
        <v>8221</v>
      </c>
      <c r="H1342" s="16">
        <v>9</v>
      </c>
    </row>
    <row r="1343" spans="1:8" x14ac:dyDescent="0.25">
      <c r="A1343" s="16" t="s">
        <v>8219</v>
      </c>
      <c r="B1343" s="16">
        <v>83</v>
      </c>
      <c r="G1343" s="16" t="s">
        <v>8221</v>
      </c>
      <c r="H1343" s="16">
        <v>9</v>
      </c>
    </row>
    <row r="1344" spans="1:8" x14ac:dyDescent="0.25">
      <c r="A1344" s="16" t="s">
        <v>8219</v>
      </c>
      <c r="B1344" s="16">
        <v>84</v>
      </c>
      <c r="G1344" s="16" t="s">
        <v>8220</v>
      </c>
      <c r="H1344" s="16">
        <v>10</v>
      </c>
    </row>
    <row r="1345" spans="1:8" x14ac:dyDescent="0.25">
      <c r="A1345" s="16" t="s">
        <v>8219</v>
      </c>
      <c r="B1345" s="16">
        <v>84</v>
      </c>
      <c r="G1345" s="16" t="s">
        <v>8221</v>
      </c>
      <c r="H1345" s="16">
        <v>10</v>
      </c>
    </row>
    <row r="1346" spans="1:8" x14ac:dyDescent="0.25">
      <c r="A1346" s="16" t="s">
        <v>8219</v>
      </c>
      <c r="B1346" s="16">
        <v>84</v>
      </c>
      <c r="G1346" s="16" t="s">
        <v>8221</v>
      </c>
      <c r="H1346" s="16">
        <v>10</v>
      </c>
    </row>
    <row r="1347" spans="1:8" x14ac:dyDescent="0.25">
      <c r="A1347" s="16" t="s">
        <v>8219</v>
      </c>
      <c r="B1347" s="16">
        <v>84</v>
      </c>
      <c r="G1347" s="16" t="s">
        <v>8221</v>
      </c>
      <c r="H1347" s="16">
        <v>10</v>
      </c>
    </row>
    <row r="1348" spans="1:8" x14ac:dyDescent="0.25">
      <c r="A1348" s="16" t="s">
        <v>8219</v>
      </c>
      <c r="B1348" s="16">
        <v>84</v>
      </c>
      <c r="G1348" s="16" t="s">
        <v>8221</v>
      </c>
      <c r="H1348" s="16">
        <v>10</v>
      </c>
    </row>
    <row r="1349" spans="1:8" x14ac:dyDescent="0.25">
      <c r="A1349" s="16" t="s">
        <v>8219</v>
      </c>
      <c r="B1349" s="16">
        <v>84</v>
      </c>
      <c r="G1349" s="16" t="s">
        <v>8221</v>
      </c>
      <c r="H1349" s="16">
        <v>10</v>
      </c>
    </row>
    <row r="1350" spans="1:8" x14ac:dyDescent="0.25">
      <c r="A1350" s="16" t="s">
        <v>8219</v>
      </c>
      <c r="B1350" s="16">
        <v>85</v>
      </c>
      <c r="G1350" s="16" t="s">
        <v>8221</v>
      </c>
      <c r="H1350" s="16">
        <v>10</v>
      </c>
    </row>
    <row r="1351" spans="1:8" x14ac:dyDescent="0.25">
      <c r="A1351" s="16" t="s">
        <v>8219</v>
      </c>
      <c r="B1351" s="16">
        <v>85</v>
      </c>
      <c r="G1351" s="16" t="s">
        <v>8221</v>
      </c>
      <c r="H1351" s="16">
        <v>10</v>
      </c>
    </row>
    <row r="1352" spans="1:8" x14ac:dyDescent="0.25">
      <c r="A1352" s="16" t="s">
        <v>8219</v>
      </c>
      <c r="B1352" s="16">
        <v>85</v>
      </c>
      <c r="G1352" s="16" t="s">
        <v>8221</v>
      </c>
      <c r="H1352" s="16">
        <v>10</v>
      </c>
    </row>
    <row r="1353" spans="1:8" x14ac:dyDescent="0.25">
      <c r="A1353" s="16" t="s">
        <v>8219</v>
      </c>
      <c r="B1353" s="16">
        <v>85</v>
      </c>
      <c r="G1353" s="16" t="s">
        <v>8221</v>
      </c>
      <c r="H1353" s="16">
        <v>10</v>
      </c>
    </row>
    <row r="1354" spans="1:8" x14ac:dyDescent="0.25">
      <c r="A1354" s="16" t="s">
        <v>8219</v>
      </c>
      <c r="B1354" s="16">
        <v>86</v>
      </c>
      <c r="G1354" s="16" t="s">
        <v>8221</v>
      </c>
      <c r="H1354" s="16">
        <v>10</v>
      </c>
    </row>
    <row r="1355" spans="1:8" x14ac:dyDescent="0.25">
      <c r="A1355" s="16" t="s">
        <v>8219</v>
      </c>
      <c r="B1355" s="16">
        <v>86</v>
      </c>
      <c r="G1355" s="16" t="s">
        <v>8221</v>
      </c>
      <c r="H1355" s="16">
        <v>10</v>
      </c>
    </row>
    <row r="1356" spans="1:8" x14ac:dyDescent="0.25">
      <c r="A1356" s="16" t="s">
        <v>8219</v>
      </c>
      <c r="B1356" s="16">
        <v>86</v>
      </c>
      <c r="G1356" s="16" t="s">
        <v>8221</v>
      </c>
      <c r="H1356" s="16">
        <v>10</v>
      </c>
    </row>
    <row r="1357" spans="1:8" x14ac:dyDescent="0.25">
      <c r="A1357" s="16" t="s">
        <v>8219</v>
      </c>
      <c r="B1357" s="16">
        <v>86</v>
      </c>
      <c r="G1357" s="16" t="s">
        <v>8221</v>
      </c>
      <c r="H1357" s="16">
        <v>10</v>
      </c>
    </row>
    <row r="1358" spans="1:8" x14ac:dyDescent="0.25">
      <c r="A1358" s="16" t="s">
        <v>8219</v>
      </c>
      <c r="B1358" s="16">
        <v>86</v>
      </c>
      <c r="G1358" s="16" t="s">
        <v>8221</v>
      </c>
      <c r="H1358" s="16">
        <v>10</v>
      </c>
    </row>
    <row r="1359" spans="1:8" x14ac:dyDescent="0.25">
      <c r="A1359" s="16" t="s">
        <v>8219</v>
      </c>
      <c r="B1359" s="16">
        <v>86</v>
      </c>
      <c r="G1359" s="16" t="s">
        <v>8220</v>
      </c>
      <c r="H1359" s="16">
        <v>10</v>
      </c>
    </row>
    <row r="1360" spans="1:8" x14ac:dyDescent="0.25">
      <c r="A1360" s="16" t="s">
        <v>8219</v>
      </c>
      <c r="B1360" s="16">
        <v>87</v>
      </c>
      <c r="G1360" s="16" t="s">
        <v>8221</v>
      </c>
      <c r="H1360" s="16">
        <v>10</v>
      </c>
    </row>
    <row r="1361" spans="1:8" x14ac:dyDescent="0.25">
      <c r="A1361" s="16" t="s">
        <v>8219</v>
      </c>
      <c r="B1361" s="16">
        <v>87</v>
      </c>
      <c r="G1361" s="16" t="s">
        <v>8221</v>
      </c>
      <c r="H1361" s="16">
        <v>10</v>
      </c>
    </row>
    <row r="1362" spans="1:8" x14ac:dyDescent="0.25">
      <c r="A1362" s="16" t="s">
        <v>8219</v>
      </c>
      <c r="B1362" s="16">
        <v>87</v>
      </c>
      <c r="G1362" s="16" t="s">
        <v>8221</v>
      </c>
      <c r="H1362" s="16">
        <v>10</v>
      </c>
    </row>
    <row r="1363" spans="1:8" x14ac:dyDescent="0.25">
      <c r="A1363" s="16" t="s">
        <v>8219</v>
      </c>
      <c r="B1363" s="16">
        <v>87</v>
      </c>
      <c r="G1363" s="16" t="s">
        <v>8220</v>
      </c>
      <c r="H1363" s="16">
        <v>10</v>
      </c>
    </row>
    <row r="1364" spans="1:8" x14ac:dyDescent="0.25">
      <c r="A1364" s="16" t="s">
        <v>8219</v>
      </c>
      <c r="B1364" s="16">
        <v>87</v>
      </c>
      <c r="G1364" s="16" t="s">
        <v>8221</v>
      </c>
      <c r="H1364" s="16">
        <v>10</v>
      </c>
    </row>
    <row r="1365" spans="1:8" x14ac:dyDescent="0.25">
      <c r="A1365" s="16" t="s">
        <v>8219</v>
      </c>
      <c r="B1365" s="16">
        <v>87</v>
      </c>
      <c r="G1365" s="16" t="s">
        <v>8221</v>
      </c>
      <c r="H1365" s="16">
        <v>10</v>
      </c>
    </row>
    <row r="1366" spans="1:8" x14ac:dyDescent="0.25">
      <c r="A1366" s="16" t="s">
        <v>8219</v>
      </c>
      <c r="B1366" s="16">
        <v>87</v>
      </c>
      <c r="G1366" s="16" t="s">
        <v>8221</v>
      </c>
      <c r="H1366" s="16">
        <v>10</v>
      </c>
    </row>
    <row r="1367" spans="1:8" x14ac:dyDescent="0.25">
      <c r="A1367" s="16" t="s">
        <v>8219</v>
      </c>
      <c r="B1367" s="16">
        <v>87</v>
      </c>
      <c r="G1367" s="16" t="s">
        <v>8221</v>
      </c>
      <c r="H1367" s="16">
        <v>10</v>
      </c>
    </row>
    <row r="1368" spans="1:8" x14ac:dyDescent="0.25">
      <c r="A1368" s="16" t="s">
        <v>8219</v>
      </c>
      <c r="B1368" s="16">
        <v>87</v>
      </c>
      <c r="G1368" s="16" t="s">
        <v>8221</v>
      </c>
      <c r="H1368" s="16">
        <v>10</v>
      </c>
    </row>
    <row r="1369" spans="1:8" x14ac:dyDescent="0.25">
      <c r="A1369" s="16" t="s">
        <v>8219</v>
      </c>
      <c r="B1369" s="16">
        <v>88</v>
      </c>
      <c r="G1369" s="16" t="s">
        <v>8220</v>
      </c>
      <c r="H1369" s="16">
        <v>10</v>
      </c>
    </row>
    <row r="1370" spans="1:8" x14ac:dyDescent="0.25">
      <c r="A1370" s="16" t="s">
        <v>8219</v>
      </c>
      <c r="B1370" s="16">
        <v>88</v>
      </c>
      <c r="G1370" s="16" t="s">
        <v>8221</v>
      </c>
      <c r="H1370" s="16">
        <v>10</v>
      </c>
    </row>
    <row r="1371" spans="1:8" x14ac:dyDescent="0.25">
      <c r="A1371" s="16" t="s">
        <v>8219</v>
      </c>
      <c r="B1371" s="16">
        <v>88</v>
      </c>
      <c r="G1371" s="16" t="s">
        <v>8221</v>
      </c>
      <c r="H1371" s="16">
        <v>10</v>
      </c>
    </row>
    <row r="1372" spans="1:8" x14ac:dyDescent="0.25">
      <c r="A1372" s="16" t="s">
        <v>8219</v>
      </c>
      <c r="B1372" s="16">
        <v>88</v>
      </c>
      <c r="G1372" s="16" t="s">
        <v>8221</v>
      </c>
      <c r="H1372" s="16">
        <v>10</v>
      </c>
    </row>
    <row r="1373" spans="1:8" x14ac:dyDescent="0.25">
      <c r="A1373" s="16" t="s">
        <v>8219</v>
      </c>
      <c r="B1373" s="16">
        <v>88</v>
      </c>
      <c r="G1373" s="16" t="s">
        <v>8221</v>
      </c>
      <c r="H1373" s="16">
        <v>10</v>
      </c>
    </row>
    <row r="1374" spans="1:8" x14ac:dyDescent="0.25">
      <c r="A1374" s="16" t="s">
        <v>8219</v>
      </c>
      <c r="B1374" s="16">
        <v>88</v>
      </c>
      <c r="G1374" s="16" t="s">
        <v>8221</v>
      </c>
      <c r="H1374" s="16">
        <v>10</v>
      </c>
    </row>
    <row r="1375" spans="1:8" x14ac:dyDescent="0.25">
      <c r="A1375" s="16" t="s">
        <v>8219</v>
      </c>
      <c r="B1375" s="16">
        <v>89</v>
      </c>
      <c r="G1375" s="16" t="s">
        <v>8221</v>
      </c>
      <c r="H1375" s="16">
        <v>11</v>
      </c>
    </row>
    <row r="1376" spans="1:8" x14ac:dyDescent="0.25">
      <c r="A1376" s="16" t="s">
        <v>8219</v>
      </c>
      <c r="B1376" s="16">
        <v>89</v>
      </c>
      <c r="G1376" s="16" t="s">
        <v>8221</v>
      </c>
      <c r="H1376" s="16">
        <v>11</v>
      </c>
    </row>
    <row r="1377" spans="1:8" x14ac:dyDescent="0.25">
      <c r="A1377" s="16" t="s">
        <v>8219</v>
      </c>
      <c r="B1377" s="16">
        <v>89</v>
      </c>
      <c r="G1377" s="16" t="s">
        <v>8221</v>
      </c>
      <c r="H1377" s="16">
        <v>11</v>
      </c>
    </row>
    <row r="1378" spans="1:8" x14ac:dyDescent="0.25">
      <c r="A1378" s="16" t="s">
        <v>8219</v>
      </c>
      <c r="B1378" s="16">
        <v>89</v>
      </c>
      <c r="G1378" s="16" t="s">
        <v>8221</v>
      </c>
      <c r="H1378" s="16">
        <v>11</v>
      </c>
    </row>
    <row r="1379" spans="1:8" x14ac:dyDescent="0.25">
      <c r="A1379" s="16" t="s">
        <v>8219</v>
      </c>
      <c r="B1379" s="16">
        <v>89</v>
      </c>
      <c r="G1379" s="16" t="s">
        <v>8221</v>
      </c>
      <c r="H1379" s="16">
        <v>11</v>
      </c>
    </row>
    <row r="1380" spans="1:8" x14ac:dyDescent="0.25">
      <c r="A1380" s="16" t="s">
        <v>8219</v>
      </c>
      <c r="B1380" s="16">
        <v>89</v>
      </c>
      <c r="G1380" s="16" t="s">
        <v>8221</v>
      </c>
      <c r="H1380" s="16">
        <v>11</v>
      </c>
    </row>
    <row r="1381" spans="1:8" x14ac:dyDescent="0.25">
      <c r="A1381" s="16" t="s">
        <v>8219</v>
      </c>
      <c r="B1381" s="16">
        <v>89</v>
      </c>
      <c r="G1381" s="16" t="s">
        <v>8221</v>
      </c>
      <c r="H1381" s="16">
        <v>11</v>
      </c>
    </row>
    <row r="1382" spans="1:8" x14ac:dyDescent="0.25">
      <c r="A1382" s="16" t="s">
        <v>8219</v>
      </c>
      <c r="B1382" s="16">
        <v>89</v>
      </c>
      <c r="G1382" s="16" t="s">
        <v>8221</v>
      </c>
      <c r="H1382" s="16">
        <v>11</v>
      </c>
    </row>
    <row r="1383" spans="1:8" x14ac:dyDescent="0.25">
      <c r="A1383" s="16" t="s">
        <v>8219</v>
      </c>
      <c r="B1383" s="16">
        <v>89</v>
      </c>
      <c r="G1383" s="16" t="s">
        <v>8220</v>
      </c>
      <c r="H1383" s="16">
        <v>11</v>
      </c>
    </row>
    <row r="1384" spans="1:8" x14ac:dyDescent="0.25">
      <c r="A1384" s="16" t="s">
        <v>8219</v>
      </c>
      <c r="B1384" s="16">
        <v>89</v>
      </c>
      <c r="G1384" s="16" t="s">
        <v>8220</v>
      </c>
      <c r="H1384" s="16">
        <v>11</v>
      </c>
    </row>
    <row r="1385" spans="1:8" x14ac:dyDescent="0.25">
      <c r="A1385" s="16" t="s">
        <v>8219</v>
      </c>
      <c r="B1385" s="16">
        <v>89</v>
      </c>
      <c r="G1385" s="16" t="s">
        <v>8221</v>
      </c>
      <c r="H1385" s="16">
        <v>11</v>
      </c>
    </row>
    <row r="1386" spans="1:8" x14ac:dyDescent="0.25">
      <c r="A1386" s="16" t="s">
        <v>8219</v>
      </c>
      <c r="B1386" s="16">
        <v>90</v>
      </c>
      <c r="G1386" s="16" t="s">
        <v>8221</v>
      </c>
      <c r="H1386" s="16">
        <v>11</v>
      </c>
    </row>
    <row r="1387" spans="1:8" x14ac:dyDescent="0.25">
      <c r="A1387" s="16" t="s">
        <v>8219</v>
      </c>
      <c r="B1387" s="16">
        <v>90</v>
      </c>
      <c r="G1387" s="16" t="s">
        <v>8221</v>
      </c>
      <c r="H1387" s="16">
        <v>11</v>
      </c>
    </row>
    <row r="1388" spans="1:8" x14ac:dyDescent="0.25">
      <c r="A1388" s="16" t="s">
        <v>8219</v>
      </c>
      <c r="B1388" s="16">
        <v>90</v>
      </c>
      <c r="G1388" s="16" t="s">
        <v>8221</v>
      </c>
      <c r="H1388" s="16">
        <v>11</v>
      </c>
    </row>
    <row r="1389" spans="1:8" x14ac:dyDescent="0.25">
      <c r="A1389" s="16" t="s">
        <v>8219</v>
      </c>
      <c r="B1389" s="16">
        <v>90</v>
      </c>
      <c r="G1389" s="16" t="s">
        <v>8221</v>
      </c>
      <c r="H1389" s="16">
        <v>11</v>
      </c>
    </row>
    <row r="1390" spans="1:8" x14ac:dyDescent="0.25">
      <c r="A1390" s="16" t="s">
        <v>8219</v>
      </c>
      <c r="B1390" s="16">
        <v>90</v>
      </c>
      <c r="G1390" s="16" t="s">
        <v>8221</v>
      </c>
      <c r="H1390" s="16">
        <v>11</v>
      </c>
    </row>
    <row r="1391" spans="1:8" x14ac:dyDescent="0.25">
      <c r="A1391" s="16" t="s">
        <v>8219</v>
      </c>
      <c r="B1391" s="16">
        <v>90</v>
      </c>
      <c r="G1391" s="16" t="s">
        <v>8221</v>
      </c>
      <c r="H1391" s="16">
        <v>11</v>
      </c>
    </row>
    <row r="1392" spans="1:8" x14ac:dyDescent="0.25">
      <c r="A1392" s="16" t="s">
        <v>8219</v>
      </c>
      <c r="B1392" s="16">
        <v>90</v>
      </c>
      <c r="G1392" s="16" t="s">
        <v>8220</v>
      </c>
      <c r="H1392" s="16">
        <v>11</v>
      </c>
    </row>
    <row r="1393" spans="1:8" x14ac:dyDescent="0.25">
      <c r="A1393" s="16" t="s">
        <v>8219</v>
      </c>
      <c r="B1393" s="16">
        <v>90</v>
      </c>
      <c r="G1393" s="16" t="s">
        <v>8220</v>
      </c>
      <c r="H1393" s="16">
        <v>11</v>
      </c>
    </row>
    <row r="1394" spans="1:8" x14ac:dyDescent="0.25">
      <c r="A1394" s="16" t="s">
        <v>8219</v>
      </c>
      <c r="B1394" s="16">
        <v>90</v>
      </c>
      <c r="G1394" s="16" t="s">
        <v>8221</v>
      </c>
      <c r="H1394" s="16">
        <v>11</v>
      </c>
    </row>
    <row r="1395" spans="1:8" x14ac:dyDescent="0.25">
      <c r="A1395" s="16" t="s">
        <v>8219</v>
      </c>
      <c r="B1395" s="16">
        <v>91</v>
      </c>
      <c r="G1395" s="16" t="s">
        <v>8221</v>
      </c>
      <c r="H1395" s="16">
        <v>11</v>
      </c>
    </row>
    <row r="1396" spans="1:8" x14ac:dyDescent="0.25">
      <c r="A1396" s="16" t="s">
        <v>8219</v>
      </c>
      <c r="B1396" s="16">
        <v>91</v>
      </c>
      <c r="G1396" s="16" t="s">
        <v>8221</v>
      </c>
      <c r="H1396" s="16">
        <v>11</v>
      </c>
    </row>
    <row r="1397" spans="1:8" x14ac:dyDescent="0.25">
      <c r="A1397" s="16" t="s">
        <v>8219</v>
      </c>
      <c r="B1397" s="16">
        <v>91</v>
      </c>
      <c r="G1397" s="16" t="s">
        <v>8221</v>
      </c>
      <c r="H1397" s="16">
        <v>11</v>
      </c>
    </row>
    <row r="1398" spans="1:8" x14ac:dyDescent="0.25">
      <c r="A1398" s="16" t="s">
        <v>8219</v>
      </c>
      <c r="B1398" s="16">
        <v>91</v>
      </c>
      <c r="G1398" s="16" t="s">
        <v>8221</v>
      </c>
      <c r="H1398" s="16">
        <v>11</v>
      </c>
    </row>
    <row r="1399" spans="1:8" x14ac:dyDescent="0.25">
      <c r="A1399" s="16" t="s">
        <v>8219</v>
      </c>
      <c r="B1399" s="16">
        <v>91</v>
      </c>
      <c r="G1399" s="16" t="s">
        <v>8221</v>
      </c>
      <c r="H1399" s="16">
        <v>12</v>
      </c>
    </row>
    <row r="1400" spans="1:8" x14ac:dyDescent="0.25">
      <c r="A1400" s="16" t="s">
        <v>8219</v>
      </c>
      <c r="B1400" s="16">
        <v>92</v>
      </c>
      <c r="G1400" s="16" t="s">
        <v>8221</v>
      </c>
      <c r="H1400" s="16">
        <v>12</v>
      </c>
    </row>
    <row r="1401" spans="1:8" x14ac:dyDescent="0.25">
      <c r="A1401" s="16" t="s">
        <v>8219</v>
      </c>
      <c r="B1401" s="16">
        <v>92</v>
      </c>
      <c r="G1401" s="16" t="s">
        <v>8221</v>
      </c>
      <c r="H1401" s="16">
        <v>12</v>
      </c>
    </row>
    <row r="1402" spans="1:8" x14ac:dyDescent="0.25">
      <c r="A1402" s="16" t="s">
        <v>8219</v>
      </c>
      <c r="B1402" s="16">
        <v>92</v>
      </c>
      <c r="G1402" s="16" t="s">
        <v>8221</v>
      </c>
      <c r="H1402" s="16">
        <v>12</v>
      </c>
    </row>
    <row r="1403" spans="1:8" x14ac:dyDescent="0.25">
      <c r="A1403" s="16" t="s">
        <v>8219</v>
      </c>
      <c r="B1403" s="16">
        <v>93</v>
      </c>
      <c r="G1403" s="16" t="s">
        <v>8221</v>
      </c>
      <c r="H1403" s="16">
        <v>12</v>
      </c>
    </row>
    <row r="1404" spans="1:8" x14ac:dyDescent="0.25">
      <c r="A1404" s="16" t="s">
        <v>8219</v>
      </c>
      <c r="B1404" s="16">
        <v>93</v>
      </c>
      <c r="G1404" s="16" t="s">
        <v>8221</v>
      </c>
      <c r="H1404" s="16">
        <v>12</v>
      </c>
    </row>
    <row r="1405" spans="1:8" x14ac:dyDescent="0.25">
      <c r="A1405" s="16" t="s">
        <v>8219</v>
      </c>
      <c r="B1405" s="16">
        <v>93</v>
      </c>
      <c r="G1405" s="16" t="s">
        <v>8221</v>
      </c>
      <c r="H1405" s="16">
        <v>12</v>
      </c>
    </row>
    <row r="1406" spans="1:8" x14ac:dyDescent="0.25">
      <c r="A1406" s="16" t="s">
        <v>8219</v>
      </c>
      <c r="B1406" s="16">
        <v>93</v>
      </c>
      <c r="G1406" s="16" t="s">
        <v>8221</v>
      </c>
      <c r="H1406" s="16">
        <v>12</v>
      </c>
    </row>
    <row r="1407" spans="1:8" x14ac:dyDescent="0.25">
      <c r="A1407" s="16" t="s">
        <v>8219</v>
      </c>
      <c r="B1407" s="16">
        <v>93</v>
      </c>
      <c r="G1407" s="16" t="s">
        <v>8221</v>
      </c>
      <c r="H1407" s="16">
        <v>12</v>
      </c>
    </row>
    <row r="1408" spans="1:8" x14ac:dyDescent="0.25">
      <c r="A1408" s="16" t="s">
        <v>8219</v>
      </c>
      <c r="B1408" s="16">
        <v>93</v>
      </c>
      <c r="G1408" s="16" t="s">
        <v>8221</v>
      </c>
      <c r="H1408" s="16">
        <v>12</v>
      </c>
    </row>
    <row r="1409" spans="1:8" x14ac:dyDescent="0.25">
      <c r="A1409" s="16" t="s">
        <v>8219</v>
      </c>
      <c r="B1409" s="16">
        <v>94</v>
      </c>
      <c r="G1409" s="16" t="s">
        <v>8221</v>
      </c>
      <c r="H1409" s="16">
        <v>12</v>
      </c>
    </row>
    <row r="1410" spans="1:8" x14ac:dyDescent="0.25">
      <c r="A1410" s="16" t="s">
        <v>8219</v>
      </c>
      <c r="B1410" s="16">
        <v>94</v>
      </c>
      <c r="G1410" s="16" t="s">
        <v>8221</v>
      </c>
      <c r="H1410" s="16">
        <v>12</v>
      </c>
    </row>
    <row r="1411" spans="1:8" x14ac:dyDescent="0.25">
      <c r="A1411" s="16" t="s">
        <v>8219</v>
      </c>
      <c r="B1411" s="16">
        <v>94</v>
      </c>
      <c r="G1411" s="16" t="s">
        <v>8221</v>
      </c>
      <c r="H1411" s="16">
        <v>12</v>
      </c>
    </row>
    <row r="1412" spans="1:8" x14ac:dyDescent="0.25">
      <c r="A1412" s="16" t="s">
        <v>8219</v>
      </c>
      <c r="B1412" s="16">
        <v>94</v>
      </c>
      <c r="G1412" s="16" t="s">
        <v>8221</v>
      </c>
      <c r="H1412" s="16">
        <v>12</v>
      </c>
    </row>
    <row r="1413" spans="1:8" x14ac:dyDescent="0.25">
      <c r="A1413" s="16" t="s">
        <v>8219</v>
      </c>
      <c r="B1413" s="16">
        <v>94</v>
      </c>
      <c r="G1413" s="16" t="s">
        <v>8221</v>
      </c>
      <c r="H1413" s="16">
        <v>12</v>
      </c>
    </row>
    <row r="1414" spans="1:8" x14ac:dyDescent="0.25">
      <c r="A1414" s="16" t="s">
        <v>8219</v>
      </c>
      <c r="B1414" s="16">
        <v>94</v>
      </c>
      <c r="G1414" s="16" t="s">
        <v>8221</v>
      </c>
      <c r="H1414" s="16">
        <v>12</v>
      </c>
    </row>
    <row r="1415" spans="1:8" x14ac:dyDescent="0.25">
      <c r="A1415" s="16" t="s">
        <v>8219</v>
      </c>
      <c r="B1415" s="16">
        <v>94</v>
      </c>
      <c r="G1415" s="16" t="s">
        <v>8221</v>
      </c>
      <c r="H1415" s="16">
        <v>12</v>
      </c>
    </row>
    <row r="1416" spans="1:8" x14ac:dyDescent="0.25">
      <c r="A1416" s="16" t="s">
        <v>8219</v>
      </c>
      <c r="B1416" s="16">
        <v>94</v>
      </c>
      <c r="G1416" s="16" t="s">
        <v>8221</v>
      </c>
      <c r="H1416" s="16">
        <v>12</v>
      </c>
    </row>
    <row r="1417" spans="1:8" x14ac:dyDescent="0.25">
      <c r="A1417" s="16" t="s">
        <v>8219</v>
      </c>
      <c r="B1417" s="16">
        <v>95</v>
      </c>
      <c r="G1417" s="16" t="s">
        <v>8220</v>
      </c>
      <c r="H1417" s="16">
        <v>12</v>
      </c>
    </row>
    <row r="1418" spans="1:8" x14ac:dyDescent="0.25">
      <c r="A1418" s="16" t="s">
        <v>8219</v>
      </c>
      <c r="B1418" s="16">
        <v>95</v>
      </c>
      <c r="G1418" s="16" t="s">
        <v>8221</v>
      </c>
      <c r="H1418" s="16">
        <v>12</v>
      </c>
    </row>
    <row r="1419" spans="1:8" x14ac:dyDescent="0.25">
      <c r="A1419" s="16" t="s">
        <v>8219</v>
      </c>
      <c r="B1419" s="16">
        <v>95</v>
      </c>
      <c r="G1419" s="16" t="s">
        <v>8221</v>
      </c>
      <c r="H1419" s="16">
        <v>12</v>
      </c>
    </row>
    <row r="1420" spans="1:8" x14ac:dyDescent="0.25">
      <c r="A1420" s="16" t="s">
        <v>8219</v>
      </c>
      <c r="B1420" s="16">
        <v>95</v>
      </c>
      <c r="G1420" s="16" t="s">
        <v>8221</v>
      </c>
      <c r="H1420" s="16">
        <v>12</v>
      </c>
    </row>
    <row r="1421" spans="1:8" x14ac:dyDescent="0.25">
      <c r="A1421" s="16" t="s">
        <v>8219</v>
      </c>
      <c r="B1421" s="16">
        <v>95</v>
      </c>
      <c r="G1421" s="16" t="s">
        <v>8221</v>
      </c>
      <c r="H1421" s="16">
        <v>12</v>
      </c>
    </row>
    <row r="1422" spans="1:8" x14ac:dyDescent="0.25">
      <c r="A1422" s="16" t="s">
        <v>8219</v>
      </c>
      <c r="B1422" s="16">
        <v>95</v>
      </c>
      <c r="G1422" s="16" t="s">
        <v>8221</v>
      </c>
      <c r="H1422" s="16">
        <v>12</v>
      </c>
    </row>
    <row r="1423" spans="1:8" x14ac:dyDescent="0.25">
      <c r="A1423" s="16" t="s">
        <v>8219</v>
      </c>
      <c r="B1423" s="16">
        <v>95</v>
      </c>
      <c r="G1423" s="16" t="s">
        <v>8221</v>
      </c>
      <c r="H1423" s="16">
        <v>12</v>
      </c>
    </row>
    <row r="1424" spans="1:8" x14ac:dyDescent="0.25">
      <c r="A1424" s="16" t="s">
        <v>8219</v>
      </c>
      <c r="B1424" s="16">
        <v>96</v>
      </c>
      <c r="G1424" s="16" t="s">
        <v>8221</v>
      </c>
      <c r="H1424" s="16">
        <v>12</v>
      </c>
    </row>
    <row r="1425" spans="1:8" x14ac:dyDescent="0.25">
      <c r="A1425" s="16" t="s">
        <v>8219</v>
      </c>
      <c r="B1425" s="16">
        <v>96</v>
      </c>
      <c r="G1425" s="16" t="s">
        <v>8221</v>
      </c>
      <c r="H1425" s="16">
        <v>12</v>
      </c>
    </row>
    <row r="1426" spans="1:8" x14ac:dyDescent="0.25">
      <c r="A1426" s="16" t="s">
        <v>8219</v>
      </c>
      <c r="B1426" s="16">
        <v>96</v>
      </c>
      <c r="G1426" s="16" t="s">
        <v>8221</v>
      </c>
      <c r="H1426" s="16">
        <v>12</v>
      </c>
    </row>
    <row r="1427" spans="1:8" x14ac:dyDescent="0.25">
      <c r="A1427" s="16" t="s">
        <v>8219</v>
      </c>
      <c r="B1427" s="16">
        <v>96</v>
      </c>
      <c r="G1427" s="16" t="s">
        <v>8221</v>
      </c>
      <c r="H1427" s="16">
        <v>12</v>
      </c>
    </row>
    <row r="1428" spans="1:8" x14ac:dyDescent="0.25">
      <c r="A1428" s="16" t="s">
        <v>8219</v>
      </c>
      <c r="B1428" s="16">
        <v>96</v>
      </c>
      <c r="G1428" s="16" t="s">
        <v>8221</v>
      </c>
      <c r="H1428" s="16">
        <v>12</v>
      </c>
    </row>
    <row r="1429" spans="1:8" x14ac:dyDescent="0.25">
      <c r="A1429" s="16" t="s">
        <v>8219</v>
      </c>
      <c r="B1429" s="16">
        <v>96</v>
      </c>
      <c r="G1429" s="16" t="s">
        <v>8221</v>
      </c>
      <c r="H1429" s="16">
        <v>12</v>
      </c>
    </row>
    <row r="1430" spans="1:8" x14ac:dyDescent="0.25">
      <c r="A1430" s="16" t="s">
        <v>8219</v>
      </c>
      <c r="B1430" s="16">
        <v>96</v>
      </c>
      <c r="G1430" s="16" t="s">
        <v>8221</v>
      </c>
      <c r="H1430" s="16">
        <v>12</v>
      </c>
    </row>
    <row r="1431" spans="1:8" x14ac:dyDescent="0.25">
      <c r="A1431" s="16" t="s">
        <v>8219</v>
      </c>
      <c r="B1431" s="16">
        <v>96</v>
      </c>
      <c r="G1431" s="16" t="s">
        <v>8220</v>
      </c>
      <c r="H1431" s="16">
        <v>13</v>
      </c>
    </row>
    <row r="1432" spans="1:8" x14ac:dyDescent="0.25">
      <c r="A1432" s="16" t="s">
        <v>8219</v>
      </c>
      <c r="B1432" s="16">
        <v>96</v>
      </c>
      <c r="G1432" s="16" t="s">
        <v>8221</v>
      </c>
      <c r="H1432" s="16">
        <v>13</v>
      </c>
    </row>
    <row r="1433" spans="1:8" x14ac:dyDescent="0.25">
      <c r="A1433" s="16" t="s">
        <v>8219</v>
      </c>
      <c r="B1433" s="16">
        <v>96</v>
      </c>
      <c r="G1433" s="16" t="s">
        <v>8221</v>
      </c>
      <c r="H1433" s="16">
        <v>13</v>
      </c>
    </row>
    <row r="1434" spans="1:8" x14ac:dyDescent="0.25">
      <c r="A1434" s="16" t="s">
        <v>8219</v>
      </c>
      <c r="B1434" s="16">
        <v>97</v>
      </c>
      <c r="G1434" s="16" t="s">
        <v>8221</v>
      </c>
      <c r="H1434" s="16">
        <v>13</v>
      </c>
    </row>
    <row r="1435" spans="1:8" x14ac:dyDescent="0.25">
      <c r="A1435" s="16" t="s">
        <v>8219</v>
      </c>
      <c r="B1435" s="16">
        <v>97</v>
      </c>
      <c r="G1435" s="16" t="s">
        <v>8221</v>
      </c>
      <c r="H1435" s="16">
        <v>13</v>
      </c>
    </row>
    <row r="1436" spans="1:8" x14ac:dyDescent="0.25">
      <c r="A1436" s="16" t="s">
        <v>8219</v>
      </c>
      <c r="B1436" s="16">
        <v>97</v>
      </c>
      <c r="G1436" s="16" t="s">
        <v>8220</v>
      </c>
      <c r="H1436" s="16">
        <v>13</v>
      </c>
    </row>
    <row r="1437" spans="1:8" x14ac:dyDescent="0.25">
      <c r="A1437" s="16" t="s">
        <v>8219</v>
      </c>
      <c r="B1437" s="16">
        <v>97</v>
      </c>
      <c r="G1437" s="16" t="s">
        <v>8221</v>
      </c>
      <c r="H1437" s="16">
        <v>13</v>
      </c>
    </row>
    <row r="1438" spans="1:8" x14ac:dyDescent="0.25">
      <c r="A1438" s="16" t="s">
        <v>8219</v>
      </c>
      <c r="B1438" s="16">
        <v>97</v>
      </c>
      <c r="G1438" s="16" t="s">
        <v>8221</v>
      </c>
      <c r="H1438" s="16">
        <v>13</v>
      </c>
    </row>
    <row r="1439" spans="1:8" x14ac:dyDescent="0.25">
      <c r="A1439" s="16" t="s">
        <v>8219</v>
      </c>
      <c r="B1439" s="16">
        <v>97</v>
      </c>
      <c r="G1439" s="16" t="s">
        <v>8220</v>
      </c>
      <c r="H1439" s="16">
        <v>13</v>
      </c>
    </row>
    <row r="1440" spans="1:8" x14ac:dyDescent="0.25">
      <c r="A1440" s="16" t="s">
        <v>8219</v>
      </c>
      <c r="B1440" s="16">
        <v>97</v>
      </c>
      <c r="G1440" s="16" t="s">
        <v>8221</v>
      </c>
      <c r="H1440" s="16">
        <v>13</v>
      </c>
    </row>
    <row r="1441" spans="1:8" x14ac:dyDescent="0.25">
      <c r="A1441" s="16" t="s">
        <v>8219</v>
      </c>
      <c r="B1441" s="16">
        <v>98</v>
      </c>
      <c r="G1441" s="16" t="s">
        <v>8221</v>
      </c>
      <c r="H1441" s="16">
        <v>13</v>
      </c>
    </row>
    <row r="1442" spans="1:8" x14ac:dyDescent="0.25">
      <c r="A1442" s="16" t="s">
        <v>8219</v>
      </c>
      <c r="B1442" s="16">
        <v>98</v>
      </c>
      <c r="G1442" s="16" t="s">
        <v>8221</v>
      </c>
      <c r="H1442" s="16">
        <v>13</v>
      </c>
    </row>
    <row r="1443" spans="1:8" x14ac:dyDescent="0.25">
      <c r="A1443" s="16" t="s">
        <v>8219</v>
      </c>
      <c r="B1443" s="16">
        <v>98</v>
      </c>
      <c r="G1443" s="16" t="s">
        <v>8221</v>
      </c>
      <c r="H1443" s="16">
        <v>13</v>
      </c>
    </row>
    <row r="1444" spans="1:8" x14ac:dyDescent="0.25">
      <c r="A1444" s="16" t="s">
        <v>8219</v>
      </c>
      <c r="B1444" s="16">
        <v>98</v>
      </c>
      <c r="G1444" s="16" t="s">
        <v>8221</v>
      </c>
      <c r="H1444" s="16">
        <v>13</v>
      </c>
    </row>
    <row r="1445" spans="1:8" x14ac:dyDescent="0.25">
      <c r="A1445" s="16" t="s">
        <v>8219</v>
      </c>
      <c r="B1445" s="16">
        <v>98</v>
      </c>
      <c r="G1445" s="16" t="s">
        <v>8221</v>
      </c>
      <c r="H1445" s="16">
        <v>13</v>
      </c>
    </row>
    <row r="1446" spans="1:8" x14ac:dyDescent="0.25">
      <c r="A1446" s="16" t="s">
        <v>8219</v>
      </c>
      <c r="B1446" s="16">
        <v>98</v>
      </c>
      <c r="G1446" s="16" t="s">
        <v>8221</v>
      </c>
      <c r="H1446" s="16">
        <v>13</v>
      </c>
    </row>
    <row r="1447" spans="1:8" x14ac:dyDescent="0.25">
      <c r="A1447" s="16" t="s">
        <v>8219</v>
      </c>
      <c r="B1447" s="16">
        <v>99</v>
      </c>
      <c r="G1447" s="16" t="s">
        <v>8221</v>
      </c>
      <c r="H1447" s="16">
        <v>13</v>
      </c>
    </row>
    <row r="1448" spans="1:8" x14ac:dyDescent="0.25">
      <c r="A1448" s="16" t="s">
        <v>8219</v>
      </c>
      <c r="B1448" s="16">
        <v>99</v>
      </c>
      <c r="G1448" s="16" t="s">
        <v>8221</v>
      </c>
      <c r="H1448" s="16">
        <v>13</v>
      </c>
    </row>
    <row r="1449" spans="1:8" x14ac:dyDescent="0.25">
      <c r="A1449" s="16" t="s">
        <v>8219</v>
      </c>
      <c r="B1449" s="16">
        <v>99</v>
      </c>
      <c r="G1449" s="16" t="s">
        <v>8221</v>
      </c>
      <c r="H1449" s="16">
        <v>13</v>
      </c>
    </row>
    <row r="1450" spans="1:8" x14ac:dyDescent="0.25">
      <c r="A1450" s="16" t="s">
        <v>8219</v>
      </c>
      <c r="B1450" s="16">
        <v>99</v>
      </c>
      <c r="G1450" s="16" t="s">
        <v>8221</v>
      </c>
      <c r="H1450" s="16">
        <v>13</v>
      </c>
    </row>
    <row r="1451" spans="1:8" x14ac:dyDescent="0.25">
      <c r="A1451" s="16" t="s">
        <v>8219</v>
      </c>
      <c r="B1451" s="16">
        <v>99</v>
      </c>
      <c r="G1451" s="16" t="s">
        <v>8221</v>
      </c>
      <c r="H1451" s="16">
        <v>13</v>
      </c>
    </row>
    <row r="1452" spans="1:8" x14ac:dyDescent="0.25">
      <c r="A1452" s="16" t="s">
        <v>8219</v>
      </c>
      <c r="B1452" s="16">
        <v>99</v>
      </c>
      <c r="G1452" s="16" t="s">
        <v>8221</v>
      </c>
      <c r="H1452" s="16">
        <v>13</v>
      </c>
    </row>
    <row r="1453" spans="1:8" x14ac:dyDescent="0.25">
      <c r="A1453" s="16" t="s">
        <v>8219</v>
      </c>
      <c r="B1453" s="16">
        <v>99</v>
      </c>
      <c r="G1453" s="16" t="s">
        <v>8221</v>
      </c>
      <c r="H1453" s="16">
        <v>13</v>
      </c>
    </row>
    <row r="1454" spans="1:8" x14ac:dyDescent="0.25">
      <c r="A1454" s="16" t="s">
        <v>8219</v>
      </c>
      <c r="B1454" s="16">
        <v>100</v>
      </c>
      <c r="G1454" s="16" t="s">
        <v>8221</v>
      </c>
      <c r="H1454" s="16">
        <v>13</v>
      </c>
    </row>
    <row r="1455" spans="1:8" x14ac:dyDescent="0.25">
      <c r="A1455" s="16" t="s">
        <v>8219</v>
      </c>
      <c r="B1455" s="16">
        <v>100</v>
      </c>
      <c r="G1455" s="16" t="s">
        <v>8221</v>
      </c>
      <c r="H1455" s="16">
        <v>13</v>
      </c>
    </row>
    <row r="1456" spans="1:8" x14ac:dyDescent="0.25">
      <c r="A1456" s="16" t="s">
        <v>8219</v>
      </c>
      <c r="B1456" s="16">
        <v>100</v>
      </c>
      <c r="G1456" s="16" t="s">
        <v>8221</v>
      </c>
      <c r="H1456" s="16">
        <v>14</v>
      </c>
    </row>
    <row r="1457" spans="1:8" x14ac:dyDescent="0.25">
      <c r="A1457" s="16" t="s">
        <v>8219</v>
      </c>
      <c r="B1457" s="16">
        <v>100</v>
      </c>
      <c r="G1457" s="16" t="s">
        <v>8221</v>
      </c>
      <c r="H1457" s="16">
        <v>14</v>
      </c>
    </row>
    <row r="1458" spans="1:8" x14ac:dyDescent="0.25">
      <c r="A1458" s="16" t="s">
        <v>8219</v>
      </c>
      <c r="B1458" s="16">
        <v>100</v>
      </c>
      <c r="G1458" s="16" t="s">
        <v>8221</v>
      </c>
      <c r="H1458" s="16">
        <v>14</v>
      </c>
    </row>
    <row r="1459" spans="1:8" x14ac:dyDescent="0.25">
      <c r="A1459" s="16" t="s">
        <v>8219</v>
      </c>
      <c r="B1459" s="16">
        <v>100</v>
      </c>
      <c r="G1459" s="16" t="s">
        <v>8221</v>
      </c>
      <c r="H1459" s="16">
        <v>14</v>
      </c>
    </row>
    <row r="1460" spans="1:8" x14ac:dyDescent="0.25">
      <c r="A1460" s="16" t="s">
        <v>8219</v>
      </c>
      <c r="B1460" s="16">
        <v>100</v>
      </c>
      <c r="G1460" s="16" t="s">
        <v>8221</v>
      </c>
      <c r="H1460" s="16">
        <v>14</v>
      </c>
    </row>
    <row r="1461" spans="1:8" x14ac:dyDescent="0.25">
      <c r="A1461" s="16" t="s">
        <v>8219</v>
      </c>
      <c r="B1461" s="16">
        <v>100</v>
      </c>
      <c r="G1461" s="16" t="s">
        <v>8221</v>
      </c>
      <c r="H1461" s="16">
        <v>14</v>
      </c>
    </row>
    <row r="1462" spans="1:8" x14ac:dyDescent="0.25">
      <c r="A1462" s="16" t="s">
        <v>8219</v>
      </c>
      <c r="B1462" s="16">
        <v>101</v>
      </c>
      <c r="G1462" s="16" t="s">
        <v>8220</v>
      </c>
      <c r="H1462" s="16">
        <v>14</v>
      </c>
    </row>
    <row r="1463" spans="1:8" x14ac:dyDescent="0.25">
      <c r="A1463" s="16" t="s">
        <v>8219</v>
      </c>
      <c r="B1463" s="16">
        <v>101</v>
      </c>
      <c r="G1463" s="16" t="s">
        <v>8221</v>
      </c>
      <c r="H1463" s="16">
        <v>14</v>
      </c>
    </row>
    <row r="1464" spans="1:8" x14ac:dyDescent="0.25">
      <c r="A1464" s="16" t="s">
        <v>8219</v>
      </c>
      <c r="B1464" s="16">
        <v>101</v>
      </c>
      <c r="G1464" s="16" t="s">
        <v>8221</v>
      </c>
      <c r="H1464" s="16">
        <v>14</v>
      </c>
    </row>
    <row r="1465" spans="1:8" x14ac:dyDescent="0.25">
      <c r="A1465" s="16" t="s">
        <v>8219</v>
      </c>
      <c r="B1465" s="16">
        <v>101</v>
      </c>
      <c r="G1465" s="16" t="s">
        <v>8221</v>
      </c>
      <c r="H1465" s="16">
        <v>14</v>
      </c>
    </row>
    <row r="1466" spans="1:8" x14ac:dyDescent="0.25">
      <c r="A1466" s="16" t="s">
        <v>8219</v>
      </c>
      <c r="B1466" s="16">
        <v>102</v>
      </c>
      <c r="G1466" s="16" t="s">
        <v>8221</v>
      </c>
      <c r="H1466" s="16">
        <v>14</v>
      </c>
    </row>
    <row r="1467" spans="1:8" x14ac:dyDescent="0.25">
      <c r="A1467" s="16" t="s">
        <v>8219</v>
      </c>
      <c r="B1467" s="16">
        <v>102</v>
      </c>
      <c r="G1467" s="16" t="s">
        <v>8221</v>
      </c>
      <c r="H1467" s="16">
        <v>14</v>
      </c>
    </row>
    <row r="1468" spans="1:8" x14ac:dyDescent="0.25">
      <c r="A1468" s="16" t="s">
        <v>8219</v>
      </c>
      <c r="B1468" s="16">
        <v>102</v>
      </c>
      <c r="G1468" s="16" t="s">
        <v>8221</v>
      </c>
      <c r="H1468" s="16">
        <v>14</v>
      </c>
    </row>
    <row r="1469" spans="1:8" x14ac:dyDescent="0.25">
      <c r="A1469" s="16" t="s">
        <v>8219</v>
      </c>
      <c r="B1469" s="16">
        <v>102</v>
      </c>
      <c r="G1469" s="16" t="s">
        <v>8221</v>
      </c>
      <c r="H1469" s="16">
        <v>14</v>
      </c>
    </row>
    <row r="1470" spans="1:8" x14ac:dyDescent="0.25">
      <c r="A1470" s="16" t="s">
        <v>8219</v>
      </c>
      <c r="B1470" s="16">
        <v>102</v>
      </c>
      <c r="G1470" s="16" t="s">
        <v>8221</v>
      </c>
      <c r="H1470" s="16">
        <v>14</v>
      </c>
    </row>
    <row r="1471" spans="1:8" x14ac:dyDescent="0.25">
      <c r="A1471" s="16" t="s">
        <v>8219</v>
      </c>
      <c r="B1471" s="16">
        <v>103</v>
      </c>
      <c r="G1471" s="16" t="s">
        <v>8221</v>
      </c>
      <c r="H1471" s="16">
        <v>14</v>
      </c>
    </row>
    <row r="1472" spans="1:8" x14ac:dyDescent="0.25">
      <c r="A1472" s="16" t="s">
        <v>8219</v>
      </c>
      <c r="B1472" s="16">
        <v>103</v>
      </c>
      <c r="G1472" s="16" t="s">
        <v>8221</v>
      </c>
      <c r="H1472" s="16">
        <v>14</v>
      </c>
    </row>
    <row r="1473" spans="1:8" x14ac:dyDescent="0.25">
      <c r="A1473" s="16" t="s">
        <v>8219</v>
      </c>
      <c r="B1473" s="16">
        <v>103</v>
      </c>
      <c r="G1473" s="16" t="s">
        <v>8220</v>
      </c>
      <c r="H1473" s="16">
        <v>14</v>
      </c>
    </row>
    <row r="1474" spans="1:8" x14ac:dyDescent="0.25">
      <c r="A1474" s="16" t="s">
        <v>8219</v>
      </c>
      <c r="B1474" s="16">
        <v>103</v>
      </c>
      <c r="G1474" s="16" t="s">
        <v>8221</v>
      </c>
      <c r="H1474" s="16">
        <v>14</v>
      </c>
    </row>
    <row r="1475" spans="1:8" x14ac:dyDescent="0.25">
      <c r="A1475" s="16" t="s">
        <v>8219</v>
      </c>
      <c r="B1475" s="16">
        <v>103</v>
      </c>
      <c r="G1475" s="16" t="s">
        <v>8221</v>
      </c>
      <c r="H1475" s="16">
        <v>14</v>
      </c>
    </row>
    <row r="1476" spans="1:8" x14ac:dyDescent="0.25">
      <c r="A1476" s="16" t="s">
        <v>8219</v>
      </c>
      <c r="B1476" s="16">
        <v>103</v>
      </c>
      <c r="G1476" s="16" t="s">
        <v>8221</v>
      </c>
      <c r="H1476" s="16">
        <v>14</v>
      </c>
    </row>
    <row r="1477" spans="1:8" x14ac:dyDescent="0.25">
      <c r="A1477" s="16" t="s">
        <v>8219</v>
      </c>
      <c r="B1477" s="16">
        <v>104</v>
      </c>
      <c r="G1477" s="16" t="s">
        <v>8221</v>
      </c>
      <c r="H1477" s="16">
        <v>14</v>
      </c>
    </row>
    <row r="1478" spans="1:8" x14ac:dyDescent="0.25">
      <c r="A1478" s="16" t="s">
        <v>8219</v>
      </c>
      <c r="B1478" s="16">
        <v>104</v>
      </c>
      <c r="G1478" s="16" t="s">
        <v>8221</v>
      </c>
      <c r="H1478" s="16">
        <v>14</v>
      </c>
    </row>
    <row r="1479" spans="1:8" x14ac:dyDescent="0.25">
      <c r="A1479" s="16" t="s">
        <v>8219</v>
      </c>
      <c r="B1479" s="16">
        <v>104</v>
      </c>
      <c r="G1479" s="16" t="s">
        <v>8220</v>
      </c>
      <c r="H1479" s="16">
        <v>15</v>
      </c>
    </row>
    <row r="1480" spans="1:8" x14ac:dyDescent="0.25">
      <c r="A1480" s="16" t="s">
        <v>8219</v>
      </c>
      <c r="B1480" s="16">
        <v>104</v>
      </c>
      <c r="G1480" s="16" t="s">
        <v>8221</v>
      </c>
      <c r="H1480" s="16">
        <v>15</v>
      </c>
    </row>
    <row r="1481" spans="1:8" x14ac:dyDescent="0.25">
      <c r="A1481" s="16" t="s">
        <v>8219</v>
      </c>
      <c r="B1481" s="16">
        <v>104</v>
      </c>
      <c r="G1481" s="16" t="s">
        <v>8221</v>
      </c>
      <c r="H1481" s="16">
        <v>15</v>
      </c>
    </row>
    <row r="1482" spans="1:8" x14ac:dyDescent="0.25">
      <c r="A1482" s="16" t="s">
        <v>8219</v>
      </c>
      <c r="B1482" s="16">
        <v>104</v>
      </c>
      <c r="G1482" s="16" t="s">
        <v>8220</v>
      </c>
      <c r="H1482" s="16">
        <v>15</v>
      </c>
    </row>
    <row r="1483" spans="1:8" x14ac:dyDescent="0.25">
      <c r="A1483" s="16" t="s">
        <v>8219</v>
      </c>
      <c r="B1483" s="16">
        <v>104</v>
      </c>
      <c r="G1483" s="16" t="s">
        <v>8221</v>
      </c>
      <c r="H1483" s="16">
        <v>15</v>
      </c>
    </row>
    <row r="1484" spans="1:8" x14ac:dyDescent="0.25">
      <c r="A1484" s="16" t="s">
        <v>8219</v>
      </c>
      <c r="B1484" s="16">
        <v>104</v>
      </c>
      <c r="G1484" s="16" t="s">
        <v>8221</v>
      </c>
      <c r="H1484" s="16">
        <v>15</v>
      </c>
    </row>
    <row r="1485" spans="1:8" x14ac:dyDescent="0.25">
      <c r="A1485" s="16" t="s">
        <v>8219</v>
      </c>
      <c r="B1485" s="16">
        <v>104</v>
      </c>
      <c r="G1485" s="16" t="s">
        <v>8220</v>
      </c>
      <c r="H1485" s="16">
        <v>15</v>
      </c>
    </row>
    <row r="1486" spans="1:8" x14ac:dyDescent="0.25">
      <c r="A1486" s="16" t="s">
        <v>8219</v>
      </c>
      <c r="B1486" s="16">
        <v>104</v>
      </c>
      <c r="G1486" s="16" t="s">
        <v>8220</v>
      </c>
      <c r="H1486" s="16">
        <v>15</v>
      </c>
    </row>
    <row r="1487" spans="1:8" x14ac:dyDescent="0.25">
      <c r="A1487" s="16" t="s">
        <v>8219</v>
      </c>
      <c r="B1487" s="16">
        <v>104</v>
      </c>
      <c r="G1487" s="16" t="s">
        <v>8221</v>
      </c>
      <c r="H1487" s="16">
        <v>15</v>
      </c>
    </row>
    <row r="1488" spans="1:8" x14ac:dyDescent="0.25">
      <c r="A1488" s="16" t="s">
        <v>8219</v>
      </c>
      <c r="B1488" s="16">
        <v>104</v>
      </c>
      <c r="G1488" s="16" t="s">
        <v>8221</v>
      </c>
      <c r="H1488" s="16">
        <v>15</v>
      </c>
    </row>
    <row r="1489" spans="1:8" x14ac:dyDescent="0.25">
      <c r="A1489" s="16" t="s">
        <v>8219</v>
      </c>
      <c r="B1489" s="16">
        <v>104</v>
      </c>
      <c r="G1489" s="16" t="s">
        <v>8221</v>
      </c>
      <c r="H1489" s="16">
        <v>15</v>
      </c>
    </row>
    <row r="1490" spans="1:8" x14ac:dyDescent="0.25">
      <c r="A1490" s="16" t="s">
        <v>8219</v>
      </c>
      <c r="B1490" s="16">
        <v>104</v>
      </c>
      <c r="G1490" s="16" t="s">
        <v>8221</v>
      </c>
      <c r="H1490" s="16">
        <v>15</v>
      </c>
    </row>
    <row r="1491" spans="1:8" x14ac:dyDescent="0.25">
      <c r="A1491" s="16" t="s">
        <v>8219</v>
      </c>
      <c r="B1491" s="16">
        <v>105</v>
      </c>
      <c r="G1491" s="16" t="s">
        <v>8221</v>
      </c>
      <c r="H1491" s="16">
        <v>15</v>
      </c>
    </row>
    <row r="1492" spans="1:8" x14ac:dyDescent="0.25">
      <c r="A1492" s="16" t="s">
        <v>8219</v>
      </c>
      <c r="B1492" s="16">
        <v>105</v>
      </c>
      <c r="G1492" s="16" t="s">
        <v>8221</v>
      </c>
      <c r="H1492" s="16">
        <v>15</v>
      </c>
    </row>
    <row r="1493" spans="1:8" x14ac:dyDescent="0.25">
      <c r="A1493" s="16" t="s">
        <v>8219</v>
      </c>
      <c r="B1493" s="16">
        <v>105</v>
      </c>
      <c r="G1493" s="16" t="s">
        <v>8221</v>
      </c>
      <c r="H1493" s="16">
        <v>15</v>
      </c>
    </row>
    <row r="1494" spans="1:8" x14ac:dyDescent="0.25">
      <c r="A1494" s="16" t="s">
        <v>8219</v>
      </c>
      <c r="B1494" s="16">
        <v>105</v>
      </c>
      <c r="G1494" s="16" t="s">
        <v>8221</v>
      </c>
      <c r="H1494" s="16">
        <v>15</v>
      </c>
    </row>
    <row r="1495" spans="1:8" x14ac:dyDescent="0.25">
      <c r="A1495" s="16" t="s">
        <v>8219</v>
      </c>
      <c r="B1495" s="16">
        <v>105</v>
      </c>
      <c r="G1495" s="16" t="s">
        <v>8221</v>
      </c>
      <c r="H1495" s="16">
        <v>15</v>
      </c>
    </row>
    <row r="1496" spans="1:8" x14ac:dyDescent="0.25">
      <c r="A1496" s="16" t="s">
        <v>8219</v>
      </c>
      <c r="B1496" s="16">
        <v>106</v>
      </c>
      <c r="G1496" s="16" t="s">
        <v>8220</v>
      </c>
      <c r="H1496" s="16">
        <v>15</v>
      </c>
    </row>
    <row r="1497" spans="1:8" x14ac:dyDescent="0.25">
      <c r="A1497" s="16" t="s">
        <v>8219</v>
      </c>
      <c r="B1497" s="16">
        <v>107</v>
      </c>
      <c r="G1497" s="16" t="s">
        <v>8221</v>
      </c>
      <c r="H1497" s="16">
        <v>16</v>
      </c>
    </row>
    <row r="1498" spans="1:8" x14ac:dyDescent="0.25">
      <c r="A1498" s="16" t="s">
        <v>8219</v>
      </c>
      <c r="B1498" s="16">
        <v>107</v>
      </c>
      <c r="G1498" s="16" t="s">
        <v>8221</v>
      </c>
      <c r="H1498" s="16">
        <v>16</v>
      </c>
    </row>
    <row r="1499" spans="1:8" x14ac:dyDescent="0.25">
      <c r="A1499" s="16" t="s">
        <v>8219</v>
      </c>
      <c r="B1499" s="16">
        <v>107</v>
      </c>
      <c r="G1499" s="16" t="s">
        <v>8221</v>
      </c>
      <c r="H1499" s="16">
        <v>16</v>
      </c>
    </row>
    <row r="1500" spans="1:8" x14ac:dyDescent="0.25">
      <c r="A1500" s="16" t="s">
        <v>8219</v>
      </c>
      <c r="B1500" s="16">
        <v>107</v>
      </c>
      <c r="G1500" s="16" t="s">
        <v>8221</v>
      </c>
      <c r="H1500" s="16">
        <v>16</v>
      </c>
    </row>
    <row r="1501" spans="1:8" x14ac:dyDescent="0.25">
      <c r="A1501" s="16" t="s">
        <v>8219</v>
      </c>
      <c r="B1501" s="16">
        <v>107</v>
      </c>
      <c r="G1501" s="16" t="s">
        <v>8220</v>
      </c>
      <c r="H1501" s="16">
        <v>16</v>
      </c>
    </row>
    <row r="1502" spans="1:8" x14ac:dyDescent="0.25">
      <c r="A1502" s="16" t="s">
        <v>8219</v>
      </c>
      <c r="B1502" s="16">
        <v>107</v>
      </c>
      <c r="G1502" s="16" t="s">
        <v>8221</v>
      </c>
      <c r="H1502" s="16">
        <v>16</v>
      </c>
    </row>
    <row r="1503" spans="1:8" x14ac:dyDescent="0.25">
      <c r="A1503" s="16" t="s">
        <v>8219</v>
      </c>
      <c r="B1503" s="16">
        <v>107</v>
      </c>
      <c r="G1503" s="16" t="s">
        <v>8220</v>
      </c>
      <c r="H1503" s="16">
        <v>16</v>
      </c>
    </row>
    <row r="1504" spans="1:8" x14ac:dyDescent="0.25">
      <c r="A1504" s="16" t="s">
        <v>8219</v>
      </c>
      <c r="B1504" s="16">
        <v>108</v>
      </c>
      <c r="G1504" s="16" t="s">
        <v>8221</v>
      </c>
      <c r="H1504" s="16">
        <v>16</v>
      </c>
    </row>
    <row r="1505" spans="1:8" x14ac:dyDescent="0.25">
      <c r="A1505" s="16" t="s">
        <v>8219</v>
      </c>
      <c r="B1505" s="16">
        <v>108</v>
      </c>
      <c r="G1505" s="16" t="s">
        <v>8221</v>
      </c>
      <c r="H1505" s="16">
        <v>16</v>
      </c>
    </row>
    <row r="1506" spans="1:8" x14ac:dyDescent="0.25">
      <c r="A1506" s="16" t="s">
        <v>8219</v>
      </c>
      <c r="B1506" s="16">
        <v>108</v>
      </c>
      <c r="G1506" s="16" t="s">
        <v>8221</v>
      </c>
      <c r="H1506" s="16">
        <v>16</v>
      </c>
    </row>
    <row r="1507" spans="1:8" x14ac:dyDescent="0.25">
      <c r="A1507" s="16" t="s">
        <v>8219</v>
      </c>
      <c r="B1507" s="16">
        <v>108</v>
      </c>
      <c r="G1507" s="16" t="s">
        <v>8221</v>
      </c>
      <c r="H1507" s="16">
        <v>16</v>
      </c>
    </row>
    <row r="1508" spans="1:8" x14ac:dyDescent="0.25">
      <c r="A1508" s="16" t="s">
        <v>8219</v>
      </c>
      <c r="B1508" s="16">
        <v>108</v>
      </c>
      <c r="G1508" s="16" t="s">
        <v>8221</v>
      </c>
      <c r="H1508" s="16">
        <v>16</v>
      </c>
    </row>
    <row r="1509" spans="1:8" x14ac:dyDescent="0.25">
      <c r="A1509" s="16" t="s">
        <v>8219</v>
      </c>
      <c r="B1509" s="16">
        <v>108</v>
      </c>
      <c r="G1509" s="16" t="s">
        <v>8221</v>
      </c>
      <c r="H1509" s="16">
        <v>16</v>
      </c>
    </row>
    <row r="1510" spans="1:8" x14ac:dyDescent="0.25">
      <c r="A1510" s="16" t="s">
        <v>8219</v>
      </c>
      <c r="B1510" s="16">
        <v>108</v>
      </c>
      <c r="G1510" s="16" t="s">
        <v>8221</v>
      </c>
      <c r="H1510" s="16">
        <v>16</v>
      </c>
    </row>
    <row r="1511" spans="1:8" x14ac:dyDescent="0.25">
      <c r="A1511" s="16" t="s">
        <v>8219</v>
      </c>
      <c r="B1511" s="16">
        <v>108</v>
      </c>
      <c r="G1511" s="16" t="s">
        <v>8221</v>
      </c>
      <c r="H1511" s="16">
        <v>16</v>
      </c>
    </row>
    <row r="1512" spans="1:8" x14ac:dyDescent="0.25">
      <c r="A1512" s="16" t="s">
        <v>8219</v>
      </c>
      <c r="B1512" s="16">
        <v>108</v>
      </c>
      <c r="G1512" s="16" t="s">
        <v>8221</v>
      </c>
      <c r="H1512" s="16">
        <v>16</v>
      </c>
    </row>
    <row r="1513" spans="1:8" x14ac:dyDescent="0.25">
      <c r="A1513" s="16" t="s">
        <v>8219</v>
      </c>
      <c r="B1513" s="16">
        <v>108</v>
      </c>
      <c r="G1513" s="16" t="s">
        <v>8221</v>
      </c>
      <c r="H1513" s="16">
        <v>16</v>
      </c>
    </row>
    <row r="1514" spans="1:8" x14ac:dyDescent="0.25">
      <c r="A1514" s="16" t="s">
        <v>8219</v>
      </c>
      <c r="B1514" s="16">
        <v>108</v>
      </c>
      <c r="G1514" s="16" t="s">
        <v>8221</v>
      </c>
      <c r="H1514" s="16">
        <v>16</v>
      </c>
    </row>
    <row r="1515" spans="1:8" x14ac:dyDescent="0.25">
      <c r="A1515" s="16" t="s">
        <v>8219</v>
      </c>
      <c r="B1515" s="16">
        <v>109</v>
      </c>
      <c r="G1515" s="16" t="s">
        <v>8221</v>
      </c>
      <c r="H1515" s="16">
        <v>17</v>
      </c>
    </row>
    <row r="1516" spans="1:8" x14ac:dyDescent="0.25">
      <c r="A1516" s="16" t="s">
        <v>8219</v>
      </c>
      <c r="B1516" s="16">
        <v>109</v>
      </c>
      <c r="G1516" s="16" t="s">
        <v>8221</v>
      </c>
      <c r="H1516" s="16">
        <v>17</v>
      </c>
    </row>
    <row r="1517" spans="1:8" x14ac:dyDescent="0.25">
      <c r="A1517" s="16" t="s">
        <v>8219</v>
      </c>
      <c r="B1517" s="16">
        <v>109</v>
      </c>
      <c r="G1517" s="16" t="s">
        <v>8221</v>
      </c>
      <c r="H1517" s="16">
        <v>17</v>
      </c>
    </row>
    <row r="1518" spans="1:8" x14ac:dyDescent="0.25">
      <c r="A1518" s="16" t="s">
        <v>8219</v>
      </c>
      <c r="B1518" s="16">
        <v>110</v>
      </c>
      <c r="G1518" s="16" t="s">
        <v>8221</v>
      </c>
      <c r="H1518" s="16">
        <v>17</v>
      </c>
    </row>
    <row r="1519" spans="1:8" x14ac:dyDescent="0.25">
      <c r="A1519" s="16" t="s">
        <v>8219</v>
      </c>
      <c r="B1519" s="16">
        <v>110</v>
      </c>
      <c r="G1519" s="16" t="s">
        <v>8221</v>
      </c>
      <c r="H1519" s="16">
        <v>17</v>
      </c>
    </row>
    <row r="1520" spans="1:8" x14ac:dyDescent="0.25">
      <c r="A1520" s="16" t="s">
        <v>8219</v>
      </c>
      <c r="B1520" s="16">
        <v>110</v>
      </c>
      <c r="G1520" s="16" t="s">
        <v>8221</v>
      </c>
      <c r="H1520" s="16">
        <v>17</v>
      </c>
    </row>
    <row r="1521" spans="1:8" x14ac:dyDescent="0.25">
      <c r="A1521" s="16" t="s">
        <v>8219</v>
      </c>
      <c r="B1521" s="16">
        <v>110</v>
      </c>
      <c r="G1521" s="16" t="s">
        <v>8221</v>
      </c>
      <c r="H1521" s="16">
        <v>17</v>
      </c>
    </row>
    <row r="1522" spans="1:8" x14ac:dyDescent="0.25">
      <c r="A1522" s="16" t="s">
        <v>8219</v>
      </c>
      <c r="B1522" s="16">
        <v>111</v>
      </c>
      <c r="G1522" s="16" t="s">
        <v>8221</v>
      </c>
      <c r="H1522" s="16">
        <v>17</v>
      </c>
    </row>
    <row r="1523" spans="1:8" x14ac:dyDescent="0.25">
      <c r="A1523" s="16" t="s">
        <v>8219</v>
      </c>
      <c r="B1523" s="16">
        <v>111</v>
      </c>
      <c r="G1523" s="16" t="s">
        <v>8221</v>
      </c>
      <c r="H1523" s="16">
        <v>17</v>
      </c>
    </row>
    <row r="1524" spans="1:8" x14ac:dyDescent="0.25">
      <c r="A1524" s="16" t="s">
        <v>8219</v>
      </c>
      <c r="B1524" s="16">
        <v>111</v>
      </c>
      <c r="G1524" s="16" t="s">
        <v>8220</v>
      </c>
      <c r="H1524" s="16">
        <v>17</v>
      </c>
    </row>
    <row r="1525" spans="1:8" x14ac:dyDescent="0.25">
      <c r="A1525" s="16" t="s">
        <v>8219</v>
      </c>
      <c r="B1525" s="16">
        <v>111</v>
      </c>
      <c r="G1525" s="16" t="s">
        <v>8221</v>
      </c>
      <c r="H1525" s="16">
        <v>17</v>
      </c>
    </row>
    <row r="1526" spans="1:8" x14ac:dyDescent="0.25">
      <c r="A1526" s="16" t="s">
        <v>8219</v>
      </c>
      <c r="B1526" s="16">
        <v>111</v>
      </c>
      <c r="G1526" s="16" t="s">
        <v>8221</v>
      </c>
      <c r="H1526" s="16">
        <v>17</v>
      </c>
    </row>
    <row r="1527" spans="1:8" x14ac:dyDescent="0.25">
      <c r="A1527" s="16" t="s">
        <v>8219</v>
      </c>
      <c r="B1527" s="16">
        <v>111</v>
      </c>
      <c r="G1527" s="16" t="s">
        <v>8221</v>
      </c>
      <c r="H1527" s="16">
        <v>17</v>
      </c>
    </row>
    <row r="1528" spans="1:8" x14ac:dyDescent="0.25">
      <c r="A1528" s="16" t="s">
        <v>8219</v>
      </c>
      <c r="B1528" s="16">
        <v>111</v>
      </c>
      <c r="G1528" s="16" t="s">
        <v>8220</v>
      </c>
      <c r="H1528" s="16">
        <v>17</v>
      </c>
    </row>
    <row r="1529" spans="1:8" x14ac:dyDescent="0.25">
      <c r="A1529" s="16" t="s">
        <v>8219</v>
      </c>
      <c r="B1529" s="16">
        <v>112</v>
      </c>
      <c r="G1529" s="16" t="s">
        <v>8220</v>
      </c>
      <c r="H1529" s="16">
        <v>17</v>
      </c>
    </row>
    <row r="1530" spans="1:8" x14ac:dyDescent="0.25">
      <c r="A1530" s="16" t="s">
        <v>8219</v>
      </c>
      <c r="B1530" s="16">
        <v>112</v>
      </c>
      <c r="G1530" s="16" t="s">
        <v>8221</v>
      </c>
      <c r="H1530" s="16">
        <v>17</v>
      </c>
    </row>
    <row r="1531" spans="1:8" x14ac:dyDescent="0.25">
      <c r="A1531" s="16" t="s">
        <v>8219</v>
      </c>
      <c r="B1531" s="16">
        <v>112</v>
      </c>
      <c r="G1531" s="16" t="s">
        <v>8221</v>
      </c>
      <c r="H1531" s="16">
        <v>17</v>
      </c>
    </row>
    <row r="1532" spans="1:8" x14ac:dyDescent="0.25">
      <c r="A1532" s="16" t="s">
        <v>8219</v>
      </c>
      <c r="B1532" s="16">
        <v>112</v>
      </c>
      <c r="G1532" s="16" t="s">
        <v>8221</v>
      </c>
      <c r="H1532" s="16">
        <v>17</v>
      </c>
    </row>
    <row r="1533" spans="1:8" x14ac:dyDescent="0.25">
      <c r="A1533" s="16" t="s">
        <v>8219</v>
      </c>
      <c r="B1533" s="16">
        <v>112</v>
      </c>
      <c r="G1533" s="16" t="s">
        <v>8221</v>
      </c>
      <c r="H1533" s="16">
        <v>17</v>
      </c>
    </row>
    <row r="1534" spans="1:8" x14ac:dyDescent="0.25">
      <c r="A1534" s="16" t="s">
        <v>8219</v>
      </c>
      <c r="B1534" s="16">
        <v>113</v>
      </c>
      <c r="G1534" s="16" t="s">
        <v>8221</v>
      </c>
      <c r="H1534" s="16">
        <v>18</v>
      </c>
    </row>
    <row r="1535" spans="1:8" x14ac:dyDescent="0.25">
      <c r="A1535" s="16" t="s">
        <v>8219</v>
      </c>
      <c r="B1535" s="16">
        <v>113</v>
      </c>
      <c r="G1535" s="16" t="s">
        <v>8221</v>
      </c>
      <c r="H1535" s="16">
        <v>18</v>
      </c>
    </row>
    <row r="1536" spans="1:8" x14ac:dyDescent="0.25">
      <c r="A1536" s="16" t="s">
        <v>8219</v>
      </c>
      <c r="B1536" s="16">
        <v>113</v>
      </c>
      <c r="G1536" s="16" t="s">
        <v>8221</v>
      </c>
      <c r="H1536" s="16">
        <v>18</v>
      </c>
    </row>
    <row r="1537" spans="1:8" x14ac:dyDescent="0.25">
      <c r="A1537" s="16" t="s">
        <v>8219</v>
      </c>
      <c r="B1537" s="16">
        <v>113</v>
      </c>
      <c r="G1537" s="16" t="s">
        <v>8221</v>
      </c>
      <c r="H1537" s="16">
        <v>18</v>
      </c>
    </row>
    <row r="1538" spans="1:8" x14ac:dyDescent="0.25">
      <c r="A1538" s="16" t="s">
        <v>8219</v>
      </c>
      <c r="B1538" s="16">
        <v>113</v>
      </c>
      <c r="G1538" s="16" t="s">
        <v>8220</v>
      </c>
      <c r="H1538" s="16">
        <v>18</v>
      </c>
    </row>
    <row r="1539" spans="1:8" x14ac:dyDescent="0.25">
      <c r="A1539" s="16" t="s">
        <v>8219</v>
      </c>
      <c r="B1539" s="16">
        <v>113</v>
      </c>
      <c r="G1539" s="16" t="s">
        <v>8221</v>
      </c>
      <c r="H1539" s="16">
        <v>18</v>
      </c>
    </row>
    <row r="1540" spans="1:8" x14ac:dyDescent="0.25">
      <c r="A1540" s="16" t="s">
        <v>8219</v>
      </c>
      <c r="B1540" s="16">
        <v>113</v>
      </c>
      <c r="G1540" s="16" t="s">
        <v>8221</v>
      </c>
      <c r="H1540" s="16">
        <v>18</v>
      </c>
    </row>
    <row r="1541" spans="1:8" x14ac:dyDescent="0.25">
      <c r="A1541" s="16" t="s">
        <v>8219</v>
      </c>
      <c r="B1541" s="16">
        <v>113</v>
      </c>
      <c r="G1541" s="16" t="s">
        <v>8221</v>
      </c>
      <c r="H1541" s="16">
        <v>18</v>
      </c>
    </row>
    <row r="1542" spans="1:8" x14ac:dyDescent="0.25">
      <c r="A1542" s="16" t="s">
        <v>8219</v>
      </c>
      <c r="B1542" s="16">
        <v>114</v>
      </c>
      <c r="G1542" s="16" t="s">
        <v>8221</v>
      </c>
      <c r="H1542" s="16">
        <v>18</v>
      </c>
    </row>
    <row r="1543" spans="1:8" x14ac:dyDescent="0.25">
      <c r="A1543" s="16" t="s">
        <v>8219</v>
      </c>
      <c r="B1543" s="16">
        <v>114</v>
      </c>
      <c r="G1543" s="16" t="s">
        <v>8221</v>
      </c>
      <c r="H1543" s="16">
        <v>19</v>
      </c>
    </row>
    <row r="1544" spans="1:8" x14ac:dyDescent="0.25">
      <c r="A1544" s="16" t="s">
        <v>8219</v>
      </c>
      <c r="B1544" s="16">
        <v>114</v>
      </c>
      <c r="G1544" s="16" t="s">
        <v>8221</v>
      </c>
      <c r="H1544" s="16">
        <v>19</v>
      </c>
    </row>
    <row r="1545" spans="1:8" x14ac:dyDescent="0.25">
      <c r="A1545" s="16" t="s">
        <v>8219</v>
      </c>
      <c r="B1545" s="16">
        <v>115</v>
      </c>
      <c r="G1545" s="16" t="s">
        <v>8221</v>
      </c>
      <c r="H1545" s="16">
        <v>19</v>
      </c>
    </row>
    <row r="1546" spans="1:8" x14ac:dyDescent="0.25">
      <c r="A1546" s="16" t="s">
        <v>8219</v>
      </c>
      <c r="B1546" s="16">
        <v>115</v>
      </c>
      <c r="G1546" s="16" t="s">
        <v>8220</v>
      </c>
      <c r="H1546" s="16">
        <v>19</v>
      </c>
    </row>
    <row r="1547" spans="1:8" x14ac:dyDescent="0.25">
      <c r="A1547" s="16" t="s">
        <v>8219</v>
      </c>
      <c r="B1547" s="16">
        <v>115</v>
      </c>
      <c r="G1547" s="16" t="s">
        <v>8221</v>
      </c>
      <c r="H1547" s="16">
        <v>19</v>
      </c>
    </row>
    <row r="1548" spans="1:8" x14ac:dyDescent="0.25">
      <c r="A1548" s="16" t="s">
        <v>8219</v>
      </c>
      <c r="B1548" s="16">
        <v>115</v>
      </c>
      <c r="G1548" s="16" t="s">
        <v>8221</v>
      </c>
      <c r="H1548" s="16">
        <v>19</v>
      </c>
    </row>
    <row r="1549" spans="1:8" x14ac:dyDescent="0.25">
      <c r="A1549" s="16" t="s">
        <v>8219</v>
      </c>
      <c r="B1549" s="16">
        <v>115</v>
      </c>
      <c r="G1549" s="16" t="s">
        <v>8221</v>
      </c>
      <c r="H1549" s="16">
        <v>19</v>
      </c>
    </row>
    <row r="1550" spans="1:8" x14ac:dyDescent="0.25">
      <c r="A1550" s="16" t="s">
        <v>8219</v>
      </c>
      <c r="B1550" s="16">
        <v>115</v>
      </c>
      <c r="G1550" s="16" t="s">
        <v>8221</v>
      </c>
      <c r="H1550" s="16">
        <v>19</v>
      </c>
    </row>
    <row r="1551" spans="1:8" x14ac:dyDescent="0.25">
      <c r="A1551" s="16" t="s">
        <v>8219</v>
      </c>
      <c r="B1551" s="16">
        <v>115</v>
      </c>
      <c r="G1551" s="16" t="s">
        <v>8221</v>
      </c>
      <c r="H1551" s="16">
        <v>19</v>
      </c>
    </row>
    <row r="1552" spans="1:8" x14ac:dyDescent="0.25">
      <c r="A1552" s="16" t="s">
        <v>8219</v>
      </c>
      <c r="B1552" s="16">
        <v>115</v>
      </c>
      <c r="G1552" s="16" t="s">
        <v>8221</v>
      </c>
      <c r="H1552" s="16">
        <v>19</v>
      </c>
    </row>
    <row r="1553" spans="1:8" x14ac:dyDescent="0.25">
      <c r="A1553" s="16" t="s">
        <v>8219</v>
      </c>
      <c r="B1553" s="16">
        <v>115</v>
      </c>
      <c r="G1553" s="16" t="s">
        <v>8221</v>
      </c>
      <c r="H1553" s="16">
        <v>19</v>
      </c>
    </row>
    <row r="1554" spans="1:8" x14ac:dyDescent="0.25">
      <c r="A1554" s="16" t="s">
        <v>8219</v>
      </c>
      <c r="B1554" s="16">
        <v>115</v>
      </c>
      <c r="G1554" s="16" t="s">
        <v>8221</v>
      </c>
      <c r="H1554" s="16">
        <v>19</v>
      </c>
    </row>
    <row r="1555" spans="1:8" x14ac:dyDescent="0.25">
      <c r="A1555" s="16" t="s">
        <v>8219</v>
      </c>
      <c r="B1555" s="16">
        <v>116</v>
      </c>
      <c r="G1555" s="16" t="s">
        <v>8221</v>
      </c>
      <c r="H1555" s="16">
        <v>20</v>
      </c>
    </row>
    <row r="1556" spans="1:8" x14ac:dyDescent="0.25">
      <c r="A1556" s="16" t="s">
        <v>8219</v>
      </c>
      <c r="B1556" s="16">
        <v>116</v>
      </c>
      <c r="G1556" s="16" t="s">
        <v>8221</v>
      </c>
      <c r="H1556" s="16">
        <v>20</v>
      </c>
    </row>
    <row r="1557" spans="1:8" x14ac:dyDescent="0.25">
      <c r="A1557" s="16" t="s">
        <v>8219</v>
      </c>
      <c r="B1557" s="16">
        <v>117</v>
      </c>
      <c r="G1557" s="16" t="s">
        <v>8221</v>
      </c>
      <c r="H1557" s="16">
        <v>20</v>
      </c>
    </row>
    <row r="1558" spans="1:8" x14ac:dyDescent="0.25">
      <c r="A1558" s="16" t="s">
        <v>8219</v>
      </c>
      <c r="B1558" s="16">
        <v>117</v>
      </c>
      <c r="G1558" s="16" t="s">
        <v>8221</v>
      </c>
      <c r="H1558" s="16">
        <v>20</v>
      </c>
    </row>
    <row r="1559" spans="1:8" x14ac:dyDescent="0.25">
      <c r="A1559" s="16" t="s">
        <v>8219</v>
      </c>
      <c r="B1559" s="16">
        <v>117</v>
      </c>
      <c r="G1559" s="16" t="s">
        <v>8221</v>
      </c>
      <c r="H1559" s="16">
        <v>20</v>
      </c>
    </row>
    <row r="1560" spans="1:8" x14ac:dyDescent="0.25">
      <c r="A1560" s="16" t="s">
        <v>8219</v>
      </c>
      <c r="B1560" s="16">
        <v>117</v>
      </c>
      <c r="G1560" s="16" t="s">
        <v>8221</v>
      </c>
      <c r="H1560" s="16">
        <v>20</v>
      </c>
    </row>
    <row r="1561" spans="1:8" x14ac:dyDescent="0.25">
      <c r="A1561" s="16" t="s">
        <v>8219</v>
      </c>
      <c r="B1561" s="16">
        <v>118</v>
      </c>
      <c r="G1561" s="16" t="s">
        <v>8220</v>
      </c>
      <c r="H1561" s="16">
        <v>20</v>
      </c>
    </row>
    <row r="1562" spans="1:8" x14ac:dyDescent="0.25">
      <c r="A1562" s="16" t="s">
        <v>8219</v>
      </c>
      <c r="B1562" s="16">
        <v>118</v>
      </c>
      <c r="G1562" s="16" t="s">
        <v>8221</v>
      </c>
      <c r="H1562" s="16">
        <v>20</v>
      </c>
    </row>
    <row r="1563" spans="1:8" x14ac:dyDescent="0.25">
      <c r="A1563" s="16" t="s">
        <v>8219</v>
      </c>
      <c r="B1563" s="16">
        <v>118</v>
      </c>
      <c r="G1563" s="16" t="s">
        <v>8221</v>
      </c>
      <c r="H1563" s="16">
        <v>20</v>
      </c>
    </row>
    <row r="1564" spans="1:8" x14ac:dyDescent="0.25">
      <c r="A1564" s="16" t="s">
        <v>8219</v>
      </c>
      <c r="B1564" s="16">
        <v>119</v>
      </c>
      <c r="G1564" s="16" t="s">
        <v>8221</v>
      </c>
      <c r="H1564" s="16">
        <v>21</v>
      </c>
    </row>
    <row r="1565" spans="1:8" x14ac:dyDescent="0.25">
      <c r="A1565" s="16" t="s">
        <v>8219</v>
      </c>
      <c r="B1565" s="16">
        <v>119</v>
      </c>
      <c r="G1565" s="16" t="s">
        <v>8221</v>
      </c>
      <c r="H1565" s="16">
        <v>21</v>
      </c>
    </row>
    <row r="1566" spans="1:8" x14ac:dyDescent="0.25">
      <c r="A1566" s="16" t="s">
        <v>8219</v>
      </c>
      <c r="B1566" s="16">
        <v>119</v>
      </c>
      <c r="G1566" s="16" t="s">
        <v>8221</v>
      </c>
      <c r="H1566" s="16">
        <v>21</v>
      </c>
    </row>
    <row r="1567" spans="1:8" x14ac:dyDescent="0.25">
      <c r="A1567" s="16" t="s">
        <v>8219</v>
      </c>
      <c r="B1567" s="16">
        <v>119</v>
      </c>
      <c r="G1567" s="16" t="s">
        <v>8221</v>
      </c>
      <c r="H1567" s="16">
        <v>21</v>
      </c>
    </row>
    <row r="1568" spans="1:8" x14ac:dyDescent="0.25">
      <c r="A1568" s="16" t="s">
        <v>8219</v>
      </c>
      <c r="B1568" s="16">
        <v>119</v>
      </c>
      <c r="G1568" s="16" t="s">
        <v>8221</v>
      </c>
      <c r="H1568" s="16">
        <v>21</v>
      </c>
    </row>
    <row r="1569" spans="1:8" x14ac:dyDescent="0.25">
      <c r="A1569" s="16" t="s">
        <v>8219</v>
      </c>
      <c r="B1569" s="16">
        <v>119</v>
      </c>
      <c r="G1569" s="16" t="s">
        <v>8221</v>
      </c>
      <c r="H1569" s="16">
        <v>21</v>
      </c>
    </row>
    <row r="1570" spans="1:8" x14ac:dyDescent="0.25">
      <c r="A1570" s="16" t="s">
        <v>8219</v>
      </c>
      <c r="B1570" s="16">
        <v>120</v>
      </c>
      <c r="G1570" s="16" t="s">
        <v>8221</v>
      </c>
      <c r="H1570" s="16">
        <v>21</v>
      </c>
    </row>
    <row r="1571" spans="1:8" x14ac:dyDescent="0.25">
      <c r="A1571" s="16" t="s">
        <v>8219</v>
      </c>
      <c r="B1571" s="16">
        <v>120</v>
      </c>
      <c r="G1571" s="16" t="s">
        <v>8221</v>
      </c>
      <c r="H1571" s="16">
        <v>21</v>
      </c>
    </row>
    <row r="1572" spans="1:8" x14ac:dyDescent="0.25">
      <c r="A1572" s="16" t="s">
        <v>8219</v>
      </c>
      <c r="B1572" s="16">
        <v>120</v>
      </c>
      <c r="G1572" s="16" t="s">
        <v>8221</v>
      </c>
      <c r="H1572" s="16">
        <v>21</v>
      </c>
    </row>
    <row r="1573" spans="1:8" x14ac:dyDescent="0.25">
      <c r="A1573" s="16" t="s">
        <v>8219</v>
      </c>
      <c r="B1573" s="16">
        <v>120</v>
      </c>
      <c r="G1573" s="16" t="s">
        <v>8221</v>
      </c>
      <c r="H1573" s="16">
        <v>22</v>
      </c>
    </row>
    <row r="1574" spans="1:8" x14ac:dyDescent="0.25">
      <c r="A1574" s="16" t="s">
        <v>8219</v>
      </c>
      <c r="B1574" s="16">
        <v>120</v>
      </c>
      <c r="G1574" s="16" t="s">
        <v>8221</v>
      </c>
      <c r="H1574" s="16">
        <v>22</v>
      </c>
    </row>
    <row r="1575" spans="1:8" x14ac:dyDescent="0.25">
      <c r="A1575" s="16" t="s">
        <v>8219</v>
      </c>
      <c r="B1575" s="16">
        <v>120</v>
      </c>
      <c r="G1575" s="16" t="s">
        <v>8220</v>
      </c>
      <c r="H1575" s="16">
        <v>22</v>
      </c>
    </row>
    <row r="1576" spans="1:8" x14ac:dyDescent="0.25">
      <c r="A1576" s="16" t="s">
        <v>8219</v>
      </c>
      <c r="B1576" s="16">
        <v>120</v>
      </c>
      <c r="G1576" s="16" t="s">
        <v>8221</v>
      </c>
      <c r="H1576" s="16">
        <v>22</v>
      </c>
    </row>
    <row r="1577" spans="1:8" x14ac:dyDescent="0.25">
      <c r="A1577" s="16" t="s">
        <v>8219</v>
      </c>
      <c r="B1577" s="16">
        <v>120</v>
      </c>
      <c r="G1577" s="16" t="s">
        <v>8221</v>
      </c>
      <c r="H1577" s="16">
        <v>22</v>
      </c>
    </row>
    <row r="1578" spans="1:8" x14ac:dyDescent="0.25">
      <c r="A1578" s="16" t="s">
        <v>8219</v>
      </c>
      <c r="B1578" s="16">
        <v>120</v>
      </c>
      <c r="G1578" s="16" t="s">
        <v>8220</v>
      </c>
      <c r="H1578" s="16">
        <v>22</v>
      </c>
    </row>
    <row r="1579" spans="1:8" x14ac:dyDescent="0.25">
      <c r="A1579" s="16" t="s">
        <v>8219</v>
      </c>
      <c r="B1579" s="16">
        <v>121</v>
      </c>
      <c r="G1579" s="16" t="s">
        <v>8221</v>
      </c>
      <c r="H1579" s="16">
        <v>22</v>
      </c>
    </row>
    <row r="1580" spans="1:8" x14ac:dyDescent="0.25">
      <c r="A1580" s="16" t="s">
        <v>8219</v>
      </c>
      <c r="B1580" s="16">
        <v>121</v>
      </c>
      <c r="G1580" s="16" t="s">
        <v>8221</v>
      </c>
      <c r="H1580" s="16">
        <v>22</v>
      </c>
    </row>
    <row r="1581" spans="1:8" x14ac:dyDescent="0.25">
      <c r="A1581" s="16" t="s">
        <v>8219</v>
      </c>
      <c r="B1581" s="16">
        <v>122</v>
      </c>
      <c r="G1581" s="16" t="s">
        <v>8221</v>
      </c>
      <c r="H1581" s="16">
        <v>22</v>
      </c>
    </row>
    <row r="1582" spans="1:8" x14ac:dyDescent="0.25">
      <c r="A1582" s="16" t="s">
        <v>8219</v>
      </c>
      <c r="B1582" s="16">
        <v>122</v>
      </c>
      <c r="G1582" s="16" t="s">
        <v>8221</v>
      </c>
      <c r="H1582" s="16">
        <v>23</v>
      </c>
    </row>
    <row r="1583" spans="1:8" x14ac:dyDescent="0.25">
      <c r="A1583" s="16" t="s">
        <v>8219</v>
      </c>
      <c r="B1583" s="16">
        <v>122</v>
      </c>
      <c r="G1583" s="16" t="s">
        <v>8221</v>
      </c>
      <c r="H1583" s="16">
        <v>23</v>
      </c>
    </row>
    <row r="1584" spans="1:8" x14ac:dyDescent="0.25">
      <c r="A1584" s="16" t="s">
        <v>8219</v>
      </c>
      <c r="B1584" s="16">
        <v>123</v>
      </c>
      <c r="G1584" s="16" t="s">
        <v>8221</v>
      </c>
      <c r="H1584" s="16">
        <v>23</v>
      </c>
    </row>
    <row r="1585" spans="1:8" x14ac:dyDescent="0.25">
      <c r="A1585" s="16" t="s">
        <v>8219</v>
      </c>
      <c r="B1585" s="16">
        <v>123</v>
      </c>
      <c r="G1585" s="16" t="s">
        <v>8221</v>
      </c>
      <c r="H1585" s="16">
        <v>23</v>
      </c>
    </row>
    <row r="1586" spans="1:8" x14ac:dyDescent="0.25">
      <c r="A1586" s="16" t="s">
        <v>8219</v>
      </c>
      <c r="B1586" s="16">
        <v>123</v>
      </c>
      <c r="G1586" s="16" t="s">
        <v>8220</v>
      </c>
      <c r="H1586" s="16">
        <v>23</v>
      </c>
    </row>
    <row r="1587" spans="1:8" x14ac:dyDescent="0.25">
      <c r="A1587" s="16" t="s">
        <v>8219</v>
      </c>
      <c r="B1587" s="16">
        <v>123</v>
      </c>
      <c r="G1587" s="16" t="s">
        <v>8221</v>
      </c>
      <c r="H1587" s="16">
        <v>23</v>
      </c>
    </row>
    <row r="1588" spans="1:8" x14ac:dyDescent="0.25">
      <c r="A1588" s="16" t="s">
        <v>8219</v>
      </c>
      <c r="B1588" s="16">
        <v>124</v>
      </c>
      <c r="G1588" s="16" t="s">
        <v>8221</v>
      </c>
      <c r="H1588" s="16">
        <v>23</v>
      </c>
    </row>
    <row r="1589" spans="1:8" x14ac:dyDescent="0.25">
      <c r="A1589" s="16" t="s">
        <v>8219</v>
      </c>
      <c r="B1589" s="16">
        <v>125</v>
      </c>
      <c r="G1589" s="16" t="s">
        <v>8221</v>
      </c>
      <c r="H1589" s="16">
        <v>23</v>
      </c>
    </row>
    <row r="1590" spans="1:8" x14ac:dyDescent="0.25">
      <c r="A1590" s="16" t="s">
        <v>8219</v>
      </c>
      <c r="B1590" s="16">
        <v>125</v>
      </c>
      <c r="G1590" s="16" t="s">
        <v>8221</v>
      </c>
      <c r="H1590" s="16">
        <v>24</v>
      </c>
    </row>
    <row r="1591" spans="1:8" x14ac:dyDescent="0.25">
      <c r="A1591" s="16" t="s">
        <v>8219</v>
      </c>
      <c r="B1591" s="16">
        <v>125</v>
      </c>
      <c r="G1591" s="16" t="s">
        <v>8221</v>
      </c>
      <c r="H1591" s="16">
        <v>24</v>
      </c>
    </row>
    <row r="1592" spans="1:8" x14ac:dyDescent="0.25">
      <c r="A1592" s="16" t="s">
        <v>8219</v>
      </c>
      <c r="B1592" s="16">
        <v>126</v>
      </c>
      <c r="G1592" s="16" t="s">
        <v>8221</v>
      </c>
      <c r="H1592" s="16">
        <v>24</v>
      </c>
    </row>
    <row r="1593" spans="1:8" x14ac:dyDescent="0.25">
      <c r="A1593" s="16" t="s">
        <v>8219</v>
      </c>
      <c r="B1593" s="16">
        <v>126</v>
      </c>
      <c r="G1593" s="16" t="s">
        <v>8221</v>
      </c>
      <c r="H1593" s="16">
        <v>24</v>
      </c>
    </row>
    <row r="1594" spans="1:8" x14ac:dyDescent="0.25">
      <c r="A1594" s="16" t="s">
        <v>8219</v>
      </c>
      <c r="B1594" s="16">
        <v>126</v>
      </c>
      <c r="G1594" s="16" t="s">
        <v>8221</v>
      </c>
      <c r="H1594" s="16">
        <v>24</v>
      </c>
    </row>
    <row r="1595" spans="1:8" x14ac:dyDescent="0.25">
      <c r="A1595" s="16" t="s">
        <v>8219</v>
      </c>
      <c r="B1595" s="16">
        <v>127</v>
      </c>
      <c r="G1595" s="16" t="s">
        <v>8221</v>
      </c>
      <c r="H1595" s="16">
        <v>24</v>
      </c>
    </row>
    <row r="1596" spans="1:8" x14ac:dyDescent="0.25">
      <c r="A1596" s="16" t="s">
        <v>8219</v>
      </c>
      <c r="B1596" s="16">
        <v>128</v>
      </c>
      <c r="G1596" s="16" t="s">
        <v>8220</v>
      </c>
      <c r="H1596" s="16">
        <v>24</v>
      </c>
    </row>
    <row r="1597" spans="1:8" x14ac:dyDescent="0.25">
      <c r="A1597" s="16" t="s">
        <v>8219</v>
      </c>
      <c r="B1597" s="16">
        <v>128</v>
      </c>
      <c r="G1597" s="16" t="s">
        <v>8220</v>
      </c>
      <c r="H1597" s="16">
        <v>24</v>
      </c>
    </row>
    <row r="1598" spans="1:8" x14ac:dyDescent="0.25">
      <c r="A1598" s="16" t="s">
        <v>8219</v>
      </c>
      <c r="B1598" s="16">
        <v>128</v>
      </c>
      <c r="G1598" s="16" t="s">
        <v>8221</v>
      </c>
      <c r="H1598" s="16">
        <v>24</v>
      </c>
    </row>
    <row r="1599" spans="1:8" x14ac:dyDescent="0.25">
      <c r="A1599" s="16" t="s">
        <v>8219</v>
      </c>
      <c r="B1599" s="16">
        <v>128</v>
      </c>
      <c r="G1599" s="16" t="s">
        <v>8221</v>
      </c>
      <c r="H1599" s="16">
        <v>24</v>
      </c>
    </row>
    <row r="1600" spans="1:8" x14ac:dyDescent="0.25">
      <c r="A1600" s="16" t="s">
        <v>8219</v>
      </c>
      <c r="B1600" s="16">
        <v>128</v>
      </c>
      <c r="G1600" s="16" t="s">
        <v>8221</v>
      </c>
      <c r="H1600" s="16">
        <v>24</v>
      </c>
    </row>
    <row r="1601" spans="1:8" x14ac:dyDescent="0.25">
      <c r="A1601" s="16" t="s">
        <v>8219</v>
      </c>
      <c r="B1601" s="16">
        <v>128</v>
      </c>
      <c r="G1601" s="16" t="s">
        <v>8221</v>
      </c>
      <c r="H1601" s="16">
        <v>24</v>
      </c>
    </row>
    <row r="1602" spans="1:8" x14ac:dyDescent="0.25">
      <c r="A1602" s="16" t="s">
        <v>8219</v>
      </c>
      <c r="B1602" s="16">
        <v>128</v>
      </c>
      <c r="G1602" s="16" t="s">
        <v>8221</v>
      </c>
      <c r="H1602" s="16">
        <v>24</v>
      </c>
    </row>
    <row r="1603" spans="1:8" x14ac:dyDescent="0.25">
      <c r="A1603" s="16" t="s">
        <v>8219</v>
      </c>
      <c r="B1603" s="16">
        <v>129</v>
      </c>
      <c r="G1603" s="16" t="s">
        <v>8221</v>
      </c>
      <c r="H1603" s="16">
        <v>24</v>
      </c>
    </row>
    <row r="1604" spans="1:8" x14ac:dyDescent="0.25">
      <c r="A1604" s="16" t="s">
        <v>8219</v>
      </c>
      <c r="B1604" s="16">
        <v>130</v>
      </c>
      <c r="G1604" s="16" t="s">
        <v>8221</v>
      </c>
      <c r="H1604" s="16">
        <v>24</v>
      </c>
    </row>
    <row r="1605" spans="1:8" x14ac:dyDescent="0.25">
      <c r="A1605" s="16" t="s">
        <v>8219</v>
      </c>
      <c r="B1605" s="16">
        <v>130</v>
      </c>
      <c r="G1605" s="16" t="s">
        <v>8220</v>
      </c>
      <c r="H1605" s="16">
        <v>25</v>
      </c>
    </row>
    <row r="1606" spans="1:8" x14ac:dyDescent="0.25">
      <c r="A1606" s="16" t="s">
        <v>8219</v>
      </c>
      <c r="B1606" s="16">
        <v>130</v>
      </c>
      <c r="G1606" s="16" t="s">
        <v>8221</v>
      </c>
      <c r="H1606" s="16">
        <v>25</v>
      </c>
    </row>
    <row r="1607" spans="1:8" x14ac:dyDescent="0.25">
      <c r="A1607" s="16" t="s">
        <v>8219</v>
      </c>
      <c r="B1607" s="16">
        <v>130</v>
      </c>
      <c r="G1607" s="16" t="s">
        <v>8221</v>
      </c>
      <c r="H1607" s="16">
        <v>25</v>
      </c>
    </row>
    <row r="1608" spans="1:8" x14ac:dyDescent="0.25">
      <c r="A1608" s="16" t="s">
        <v>8219</v>
      </c>
      <c r="B1608" s="16">
        <v>130</v>
      </c>
      <c r="G1608" s="16" t="s">
        <v>8221</v>
      </c>
      <c r="H1608" s="16">
        <v>25</v>
      </c>
    </row>
    <row r="1609" spans="1:8" x14ac:dyDescent="0.25">
      <c r="A1609" s="16" t="s">
        <v>8219</v>
      </c>
      <c r="B1609" s="16">
        <v>131</v>
      </c>
      <c r="G1609" s="16" t="s">
        <v>8221</v>
      </c>
      <c r="H1609" s="16">
        <v>25</v>
      </c>
    </row>
    <row r="1610" spans="1:8" x14ac:dyDescent="0.25">
      <c r="A1610" s="16" t="s">
        <v>8219</v>
      </c>
      <c r="B1610" s="16">
        <v>131</v>
      </c>
      <c r="G1610" s="16" t="s">
        <v>8221</v>
      </c>
      <c r="H1610" s="16">
        <v>25</v>
      </c>
    </row>
    <row r="1611" spans="1:8" x14ac:dyDescent="0.25">
      <c r="A1611" s="16" t="s">
        <v>8219</v>
      </c>
      <c r="B1611" s="16">
        <v>131</v>
      </c>
      <c r="G1611" s="16" t="s">
        <v>8221</v>
      </c>
      <c r="H1611" s="16">
        <v>25</v>
      </c>
    </row>
    <row r="1612" spans="1:8" x14ac:dyDescent="0.25">
      <c r="A1612" s="16" t="s">
        <v>8219</v>
      </c>
      <c r="B1612" s="16">
        <v>131</v>
      </c>
      <c r="G1612" s="16" t="s">
        <v>8221</v>
      </c>
      <c r="H1612" s="16">
        <v>25</v>
      </c>
    </row>
    <row r="1613" spans="1:8" x14ac:dyDescent="0.25">
      <c r="A1613" s="16" t="s">
        <v>8219</v>
      </c>
      <c r="B1613" s="16">
        <v>132</v>
      </c>
      <c r="G1613" s="16" t="s">
        <v>8221</v>
      </c>
      <c r="H1613" s="16">
        <v>26</v>
      </c>
    </row>
    <row r="1614" spans="1:8" x14ac:dyDescent="0.25">
      <c r="A1614" s="16" t="s">
        <v>8219</v>
      </c>
      <c r="B1614" s="16">
        <v>132</v>
      </c>
      <c r="G1614" s="16" t="s">
        <v>8221</v>
      </c>
      <c r="H1614" s="16">
        <v>26</v>
      </c>
    </row>
    <row r="1615" spans="1:8" x14ac:dyDescent="0.25">
      <c r="A1615" s="16" t="s">
        <v>8219</v>
      </c>
      <c r="B1615" s="16">
        <v>133</v>
      </c>
      <c r="G1615" s="16" t="s">
        <v>8221</v>
      </c>
      <c r="H1615" s="16">
        <v>26</v>
      </c>
    </row>
    <row r="1616" spans="1:8" x14ac:dyDescent="0.25">
      <c r="A1616" s="16" t="s">
        <v>8219</v>
      </c>
      <c r="B1616" s="16">
        <v>133</v>
      </c>
      <c r="G1616" s="16" t="s">
        <v>8221</v>
      </c>
      <c r="H1616" s="16">
        <v>26</v>
      </c>
    </row>
    <row r="1617" spans="1:8" x14ac:dyDescent="0.25">
      <c r="A1617" s="16" t="s">
        <v>8219</v>
      </c>
      <c r="B1617" s="16">
        <v>133</v>
      </c>
      <c r="G1617" s="16" t="s">
        <v>8221</v>
      </c>
      <c r="H1617" s="16">
        <v>26</v>
      </c>
    </row>
    <row r="1618" spans="1:8" x14ac:dyDescent="0.25">
      <c r="A1618" s="16" t="s">
        <v>8219</v>
      </c>
      <c r="B1618" s="16">
        <v>133</v>
      </c>
      <c r="G1618" s="16" t="s">
        <v>8221</v>
      </c>
      <c r="H1618" s="16">
        <v>26</v>
      </c>
    </row>
    <row r="1619" spans="1:8" x14ac:dyDescent="0.25">
      <c r="A1619" s="16" t="s">
        <v>8219</v>
      </c>
      <c r="B1619" s="16">
        <v>133</v>
      </c>
      <c r="G1619" s="16" t="s">
        <v>8221</v>
      </c>
      <c r="H1619" s="16">
        <v>27</v>
      </c>
    </row>
    <row r="1620" spans="1:8" x14ac:dyDescent="0.25">
      <c r="A1620" s="16" t="s">
        <v>8219</v>
      </c>
      <c r="B1620" s="16">
        <v>134</v>
      </c>
      <c r="G1620" s="16" t="s">
        <v>8221</v>
      </c>
      <c r="H1620" s="16">
        <v>27</v>
      </c>
    </row>
    <row r="1621" spans="1:8" x14ac:dyDescent="0.25">
      <c r="A1621" s="16" t="s">
        <v>8219</v>
      </c>
      <c r="B1621" s="16">
        <v>134</v>
      </c>
      <c r="G1621" s="16" t="s">
        <v>8220</v>
      </c>
      <c r="H1621" s="16">
        <v>27</v>
      </c>
    </row>
    <row r="1622" spans="1:8" x14ac:dyDescent="0.25">
      <c r="A1622" s="16" t="s">
        <v>8219</v>
      </c>
      <c r="B1622" s="16">
        <v>134</v>
      </c>
      <c r="G1622" s="16" t="s">
        <v>8221</v>
      </c>
      <c r="H1622" s="16">
        <v>27</v>
      </c>
    </row>
    <row r="1623" spans="1:8" x14ac:dyDescent="0.25">
      <c r="A1623" s="16" t="s">
        <v>8219</v>
      </c>
      <c r="B1623" s="16">
        <v>134</v>
      </c>
      <c r="G1623" s="16" t="s">
        <v>8221</v>
      </c>
      <c r="H1623" s="16">
        <v>27</v>
      </c>
    </row>
    <row r="1624" spans="1:8" x14ac:dyDescent="0.25">
      <c r="A1624" s="16" t="s">
        <v>8219</v>
      </c>
      <c r="B1624" s="16">
        <v>134</v>
      </c>
      <c r="G1624" s="16" t="s">
        <v>8221</v>
      </c>
      <c r="H1624" s="16">
        <v>27</v>
      </c>
    </row>
    <row r="1625" spans="1:8" x14ac:dyDescent="0.25">
      <c r="A1625" s="16" t="s">
        <v>8219</v>
      </c>
      <c r="B1625" s="16">
        <v>134</v>
      </c>
      <c r="G1625" s="16" t="s">
        <v>8221</v>
      </c>
      <c r="H1625" s="16">
        <v>27</v>
      </c>
    </row>
    <row r="1626" spans="1:8" x14ac:dyDescent="0.25">
      <c r="A1626" s="16" t="s">
        <v>8219</v>
      </c>
      <c r="B1626" s="16">
        <v>135</v>
      </c>
      <c r="G1626" s="16" t="s">
        <v>8221</v>
      </c>
      <c r="H1626" s="16">
        <v>27</v>
      </c>
    </row>
    <row r="1627" spans="1:8" x14ac:dyDescent="0.25">
      <c r="A1627" s="16" t="s">
        <v>8219</v>
      </c>
      <c r="B1627" s="16">
        <v>136</v>
      </c>
      <c r="G1627" s="16" t="s">
        <v>8220</v>
      </c>
      <c r="H1627" s="16">
        <v>28</v>
      </c>
    </row>
    <row r="1628" spans="1:8" x14ac:dyDescent="0.25">
      <c r="A1628" s="16" t="s">
        <v>8219</v>
      </c>
      <c r="B1628" s="16">
        <v>136</v>
      </c>
      <c r="G1628" s="16" t="s">
        <v>8221</v>
      </c>
      <c r="H1628" s="16">
        <v>28</v>
      </c>
    </row>
    <row r="1629" spans="1:8" x14ac:dyDescent="0.25">
      <c r="A1629" s="16" t="s">
        <v>8219</v>
      </c>
      <c r="B1629" s="16">
        <v>136</v>
      </c>
      <c r="G1629" s="16" t="s">
        <v>8221</v>
      </c>
      <c r="H1629" s="16">
        <v>28</v>
      </c>
    </row>
    <row r="1630" spans="1:8" x14ac:dyDescent="0.25">
      <c r="A1630" s="16" t="s">
        <v>8219</v>
      </c>
      <c r="B1630" s="16">
        <v>137</v>
      </c>
      <c r="G1630" s="16" t="s">
        <v>8221</v>
      </c>
      <c r="H1630" s="16">
        <v>28</v>
      </c>
    </row>
    <row r="1631" spans="1:8" x14ac:dyDescent="0.25">
      <c r="A1631" s="16" t="s">
        <v>8219</v>
      </c>
      <c r="B1631" s="16">
        <v>137</v>
      </c>
      <c r="G1631" s="16" t="s">
        <v>8221</v>
      </c>
      <c r="H1631" s="16">
        <v>28</v>
      </c>
    </row>
    <row r="1632" spans="1:8" x14ac:dyDescent="0.25">
      <c r="A1632" s="16" t="s">
        <v>8219</v>
      </c>
      <c r="B1632" s="16">
        <v>138</v>
      </c>
      <c r="G1632" s="16" t="s">
        <v>8221</v>
      </c>
      <c r="H1632" s="16">
        <v>28</v>
      </c>
    </row>
    <row r="1633" spans="1:8" x14ac:dyDescent="0.25">
      <c r="A1633" s="16" t="s">
        <v>8219</v>
      </c>
      <c r="B1633" s="16">
        <v>139</v>
      </c>
      <c r="G1633" s="16" t="s">
        <v>8221</v>
      </c>
      <c r="H1633" s="16">
        <v>28</v>
      </c>
    </row>
    <row r="1634" spans="1:8" x14ac:dyDescent="0.25">
      <c r="A1634" s="16" t="s">
        <v>8219</v>
      </c>
      <c r="B1634" s="16">
        <v>139</v>
      </c>
      <c r="G1634" s="16" t="s">
        <v>8221</v>
      </c>
      <c r="H1634" s="16">
        <v>28</v>
      </c>
    </row>
    <row r="1635" spans="1:8" x14ac:dyDescent="0.25">
      <c r="A1635" s="16" t="s">
        <v>8219</v>
      </c>
      <c r="B1635" s="16">
        <v>139</v>
      </c>
      <c r="G1635" s="16" t="s">
        <v>8221</v>
      </c>
      <c r="H1635" s="16">
        <v>28</v>
      </c>
    </row>
    <row r="1636" spans="1:8" x14ac:dyDescent="0.25">
      <c r="A1636" s="16" t="s">
        <v>8219</v>
      </c>
      <c r="B1636" s="16">
        <v>140</v>
      </c>
      <c r="G1636" s="16" t="s">
        <v>8221</v>
      </c>
      <c r="H1636" s="16">
        <v>29</v>
      </c>
    </row>
    <row r="1637" spans="1:8" x14ac:dyDescent="0.25">
      <c r="A1637" s="16" t="s">
        <v>8219</v>
      </c>
      <c r="B1637" s="16">
        <v>140</v>
      </c>
      <c r="G1637" s="16" t="s">
        <v>8221</v>
      </c>
      <c r="H1637" s="16">
        <v>29</v>
      </c>
    </row>
    <row r="1638" spans="1:8" x14ac:dyDescent="0.25">
      <c r="A1638" s="16" t="s">
        <v>8219</v>
      </c>
      <c r="B1638" s="16">
        <v>140</v>
      </c>
      <c r="G1638" s="16" t="s">
        <v>8221</v>
      </c>
      <c r="H1638" s="16">
        <v>29</v>
      </c>
    </row>
    <row r="1639" spans="1:8" x14ac:dyDescent="0.25">
      <c r="A1639" s="16" t="s">
        <v>8219</v>
      </c>
      <c r="B1639" s="16">
        <v>140</v>
      </c>
      <c r="G1639" s="16" t="s">
        <v>8221</v>
      </c>
      <c r="H1639" s="16">
        <v>29</v>
      </c>
    </row>
    <row r="1640" spans="1:8" x14ac:dyDescent="0.25">
      <c r="A1640" s="16" t="s">
        <v>8219</v>
      </c>
      <c r="B1640" s="16">
        <v>141</v>
      </c>
      <c r="G1640" s="16" t="s">
        <v>8221</v>
      </c>
      <c r="H1640" s="16">
        <v>29</v>
      </c>
    </row>
    <row r="1641" spans="1:8" x14ac:dyDescent="0.25">
      <c r="A1641" s="16" t="s">
        <v>8219</v>
      </c>
      <c r="B1641" s="16">
        <v>141</v>
      </c>
      <c r="G1641" s="16" t="s">
        <v>8221</v>
      </c>
      <c r="H1641" s="16">
        <v>29</v>
      </c>
    </row>
    <row r="1642" spans="1:8" x14ac:dyDescent="0.25">
      <c r="A1642" s="16" t="s">
        <v>8219</v>
      </c>
      <c r="B1642" s="16">
        <v>141</v>
      </c>
      <c r="G1642" s="16" t="s">
        <v>8221</v>
      </c>
      <c r="H1642" s="16">
        <v>29</v>
      </c>
    </row>
    <row r="1643" spans="1:8" x14ac:dyDescent="0.25">
      <c r="A1643" s="16" t="s">
        <v>8219</v>
      </c>
      <c r="B1643" s="16">
        <v>141</v>
      </c>
      <c r="G1643" s="16" t="s">
        <v>8221</v>
      </c>
      <c r="H1643" s="16">
        <v>29</v>
      </c>
    </row>
    <row r="1644" spans="1:8" x14ac:dyDescent="0.25">
      <c r="A1644" s="16" t="s">
        <v>8219</v>
      </c>
      <c r="B1644" s="16">
        <v>141</v>
      </c>
      <c r="G1644" s="16" t="s">
        <v>8221</v>
      </c>
      <c r="H1644" s="16">
        <v>29</v>
      </c>
    </row>
    <row r="1645" spans="1:8" x14ac:dyDescent="0.25">
      <c r="A1645" s="16" t="s">
        <v>8219</v>
      </c>
      <c r="B1645" s="16">
        <v>141</v>
      </c>
      <c r="G1645" s="16" t="s">
        <v>8221</v>
      </c>
      <c r="H1645" s="16">
        <v>30</v>
      </c>
    </row>
    <row r="1646" spans="1:8" x14ac:dyDescent="0.25">
      <c r="A1646" s="16" t="s">
        <v>8219</v>
      </c>
      <c r="B1646" s="16">
        <v>142</v>
      </c>
      <c r="G1646" s="16" t="s">
        <v>8221</v>
      </c>
      <c r="H1646" s="16">
        <v>30</v>
      </c>
    </row>
    <row r="1647" spans="1:8" x14ac:dyDescent="0.25">
      <c r="A1647" s="16" t="s">
        <v>8219</v>
      </c>
      <c r="B1647" s="16">
        <v>142</v>
      </c>
      <c r="G1647" s="16" t="s">
        <v>8221</v>
      </c>
      <c r="H1647" s="16">
        <v>30</v>
      </c>
    </row>
    <row r="1648" spans="1:8" x14ac:dyDescent="0.25">
      <c r="A1648" s="16" t="s">
        <v>8219</v>
      </c>
      <c r="B1648" s="16">
        <v>143</v>
      </c>
      <c r="G1648" s="16" t="s">
        <v>8221</v>
      </c>
      <c r="H1648" s="16">
        <v>30</v>
      </c>
    </row>
    <row r="1649" spans="1:8" x14ac:dyDescent="0.25">
      <c r="A1649" s="16" t="s">
        <v>8219</v>
      </c>
      <c r="B1649" s="16">
        <v>143</v>
      </c>
      <c r="G1649" s="16" t="s">
        <v>8221</v>
      </c>
      <c r="H1649" s="16">
        <v>30</v>
      </c>
    </row>
    <row r="1650" spans="1:8" x14ac:dyDescent="0.25">
      <c r="A1650" s="16" t="s">
        <v>8219</v>
      </c>
      <c r="B1650" s="16">
        <v>144</v>
      </c>
      <c r="G1650" s="16" t="s">
        <v>8221</v>
      </c>
      <c r="H1650" s="16">
        <v>30</v>
      </c>
    </row>
    <row r="1651" spans="1:8" x14ac:dyDescent="0.25">
      <c r="A1651" s="16" t="s">
        <v>8219</v>
      </c>
      <c r="B1651" s="16">
        <v>144</v>
      </c>
      <c r="G1651" s="16" t="s">
        <v>8221</v>
      </c>
      <c r="H1651" s="16">
        <v>30</v>
      </c>
    </row>
    <row r="1652" spans="1:8" x14ac:dyDescent="0.25">
      <c r="A1652" s="16" t="s">
        <v>8219</v>
      </c>
      <c r="B1652" s="16">
        <v>145</v>
      </c>
      <c r="G1652" s="16" t="s">
        <v>8221</v>
      </c>
      <c r="H1652" s="16">
        <v>31</v>
      </c>
    </row>
    <row r="1653" spans="1:8" x14ac:dyDescent="0.25">
      <c r="A1653" s="16" t="s">
        <v>8219</v>
      </c>
      <c r="B1653" s="16">
        <v>145</v>
      </c>
      <c r="G1653" s="16" t="s">
        <v>8221</v>
      </c>
      <c r="H1653" s="16">
        <v>31</v>
      </c>
    </row>
    <row r="1654" spans="1:8" x14ac:dyDescent="0.25">
      <c r="A1654" s="16" t="s">
        <v>8219</v>
      </c>
      <c r="B1654" s="16">
        <v>145</v>
      </c>
      <c r="G1654" s="16" t="s">
        <v>8221</v>
      </c>
      <c r="H1654" s="16">
        <v>31</v>
      </c>
    </row>
    <row r="1655" spans="1:8" x14ac:dyDescent="0.25">
      <c r="A1655" s="16" t="s">
        <v>8219</v>
      </c>
      <c r="B1655" s="16">
        <v>145</v>
      </c>
      <c r="G1655" s="16" t="s">
        <v>8221</v>
      </c>
      <c r="H1655" s="16">
        <v>31</v>
      </c>
    </row>
    <row r="1656" spans="1:8" x14ac:dyDescent="0.25">
      <c r="A1656" s="16" t="s">
        <v>8219</v>
      </c>
      <c r="B1656" s="16">
        <v>145</v>
      </c>
      <c r="G1656" s="16" t="s">
        <v>8221</v>
      </c>
      <c r="H1656" s="16">
        <v>31</v>
      </c>
    </row>
    <row r="1657" spans="1:8" x14ac:dyDescent="0.25">
      <c r="A1657" s="16" t="s">
        <v>8219</v>
      </c>
      <c r="B1657" s="16">
        <v>145</v>
      </c>
      <c r="G1657" s="16" t="s">
        <v>8221</v>
      </c>
      <c r="H1657" s="16">
        <v>31</v>
      </c>
    </row>
    <row r="1658" spans="1:8" x14ac:dyDescent="0.25">
      <c r="A1658" s="16" t="s">
        <v>8219</v>
      </c>
      <c r="B1658" s="16">
        <v>146</v>
      </c>
      <c r="G1658" s="16" t="s">
        <v>8221</v>
      </c>
      <c r="H1658" s="16">
        <v>31</v>
      </c>
    </row>
    <row r="1659" spans="1:8" x14ac:dyDescent="0.25">
      <c r="A1659" s="16" t="s">
        <v>8219</v>
      </c>
      <c r="B1659" s="16">
        <v>146</v>
      </c>
      <c r="G1659" s="16" t="s">
        <v>8221</v>
      </c>
      <c r="H1659" s="16">
        <v>32</v>
      </c>
    </row>
    <row r="1660" spans="1:8" x14ac:dyDescent="0.25">
      <c r="A1660" s="16" t="s">
        <v>8219</v>
      </c>
      <c r="B1660" s="16">
        <v>146</v>
      </c>
      <c r="G1660" s="16" t="s">
        <v>8221</v>
      </c>
      <c r="H1660" s="16">
        <v>32</v>
      </c>
    </row>
    <row r="1661" spans="1:8" x14ac:dyDescent="0.25">
      <c r="A1661" s="16" t="s">
        <v>8219</v>
      </c>
      <c r="B1661" s="16">
        <v>147</v>
      </c>
      <c r="G1661" s="16" t="s">
        <v>8221</v>
      </c>
      <c r="H1661" s="16">
        <v>32</v>
      </c>
    </row>
    <row r="1662" spans="1:8" x14ac:dyDescent="0.25">
      <c r="A1662" s="16" t="s">
        <v>8219</v>
      </c>
      <c r="B1662" s="16">
        <v>147</v>
      </c>
      <c r="G1662" s="16" t="s">
        <v>8221</v>
      </c>
      <c r="H1662" s="16">
        <v>33</v>
      </c>
    </row>
    <row r="1663" spans="1:8" x14ac:dyDescent="0.25">
      <c r="A1663" s="16" t="s">
        <v>8219</v>
      </c>
      <c r="B1663" s="16">
        <v>147</v>
      </c>
      <c r="G1663" s="16" t="s">
        <v>8221</v>
      </c>
      <c r="H1663" s="16">
        <v>33</v>
      </c>
    </row>
    <row r="1664" spans="1:8" x14ac:dyDescent="0.25">
      <c r="A1664" s="16" t="s">
        <v>8219</v>
      </c>
      <c r="B1664" s="16">
        <v>147</v>
      </c>
      <c r="G1664" s="16" t="s">
        <v>8221</v>
      </c>
      <c r="H1664" s="16">
        <v>33</v>
      </c>
    </row>
    <row r="1665" spans="1:8" x14ac:dyDescent="0.25">
      <c r="A1665" s="16" t="s">
        <v>8219</v>
      </c>
      <c r="B1665" s="16">
        <v>147</v>
      </c>
      <c r="G1665" s="16" t="s">
        <v>8221</v>
      </c>
      <c r="H1665" s="16">
        <v>33</v>
      </c>
    </row>
    <row r="1666" spans="1:8" x14ac:dyDescent="0.25">
      <c r="A1666" s="16" t="s">
        <v>8219</v>
      </c>
      <c r="B1666" s="16">
        <v>147</v>
      </c>
      <c r="G1666" s="16" t="s">
        <v>8221</v>
      </c>
      <c r="H1666" s="16">
        <v>33</v>
      </c>
    </row>
    <row r="1667" spans="1:8" x14ac:dyDescent="0.25">
      <c r="A1667" s="16" t="s">
        <v>8219</v>
      </c>
      <c r="B1667" s="16">
        <v>148</v>
      </c>
      <c r="G1667" s="16" t="s">
        <v>8221</v>
      </c>
      <c r="H1667" s="16">
        <v>33</v>
      </c>
    </row>
    <row r="1668" spans="1:8" x14ac:dyDescent="0.25">
      <c r="A1668" s="16" t="s">
        <v>8219</v>
      </c>
      <c r="B1668" s="16">
        <v>148</v>
      </c>
      <c r="G1668" s="16" t="s">
        <v>8221</v>
      </c>
      <c r="H1668" s="16">
        <v>33</v>
      </c>
    </row>
    <row r="1669" spans="1:8" x14ac:dyDescent="0.25">
      <c r="A1669" s="16" t="s">
        <v>8219</v>
      </c>
      <c r="B1669" s="16">
        <v>149</v>
      </c>
      <c r="G1669" s="16" t="s">
        <v>8221</v>
      </c>
      <c r="H1669" s="16">
        <v>34</v>
      </c>
    </row>
    <row r="1670" spans="1:8" x14ac:dyDescent="0.25">
      <c r="A1670" s="16" t="s">
        <v>8219</v>
      </c>
      <c r="B1670" s="16">
        <v>149</v>
      </c>
      <c r="G1670" s="16" t="s">
        <v>8221</v>
      </c>
      <c r="H1670" s="16">
        <v>34</v>
      </c>
    </row>
    <row r="1671" spans="1:8" x14ac:dyDescent="0.25">
      <c r="A1671" s="16" t="s">
        <v>8219</v>
      </c>
      <c r="B1671" s="16">
        <v>149</v>
      </c>
      <c r="G1671" s="16" t="s">
        <v>8221</v>
      </c>
      <c r="H1671" s="16">
        <v>34</v>
      </c>
    </row>
    <row r="1672" spans="1:8" x14ac:dyDescent="0.25">
      <c r="A1672" s="16" t="s">
        <v>8219</v>
      </c>
      <c r="B1672" s="16">
        <v>149</v>
      </c>
      <c r="G1672" s="16" t="s">
        <v>8220</v>
      </c>
      <c r="H1672" s="16">
        <v>34</v>
      </c>
    </row>
    <row r="1673" spans="1:8" x14ac:dyDescent="0.25">
      <c r="A1673" s="16" t="s">
        <v>8219</v>
      </c>
      <c r="B1673" s="16">
        <v>150</v>
      </c>
      <c r="G1673" s="16" t="s">
        <v>8220</v>
      </c>
      <c r="H1673" s="16">
        <v>34</v>
      </c>
    </row>
    <row r="1674" spans="1:8" x14ac:dyDescent="0.25">
      <c r="A1674" s="16" t="s">
        <v>8219</v>
      </c>
      <c r="B1674" s="16">
        <v>150</v>
      </c>
      <c r="G1674" s="16" t="s">
        <v>8221</v>
      </c>
      <c r="H1674" s="16">
        <v>34</v>
      </c>
    </row>
    <row r="1675" spans="1:8" x14ac:dyDescent="0.25">
      <c r="A1675" s="16" t="s">
        <v>8219</v>
      </c>
      <c r="B1675" s="16">
        <v>150</v>
      </c>
      <c r="G1675" s="16" t="s">
        <v>8221</v>
      </c>
      <c r="H1675" s="16">
        <v>34</v>
      </c>
    </row>
    <row r="1676" spans="1:8" x14ac:dyDescent="0.25">
      <c r="A1676" s="16" t="s">
        <v>8219</v>
      </c>
      <c r="B1676" s="16">
        <v>150</v>
      </c>
      <c r="G1676" s="16" t="s">
        <v>8220</v>
      </c>
      <c r="H1676" s="16">
        <v>35</v>
      </c>
    </row>
    <row r="1677" spans="1:8" x14ac:dyDescent="0.25">
      <c r="A1677" s="16" t="s">
        <v>8219</v>
      </c>
      <c r="B1677" s="16">
        <v>150</v>
      </c>
      <c r="G1677" s="16" t="s">
        <v>8220</v>
      </c>
      <c r="H1677" s="16">
        <v>35</v>
      </c>
    </row>
    <row r="1678" spans="1:8" x14ac:dyDescent="0.25">
      <c r="A1678" s="16" t="s">
        <v>8219</v>
      </c>
      <c r="B1678" s="16">
        <v>151</v>
      </c>
      <c r="G1678" s="16" t="s">
        <v>8221</v>
      </c>
      <c r="H1678" s="16">
        <v>35</v>
      </c>
    </row>
    <row r="1679" spans="1:8" x14ac:dyDescent="0.25">
      <c r="A1679" s="16" t="s">
        <v>8219</v>
      </c>
      <c r="B1679" s="16">
        <v>151</v>
      </c>
      <c r="G1679" s="16" t="s">
        <v>8221</v>
      </c>
      <c r="H1679" s="16">
        <v>36</v>
      </c>
    </row>
    <row r="1680" spans="1:8" x14ac:dyDescent="0.25">
      <c r="A1680" s="16" t="s">
        <v>8219</v>
      </c>
      <c r="B1680" s="16">
        <v>151</v>
      </c>
      <c r="G1680" s="16" t="s">
        <v>8221</v>
      </c>
      <c r="H1680" s="16">
        <v>36</v>
      </c>
    </row>
    <row r="1681" spans="1:8" x14ac:dyDescent="0.25">
      <c r="A1681" s="16" t="s">
        <v>8219</v>
      </c>
      <c r="B1681" s="16">
        <v>152</v>
      </c>
      <c r="G1681" s="16" t="s">
        <v>8221</v>
      </c>
      <c r="H1681" s="16">
        <v>36</v>
      </c>
    </row>
    <row r="1682" spans="1:8" x14ac:dyDescent="0.25">
      <c r="A1682" s="16" t="s">
        <v>8219</v>
      </c>
      <c r="B1682" s="16">
        <v>153</v>
      </c>
      <c r="G1682" s="16" t="s">
        <v>8221</v>
      </c>
      <c r="H1682" s="16">
        <v>36</v>
      </c>
    </row>
    <row r="1683" spans="1:8" x14ac:dyDescent="0.25">
      <c r="A1683" s="16" t="s">
        <v>8219</v>
      </c>
      <c r="B1683" s="16">
        <v>154</v>
      </c>
      <c r="G1683" s="16" t="s">
        <v>8221</v>
      </c>
      <c r="H1683" s="16">
        <v>36</v>
      </c>
    </row>
    <row r="1684" spans="1:8" x14ac:dyDescent="0.25">
      <c r="A1684" s="16" t="s">
        <v>8219</v>
      </c>
      <c r="B1684" s="16">
        <v>156</v>
      </c>
      <c r="G1684" s="16" t="s">
        <v>8220</v>
      </c>
      <c r="H1684" s="16">
        <v>37</v>
      </c>
    </row>
    <row r="1685" spans="1:8" x14ac:dyDescent="0.25">
      <c r="A1685" s="16" t="s">
        <v>8219</v>
      </c>
      <c r="B1685" s="16">
        <v>156</v>
      </c>
      <c r="G1685" s="16" t="s">
        <v>8221</v>
      </c>
      <c r="H1685" s="16">
        <v>37</v>
      </c>
    </row>
    <row r="1686" spans="1:8" x14ac:dyDescent="0.25">
      <c r="A1686" s="16" t="s">
        <v>8219</v>
      </c>
      <c r="B1686" s="16">
        <v>157</v>
      </c>
      <c r="G1686" s="16" t="s">
        <v>8221</v>
      </c>
      <c r="H1686" s="16">
        <v>37</v>
      </c>
    </row>
    <row r="1687" spans="1:8" x14ac:dyDescent="0.25">
      <c r="A1687" s="16" t="s">
        <v>8219</v>
      </c>
      <c r="B1687" s="16">
        <v>157</v>
      </c>
      <c r="G1687" s="16" t="s">
        <v>8221</v>
      </c>
      <c r="H1687" s="16">
        <v>37</v>
      </c>
    </row>
    <row r="1688" spans="1:8" x14ac:dyDescent="0.25">
      <c r="A1688" s="16" t="s">
        <v>8219</v>
      </c>
      <c r="B1688" s="16">
        <v>158</v>
      </c>
      <c r="G1688" s="16" t="s">
        <v>8220</v>
      </c>
      <c r="H1688" s="16">
        <v>37</v>
      </c>
    </row>
    <row r="1689" spans="1:8" x14ac:dyDescent="0.25">
      <c r="A1689" s="16" t="s">
        <v>8219</v>
      </c>
      <c r="B1689" s="16">
        <v>158</v>
      </c>
      <c r="G1689" s="16" t="s">
        <v>8221</v>
      </c>
      <c r="H1689" s="16">
        <v>37</v>
      </c>
    </row>
    <row r="1690" spans="1:8" x14ac:dyDescent="0.25">
      <c r="A1690" s="16" t="s">
        <v>8219</v>
      </c>
      <c r="B1690" s="16">
        <v>158</v>
      </c>
      <c r="G1690" s="16" t="s">
        <v>8221</v>
      </c>
      <c r="H1690" s="16">
        <v>37</v>
      </c>
    </row>
    <row r="1691" spans="1:8" x14ac:dyDescent="0.25">
      <c r="A1691" s="16" t="s">
        <v>8219</v>
      </c>
      <c r="B1691" s="16">
        <v>158</v>
      </c>
      <c r="G1691" s="16" t="s">
        <v>8221</v>
      </c>
      <c r="H1691" s="16">
        <v>37</v>
      </c>
    </row>
    <row r="1692" spans="1:8" x14ac:dyDescent="0.25">
      <c r="A1692" s="16" t="s">
        <v>8219</v>
      </c>
      <c r="B1692" s="16">
        <v>158</v>
      </c>
      <c r="G1692" s="16" t="s">
        <v>8221</v>
      </c>
      <c r="H1692" s="16">
        <v>37</v>
      </c>
    </row>
    <row r="1693" spans="1:8" x14ac:dyDescent="0.25">
      <c r="A1693" s="16" t="s">
        <v>8219</v>
      </c>
      <c r="B1693" s="16">
        <v>158</v>
      </c>
      <c r="G1693" s="16" t="s">
        <v>8221</v>
      </c>
      <c r="H1693" s="16">
        <v>37</v>
      </c>
    </row>
    <row r="1694" spans="1:8" x14ac:dyDescent="0.25">
      <c r="A1694" s="16" t="s">
        <v>8219</v>
      </c>
      <c r="B1694" s="16">
        <v>159</v>
      </c>
      <c r="G1694" s="16" t="s">
        <v>8221</v>
      </c>
      <c r="H1694" s="16">
        <v>38</v>
      </c>
    </row>
    <row r="1695" spans="1:8" x14ac:dyDescent="0.25">
      <c r="A1695" s="16" t="s">
        <v>8219</v>
      </c>
      <c r="B1695" s="16">
        <v>159</v>
      </c>
      <c r="G1695" s="16" t="s">
        <v>8220</v>
      </c>
      <c r="H1695" s="16">
        <v>38</v>
      </c>
    </row>
    <row r="1696" spans="1:8" x14ac:dyDescent="0.25">
      <c r="A1696" s="16" t="s">
        <v>8219</v>
      </c>
      <c r="B1696" s="16">
        <v>159</v>
      </c>
      <c r="G1696" s="16" t="s">
        <v>8220</v>
      </c>
      <c r="H1696" s="16">
        <v>38</v>
      </c>
    </row>
    <row r="1697" spans="1:8" x14ac:dyDescent="0.25">
      <c r="A1697" s="16" t="s">
        <v>8219</v>
      </c>
      <c r="B1697" s="16">
        <v>159</v>
      </c>
      <c r="G1697" s="16" t="s">
        <v>8220</v>
      </c>
      <c r="H1697" s="16">
        <v>38</v>
      </c>
    </row>
    <row r="1698" spans="1:8" x14ac:dyDescent="0.25">
      <c r="A1698" s="16" t="s">
        <v>8219</v>
      </c>
      <c r="B1698" s="16">
        <v>159</v>
      </c>
      <c r="G1698" s="16" t="s">
        <v>8221</v>
      </c>
      <c r="H1698" s="16">
        <v>38</v>
      </c>
    </row>
    <row r="1699" spans="1:8" x14ac:dyDescent="0.25">
      <c r="A1699" s="16" t="s">
        <v>8219</v>
      </c>
      <c r="B1699" s="16">
        <v>159</v>
      </c>
      <c r="G1699" s="16" t="s">
        <v>8221</v>
      </c>
      <c r="H1699" s="16">
        <v>38</v>
      </c>
    </row>
    <row r="1700" spans="1:8" x14ac:dyDescent="0.25">
      <c r="A1700" s="16" t="s">
        <v>8219</v>
      </c>
      <c r="B1700" s="16">
        <v>159</v>
      </c>
      <c r="G1700" s="16" t="s">
        <v>8221</v>
      </c>
      <c r="H1700" s="16">
        <v>38</v>
      </c>
    </row>
    <row r="1701" spans="1:8" x14ac:dyDescent="0.25">
      <c r="A1701" s="16" t="s">
        <v>8219</v>
      </c>
      <c r="B1701" s="16">
        <v>160</v>
      </c>
      <c r="G1701" s="16" t="s">
        <v>8221</v>
      </c>
      <c r="H1701" s="16">
        <v>38</v>
      </c>
    </row>
    <row r="1702" spans="1:8" x14ac:dyDescent="0.25">
      <c r="A1702" s="16" t="s">
        <v>8219</v>
      </c>
      <c r="B1702" s="16">
        <v>160</v>
      </c>
      <c r="G1702" s="16" t="s">
        <v>8221</v>
      </c>
      <c r="H1702" s="16">
        <v>39</v>
      </c>
    </row>
    <row r="1703" spans="1:8" x14ac:dyDescent="0.25">
      <c r="A1703" s="16" t="s">
        <v>8219</v>
      </c>
      <c r="B1703" s="16">
        <v>162</v>
      </c>
      <c r="G1703" s="16" t="s">
        <v>8220</v>
      </c>
      <c r="H1703" s="16">
        <v>39</v>
      </c>
    </row>
    <row r="1704" spans="1:8" x14ac:dyDescent="0.25">
      <c r="A1704" s="16" t="s">
        <v>8219</v>
      </c>
      <c r="B1704" s="16">
        <v>162</v>
      </c>
      <c r="G1704" s="16" t="s">
        <v>8221</v>
      </c>
      <c r="H1704" s="16">
        <v>39</v>
      </c>
    </row>
    <row r="1705" spans="1:8" x14ac:dyDescent="0.25">
      <c r="A1705" s="16" t="s">
        <v>8219</v>
      </c>
      <c r="B1705" s="16">
        <v>163</v>
      </c>
      <c r="G1705" s="16" t="s">
        <v>8221</v>
      </c>
      <c r="H1705" s="16">
        <v>39</v>
      </c>
    </row>
    <row r="1706" spans="1:8" x14ac:dyDescent="0.25">
      <c r="A1706" s="16" t="s">
        <v>8219</v>
      </c>
      <c r="B1706" s="16">
        <v>163</v>
      </c>
      <c r="G1706" s="16" t="s">
        <v>8221</v>
      </c>
      <c r="H1706" s="16">
        <v>39</v>
      </c>
    </row>
    <row r="1707" spans="1:8" x14ac:dyDescent="0.25">
      <c r="A1707" s="16" t="s">
        <v>8219</v>
      </c>
      <c r="B1707" s="16">
        <v>163</v>
      </c>
      <c r="G1707" s="16" t="s">
        <v>8221</v>
      </c>
      <c r="H1707" s="16">
        <v>39</v>
      </c>
    </row>
    <row r="1708" spans="1:8" x14ac:dyDescent="0.25">
      <c r="A1708" s="16" t="s">
        <v>8219</v>
      </c>
      <c r="B1708" s="16">
        <v>163</v>
      </c>
      <c r="G1708" s="16" t="s">
        <v>8221</v>
      </c>
      <c r="H1708" s="16">
        <v>39</v>
      </c>
    </row>
    <row r="1709" spans="1:8" x14ac:dyDescent="0.25">
      <c r="A1709" s="16" t="s">
        <v>8219</v>
      </c>
      <c r="B1709" s="16">
        <v>163</v>
      </c>
      <c r="G1709" s="16" t="s">
        <v>8221</v>
      </c>
      <c r="H1709" s="16">
        <v>40</v>
      </c>
    </row>
    <row r="1710" spans="1:8" x14ac:dyDescent="0.25">
      <c r="A1710" s="16" t="s">
        <v>8219</v>
      </c>
      <c r="B1710" s="16">
        <v>165</v>
      </c>
      <c r="G1710" s="16" t="s">
        <v>8220</v>
      </c>
      <c r="H1710" s="16">
        <v>40</v>
      </c>
    </row>
    <row r="1711" spans="1:8" x14ac:dyDescent="0.25">
      <c r="A1711" s="16" t="s">
        <v>8219</v>
      </c>
      <c r="B1711" s="16">
        <v>165</v>
      </c>
      <c r="G1711" s="16" t="s">
        <v>8221</v>
      </c>
      <c r="H1711" s="16">
        <v>40</v>
      </c>
    </row>
    <row r="1712" spans="1:8" x14ac:dyDescent="0.25">
      <c r="A1712" s="16" t="s">
        <v>8219</v>
      </c>
      <c r="B1712" s="16">
        <v>165</v>
      </c>
      <c r="G1712" s="16" t="s">
        <v>8221</v>
      </c>
      <c r="H1712" s="16">
        <v>40</v>
      </c>
    </row>
    <row r="1713" spans="1:8" x14ac:dyDescent="0.25">
      <c r="A1713" s="16" t="s">
        <v>8219</v>
      </c>
      <c r="B1713" s="16">
        <v>166</v>
      </c>
      <c r="G1713" s="16" t="s">
        <v>8221</v>
      </c>
      <c r="H1713" s="16">
        <v>41</v>
      </c>
    </row>
    <row r="1714" spans="1:8" x14ac:dyDescent="0.25">
      <c r="A1714" s="16" t="s">
        <v>8219</v>
      </c>
      <c r="B1714" s="16">
        <v>167</v>
      </c>
      <c r="G1714" s="16" t="s">
        <v>8220</v>
      </c>
      <c r="H1714" s="16">
        <v>41</v>
      </c>
    </row>
    <row r="1715" spans="1:8" x14ac:dyDescent="0.25">
      <c r="A1715" s="16" t="s">
        <v>8219</v>
      </c>
      <c r="B1715" s="16">
        <v>167</v>
      </c>
      <c r="G1715" s="16" t="s">
        <v>8221</v>
      </c>
      <c r="H1715" s="16">
        <v>41</v>
      </c>
    </row>
    <row r="1716" spans="1:8" x14ac:dyDescent="0.25">
      <c r="A1716" s="16" t="s">
        <v>8219</v>
      </c>
      <c r="B1716" s="16">
        <v>167</v>
      </c>
      <c r="G1716" s="16" t="s">
        <v>8221</v>
      </c>
      <c r="H1716" s="16">
        <v>41</v>
      </c>
    </row>
    <row r="1717" spans="1:8" x14ac:dyDescent="0.25">
      <c r="A1717" s="16" t="s">
        <v>8219</v>
      </c>
      <c r="B1717" s="16">
        <v>167</v>
      </c>
      <c r="G1717" s="16" t="s">
        <v>8221</v>
      </c>
      <c r="H1717" s="16">
        <v>42</v>
      </c>
    </row>
    <row r="1718" spans="1:8" x14ac:dyDescent="0.25">
      <c r="A1718" s="16" t="s">
        <v>8219</v>
      </c>
      <c r="B1718" s="16">
        <v>167</v>
      </c>
      <c r="G1718" s="16" t="s">
        <v>8221</v>
      </c>
      <c r="H1718" s="16">
        <v>42</v>
      </c>
    </row>
    <row r="1719" spans="1:8" x14ac:dyDescent="0.25">
      <c r="A1719" s="16" t="s">
        <v>8219</v>
      </c>
      <c r="B1719" s="16">
        <v>167</v>
      </c>
      <c r="G1719" s="16" t="s">
        <v>8220</v>
      </c>
      <c r="H1719" s="16">
        <v>43</v>
      </c>
    </row>
    <row r="1720" spans="1:8" x14ac:dyDescent="0.25">
      <c r="A1720" s="16" t="s">
        <v>8219</v>
      </c>
      <c r="B1720" s="16">
        <v>167</v>
      </c>
      <c r="G1720" s="16" t="s">
        <v>8221</v>
      </c>
      <c r="H1720" s="16">
        <v>43</v>
      </c>
    </row>
    <row r="1721" spans="1:8" x14ac:dyDescent="0.25">
      <c r="A1721" s="16" t="s">
        <v>8219</v>
      </c>
      <c r="B1721" s="16">
        <v>168</v>
      </c>
      <c r="G1721" s="16" t="s">
        <v>8221</v>
      </c>
      <c r="H1721" s="16">
        <v>44</v>
      </c>
    </row>
    <row r="1722" spans="1:8" x14ac:dyDescent="0.25">
      <c r="A1722" s="16" t="s">
        <v>8219</v>
      </c>
      <c r="B1722" s="16">
        <v>168</v>
      </c>
      <c r="G1722" s="16" t="s">
        <v>8220</v>
      </c>
      <c r="H1722" s="16">
        <v>44</v>
      </c>
    </row>
    <row r="1723" spans="1:8" x14ac:dyDescent="0.25">
      <c r="A1723" s="16" t="s">
        <v>8219</v>
      </c>
      <c r="B1723" s="16">
        <v>168</v>
      </c>
      <c r="G1723" s="16" t="s">
        <v>8221</v>
      </c>
      <c r="H1723" s="16">
        <v>45</v>
      </c>
    </row>
    <row r="1724" spans="1:8" x14ac:dyDescent="0.25">
      <c r="A1724" s="16" t="s">
        <v>8219</v>
      </c>
      <c r="B1724" s="16">
        <v>168</v>
      </c>
      <c r="G1724" s="16" t="s">
        <v>8221</v>
      </c>
      <c r="H1724" s="16">
        <v>45</v>
      </c>
    </row>
    <row r="1725" spans="1:8" x14ac:dyDescent="0.25">
      <c r="A1725" s="16" t="s">
        <v>8219</v>
      </c>
      <c r="B1725" s="16">
        <v>169</v>
      </c>
      <c r="G1725" s="16" t="s">
        <v>8220</v>
      </c>
      <c r="H1725" s="16">
        <v>45</v>
      </c>
    </row>
    <row r="1726" spans="1:8" x14ac:dyDescent="0.25">
      <c r="A1726" s="16" t="s">
        <v>8219</v>
      </c>
      <c r="B1726" s="16">
        <v>169</v>
      </c>
      <c r="G1726" s="16" t="s">
        <v>8221</v>
      </c>
      <c r="H1726" s="16">
        <v>45</v>
      </c>
    </row>
    <row r="1727" spans="1:8" x14ac:dyDescent="0.25">
      <c r="A1727" s="16" t="s">
        <v>8219</v>
      </c>
      <c r="B1727" s="16">
        <v>169</v>
      </c>
      <c r="G1727" s="16" t="s">
        <v>8220</v>
      </c>
      <c r="H1727" s="16">
        <v>46</v>
      </c>
    </row>
    <row r="1728" spans="1:8" x14ac:dyDescent="0.25">
      <c r="A1728" s="16" t="s">
        <v>8219</v>
      </c>
      <c r="B1728" s="16">
        <v>169</v>
      </c>
      <c r="G1728" s="16" t="s">
        <v>8220</v>
      </c>
      <c r="H1728" s="16">
        <v>46</v>
      </c>
    </row>
    <row r="1729" spans="1:8" x14ac:dyDescent="0.25">
      <c r="A1729" s="16" t="s">
        <v>8219</v>
      </c>
      <c r="B1729" s="16">
        <v>169</v>
      </c>
      <c r="G1729" s="16" t="s">
        <v>8221</v>
      </c>
      <c r="H1729" s="16">
        <v>46</v>
      </c>
    </row>
    <row r="1730" spans="1:8" x14ac:dyDescent="0.25">
      <c r="A1730" s="16" t="s">
        <v>8219</v>
      </c>
      <c r="B1730" s="16">
        <v>170</v>
      </c>
      <c r="G1730" s="16" t="s">
        <v>8221</v>
      </c>
      <c r="H1730" s="16">
        <v>47</v>
      </c>
    </row>
    <row r="1731" spans="1:8" x14ac:dyDescent="0.25">
      <c r="A1731" s="16" t="s">
        <v>8219</v>
      </c>
      <c r="B1731" s="16">
        <v>170</v>
      </c>
      <c r="G1731" s="16" t="s">
        <v>8221</v>
      </c>
      <c r="H1731" s="16">
        <v>47</v>
      </c>
    </row>
    <row r="1732" spans="1:8" x14ac:dyDescent="0.25">
      <c r="A1732" s="16" t="s">
        <v>8219</v>
      </c>
      <c r="B1732" s="16">
        <v>170</v>
      </c>
      <c r="G1732" s="16" t="s">
        <v>8221</v>
      </c>
      <c r="H1732" s="16">
        <v>48</v>
      </c>
    </row>
    <row r="1733" spans="1:8" x14ac:dyDescent="0.25">
      <c r="A1733" s="16" t="s">
        <v>8219</v>
      </c>
      <c r="B1733" s="16">
        <v>171</v>
      </c>
      <c r="G1733" s="16" t="s">
        <v>8221</v>
      </c>
      <c r="H1733" s="16">
        <v>48</v>
      </c>
    </row>
    <row r="1734" spans="1:8" x14ac:dyDescent="0.25">
      <c r="A1734" s="16" t="s">
        <v>8219</v>
      </c>
      <c r="B1734" s="16">
        <v>172</v>
      </c>
      <c r="G1734" s="16" t="s">
        <v>8221</v>
      </c>
      <c r="H1734" s="16">
        <v>49</v>
      </c>
    </row>
    <row r="1735" spans="1:8" x14ac:dyDescent="0.25">
      <c r="A1735" s="16" t="s">
        <v>8219</v>
      </c>
      <c r="B1735" s="16">
        <v>173</v>
      </c>
      <c r="G1735" s="16" t="s">
        <v>8221</v>
      </c>
      <c r="H1735" s="16">
        <v>49</v>
      </c>
    </row>
    <row r="1736" spans="1:8" x14ac:dyDescent="0.25">
      <c r="A1736" s="16" t="s">
        <v>8219</v>
      </c>
      <c r="B1736" s="16">
        <v>173</v>
      </c>
      <c r="G1736" s="16" t="s">
        <v>8221</v>
      </c>
      <c r="H1736" s="16">
        <v>49</v>
      </c>
    </row>
    <row r="1737" spans="1:8" x14ac:dyDescent="0.25">
      <c r="A1737" s="16" t="s">
        <v>8219</v>
      </c>
      <c r="B1737" s="16">
        <v>174</v>
      </c>
      <c r="G1737" s="16" t="s">
        <v>8220</v>
      </c>
      <c r="H1737" s="16">
        <v>50</v>
      </c>
    </row>
    <row r="1738" spans="1:8" x14ac:dyDescent="0.25">
      <c r="A1738" s="16" t="s">
        <v>8219</v>
      </c>
      <c r="B1738" s="16">
        <v>174</v>
      </c>
      <c r="G1738" s="16" t="s">
        <v>8221</v>
      </c>
      <c r="H1738" s="16">
        <v>50</v>
      </c>
    </row>
    <row r="1739" spans="1:8" x14ac:dyDescent="0.25">
      <c r="A1739" s="16" t="s">
        <v>8219</v>
      </c>
      <c r="B1739" s="16">
        <v>174</v>
      </c>
      <c r="G1739" s="16" t="s">
        <v>8221</v>
      </c>
      <c r="H1739" s="16">
        <v>50</v>
      </c>
    </row>
    <row r="1740" spans="1:8" x14ac:dyDescent="0.25">
      <c r="A1740" s="16" t="s">
        <v>8219</v>
      </c>
      <c r="B1740" s="16">
        <v>175</v>
      </c>
      <c r="G1740" s="16" t="s">
        <v>8221</v>
      </c>
      <c r="H1740" s="16">
        <v>52</v>
      </c>
    </row>
    <row r="1741" spans="1:8" x14ac:dyDescent="0.25">
      <c r="A1741" s="16" t="s">
        <v>8219</v>
      </c>
      <c r="B1741" s="16">
        <v>175</v>
      </c>
      <c r="G1741" s="16" t="s">
        <v>8220</v>
      </c>
      <c r="H1741" s="16">
        <v>52</v>
      </c>
    </row>
    <row r="1742" spans="1:8" x14ac:dyDescent="0.25">
      <c r="A1742" s="16" t="s">
        <v>8219</v>
      </c>
      <c r="B1742" s="16">
        <v>176</v>
      </c>
      <c r="G1742" s="16" t="s">
        <v>8221</v>
      </c>
      <c r="H1742" s="16">
        <v>52</v>
      </c>
    </row>
    <row r="1743" spans="1:8" x14ac:dyDescent="0.25">
      <c r="A1743" s="16" t="s">
        <v>8219</v>
      </c>
      <c r="B1743" s="16">
        <v>176</v>
      </c>
      <c r="G1743" s="16" t="s">
        <v>8220</v>
      </c>
      <c r="H1743" s="16">
        <v>52</v>
      </c>
    </row>
    <row r="1744" spans="1:8" x14ac:dyDescent="0.25">
      <c r="A1744" s="16" t="s">
        <v>8219</v>
      </c>
      <c r="B1744" s="16">
        <v>176</v>
      </c>
      <c r="G1744" s="16" t="s">
        <v>8221</v>
      </c>
      <c r="H1744" s="16">
        <v>52</v>
      </c>
    </row>
    <row r="1745" spans="1:8" x14ac:dyDescent="0.25">
      <c r="A1745" s="16" t="s">
        <v>8219</v>
      </c>
      <c r="B1745" s="16">
        <v>176</v>
      </c>
      <c r="G1745" s="16" t="s">
        <v>8221</v>
      </c>
      <c r="H1745" s="16">
        <v>53</v>
      </c>
    </row>
    <row r="1746" spans="1:8" x14ac:dyDescent="0.25">
      <c r="A1746" s="16" t="s">
        <v>8219</v>
      </c>
      <c r="B1746" s="16">
        <v>177</v>
      </c>
      <c r="G1746" s="16" t="s">
        <v>8221</v>
      </c>
      <c r="H1746" s="16">
        <v>53</v>
      </c>
    </row>
    <row r="1747" spans="1:8" x14ac:dyDescent="0.25">
      <c r="A1747" s="16" t="s">
        <v>8219</v>
      </c>
      <c r="B1747" s="16">
        <v>178</v>
      </c>
      <c r="G1747" s="16" t="s">
        <v>8221</v>
      </c>
      <c r="H1747" s="16">
        <v>55</v>
      </c>
    </row>
    <row r="1748" spans="1:8" x14ac:dyDescent="0.25">
      <c r="A1748" s="16" t="s">
        <v>8219</v>
      </c>
      <c r="B1748" s="16">
        <v>179</v>
      </c>
      <c r="G1748" s="16" t="s">
        <v>8221</v>
      </c>
      <c r="H1748" s="16">
        <v>55</v>
      </c>
    </row>
    <row r="1749" spans="1:8" x14ac:dyDescent="0.25">
      <c r="A1749" s="16" t="s">
        <v>8219</v>
      </c>
      <c r="B1749" s="16">
        <v>179</v>
      </c>
      <c r="G1749" s="16" t="s">
        <v>8221</v>
      </c>
      <c r="H1749" s="16">
        <v>56</v>
      </c>
    </row>
    <row r="1750" spans="1:8" x14ac:dyDescent="0.25">
      <c r="A1750" s="16" t="s">
        <v>8219</v>
      </c>
      <c r="B1750" s="16">
        <v>179</v>
      </c>
      <c r="G1750" s="16" t="s">
        <v>8221</v>
      </c>
      <c r="H1750" s="16">
        <v>57</v>
      </c>
    </row>
    <row r="1751" spans="1:8" x14ac:dyDescent="0.25">
      <c r="A1751" s="16" t="s">
        <v>8219</v>
      </c>
      <c r="B1751" s="16">
        <v>179</v>
      </c>
      <c r="G1751" s="16" t="s">
        <v>8221</v>
      </c>
      <c r="H1751" s="16">
        <v>57</v>
      </c>
    </row>
    <row r="1752" spans="1:8" x14ac:dyDescent="0.25">
      <c r="A1752" s="16" t="s">
        <v>8219</v>
      </c>
      <c r="B1752" s="16">
        <v>180</v>
      </c>
      <c r="G1752" s="16" t="s">
        <v>8220</v>
      </c>
      <c r="H1752" s="16">
        <v>58</v>
      </c>
    </row>
    <row r="1753" spans="1:8" x14ac:dyDescent="0.25">
      <c r="A1753" s="16" t="s">
        <v>8219</v>
      </c>
      <c r="B1753" s="16">
        <v>180</v>
      </c>
      <c r="G1753" s="16" t="s">
        <v>8220</v>
      </c>
      <c r="H1753" s="16">
        <v>58</v>
      </c>
    </row>
    <row r="1754" spans="1:8" x14ac:dyDescent="0.25">
      <c r="A1754" s="16" t="s">
        <v>8219</v>
      </c>
      <c r="B1754" s="16">
        <v>181</v>
      </c>
      <c r="G1754" s="16" t="s">
        <v>8220</v>
      </c>
      <c r="H1754" s="16">
        <v>59</v>
      </c>
    </row>
    <row r="1755" spans="1:8" x14ac:dyDescent="0.25">
      <c r="A1755" s="16" t="s">
        <v>8219</v>
      </c>
      <c r="B1755" s="16">
        <v>181</v>
      </c>
      <c r="G1755" s="16" t="s">
        <v>8220</v>
      </c>
      <c r="H1755" s="16">
        <v>59</v>
      </c>
    </row>
    <row r="1756" spans="1:8" x14ac:dyDescent="0.25">
      <c r="A1756" s="16" t="s">
        <v>8219</v>
      </c>
      <c r="B1756" s="16">
        <v>181</v>
      </c>
      <c r="G1756" s="16" t="s">
        <v>8221</v>
      </c>
      <c r="H1756" s="16">
        <v>59</v>
      </c>
    </row>
    <row r="1757" spans="1:8" x14ac:dyDescent="0.25">
      <c r="A1757" s="16" t="s">
        <v>8219</v>
      </c>
      <c r="B1757" s="16">
        <v>182</v>
      </c>
      <c r="G1757" s="16" t="s">
        <v>8221</v>
      </c>
      <c r="H1757" s="16">
        <v>60</v>
      </c>
    </row>
    <row r="1758" spans="1:8" x14ac:dyDescent="0.25">
      <c r="A1758" s="16" t="s">
        <v>8219</v>
      </c>
      <c r="B1758" s="16">
        <v>182</v>
      </c>
      <c r="G1758" s="16" t="s">
        <v>8221</v>
      </c>
      <c r="H1758" s="16">
        <v>60</v>
      </c>
    </row>
    <row r="1759" spans="1:8" x14ac:dyDescent="0.25">
      <c r="A1759" s="16" t="s">
        <v>8219</v>
      </c>
      <c r="B1759" s="16">
        <v>182</v>
      </c>
      <c r="G1759" s="16" t="s">
        <v>8221</v>
      </c>
      <c r="H1759" s="16">
        <v>66</v>
      </c>
    </row>
    <row r="1760" spans="1:8" x14ac:dyDescent="0.25">
      <c r="A1760" s="16" t="s">
        <v>8219</v>
      </c>
      <c r="B1760" s="16">
        <v>183</v>
      </c>
      <c r="G1760" s="16" t="s">
        <v>8220</v>
      </c>
      <c r="H1760" s="16">
        <v>67</v>
      </c>
    </row>
    <row r="1761" spans="1:8" x14ac:dyDescent="0.25">
      <c r="A1761" s="16" t="s">
        <v>8219</v>
      </c>
      <c r="B1761" s="16">
        <v>183</v>
      </c>
      <c r="G1761" s="16" t="s">
        <v>8221</v>
      </c>
      <c r="H1761" s="16">
        <v>67</v>
      </c>
    </row>
    <row r="1762" spans="1:8" x14ac:dyDescent="0.25">
      <c r="A1762" s="16" t="s">
        <v>8219</v>
      </c>
      <c r="B1762" s="16">
        <v>183</v>
      </c>
      <c r="G1762" s="16" t="s">
        <v>8221</v>
      </c>
      <c r="H1762" s="16">
        <v>68</v>
      </c>
    </row>
    <row r="1763" spans="1:8" x14ac:dyDescent="0.25">
      <c r="A1763" s="16" t="s">
        <v>8219</v>
      </c>
      <c r="B1763" s="16">
        <v>183</v>
      </c>
      <c r="G1763" s="16" t="s">
        <v>8221</v>
      </c>
      <c r="H1763" s="16">
        <v>70</v>
      </c>
    </row>
    <row r="1764" spans="1:8" x14ac:dyDescent="0.25">
      <c r="A1764" s="16" t="s">
        <v>8219</v>
      </c>
      <c r="B1764" s="16">
        <v>184</v>
      </c>
      <c r="G1764" s="16" t="s">
        <v>8221</v>
      </c>
      <c r="H1764" s="16">
        <v>70</v>
      </c>
    </row>
    <row r="1765" spans="1:8" x14ac:dyDescent="0.25">
      <c r="A1765" s="16" t="s">
        <v>8219</v>
      </c>
      <c r="B1765" s="16">
        <v>184</v>
      </c>
      <c r="G1765" s="16" t="s">
        <v>8220</v>
      </c>
      <c r="H1765" s="16">
        <v>70</v>
      </c>
    </row>
    <row r="1766" spans="1:8" x14ac:dyDescent="0.25">
      <c r="A1766" s="16" t="s">
        <v>8219</v>
      </c>
      <c r="B1766" s="16">
        <v>184</v>
      </c>
      <c r="G1766" s="16" t="s">
        <v>8221</v>
      </c>
      <c r="H1766" s="16">
        <v>72</v>
      </c>
    </row>
    <row r="1767" spans="1:8" x14ac:dyDescent="0.25">
      <c r="A1767" s="16" t="s">
        <v>8219</v>
      </c>
      <c r="B1767" s="16">
        <v>184</v>
      </c>
      <c r="G1767" s="16" t="s">
        <v>8221</v>
      </c>
      <c r="H1767" s="16">
        <v>72</v>
      </c>
    </row>
    <row r="1768" spans="1:8" x14ac:dyDescent="0.25">
      <c r="A1768" s="16" t="s">
        <v>8219</v>
      </c>
      <c r="B1768" s="16">
        <v>185</v>
      </c>
      <c r="G1768" s="16" t="s">
        <v>8221</v>
      </c>
      <c r="H1768" s="16">
        <v>73</v>
      </c>
    </row>
    <row r="1769" spans="1:8" x14ac:dyDescent="0.25">
      <c r="A1769" s="16" t="s">
        <v>8219</v>
      </c>
      <c r="B1769" s="16">
        <v>185</v>
      </c>
      <c r="G1769" s="16" t="s">
        <v>8221</v>
      </c>
      <c r="H1769" s="16">
        <v>75</v>
      </c>
    </row>
    <row r="1770" spans="1:8" x14ac:dyDescent="0.25">
      <c r="A1770" s="16" t="s">
        <v>8219</v>
      </c>
      <c r="B1770" s="16">
        <v>186</v>
      </c>
      <c r="G1770" s="16" t="s">
        <v>8221</v>
      </c>
      <c r="H1770" s="16">
        <v>76</v>
      </c>
    </row>
    <row r="1771" spans="1:8" x14ac:dyDescent="0.25">
      <c r="A1771" s="16" t="s">
        <v>8219</v>
      </c>
      <c r="B1771" s="16">
        <v>186</v>
      </c>
      <c r="G1771" s="16" t="s">
        <v>8220</v>
      </c>
      <c r="H1771" s="16">
        <v>76</v>
      </c>
    </row>
    <row r="1772" spans="1:8" x14ac:dyDescent="0.25">
      <c r="A1772" s="16" t="s">
        <v>8219</v>
      </c>
      <c r="B1772" s="16">
        <v>186</v>
      </c>
      <c r="G1772" s="16" t="s">
        <v>8221</v>
      </c>
      <c r="H1772" s="16">
        <v>76</v>
      </c>
    </row>
    <row r="1773" spans="1:8" x14ac:dyDescent="0.25">
      <c r="A1773" s="16" t="s">
        <v>8219</v>
      </c>
      <c r="B1773" s="16">
        <v>187</v>
      </c>
      <c r="G1773" s="16" t="s">
        <v>8221</v>
      </c>
      <c r="H1773" s="16">
        <v>76</v>
      </c>
    </row>
    <row r="1774" spans="1:8" x14ac:dyDescent="0.25">
      <c r="A1774" s="16" t="s">
        <v>8219</v>
      </c>
      <c r="B1774" s="16">
        <v>188</v>
      </c>
      <c r="G1774" s="16" t="s">
        <v>8221</v>
      </c>
      <c r="H1774" s="16">
        <v>79</v>
      </c>
    </row>
    <row r="1775" spans="1:8" x14ac:dyDescent="0.25">
      <c r="A1775" s="16" t="s">
        <v>8219</v>
      </c>
      <c r="B1775" s="16">
        <v>188</v>
      </c>
      <c r="G1775" s="16" t="s">
        <v>8220</v>
      </c>
      <c r="H1775" s="16">
        <v>81</v>
      </c>
    </row>
    <row r="1776" spans="1:8" x14ac:dyDescent="0.25">
      <c r="A1776" s="16" t="s">
        <v>8219</v>
      </c>
      <c r="B1776" s="16">
        <v>188</v>
      </c>
      <c r="G1776" s="16" t="s">
        <v>8221</v>
      </c>
      <c r="H1776" s="16">
        <v>81</v>
      </c>
    </row>
    <row r="1777" spans="1:8" x14ac:dyDescent="0.25">
      <c r="A1777" s="16" t="s">
        <v>8219</v>
      </c>
      <c r="B1777" s="16">
        <v>189</v>
      </c>
      <c r="G1777" s="16" t="s">
        <v>8221</v>
      </c>
      <c r="H1777" s="16">
        <v>81</v>
      </c>
    </row>
    <row r="1778" spans="1:8" x14ac:dyDescent="0.25">
      <c r="A1778" s="16" t="s">
        <v>8219</v>
      </c>
      <c r="B1778" s="16">
        <v>189</v>
      </c>
      <c r="G1778" s="16" t="s">
        <v>8221</v>
      </c>
      <c r="H1778" s="16">
        <v>83</v>
      </c>
    </row>
    <row r="1779" spans="1:8" x14ac:dyDescent="0.25">
      <c r="A1779" s="16" t="s">
        <v>8219</v>
      </c>
      <c r="B1779" s="16">
        <v>190</v>
      </c>
      <c r="G1779" s="16" t="s">
        <v>8221</v>
      </c>
      <c r="H1779" s="16">
        <v>84</v>
      </c>
    </row>
    <row r="1780" spans="1:8" x14ac:dyDescent="0.25">
      <c r="A1780" s="16" t="s">
        <v>8219</v>
      </c>
      <c r="B1780" s="16">
        <v>190</v>
      </c>
      <c r="G1780" s="16" t="s">
        <v>8221</v>
      </c>
      <c r="H1780" s="16">
        <v>84</v>
      </c>
    </row>
    <row r="1781" spans="1:8" x14ac:dyDescent="0.25">
      <c r="A1781" s="16" t="s">
        <v>8219</v>
      </c>
      <c r="B1781" s="16">
        <v>191</v>
      </c>
      <c r="G1781" s="16" t="s">
        <v>8221</v>
      </c>
      <c r="H1781" s="16">
        <v>84</v>
      </c>
    </row>
    <row r="1782" spans="1:8" x14ac:dyDescent="0.25">
      <c r="A1782" s="16" t="s">
        <v>8219</v>
      </c>
      <c r="B1782" s="16">
        <v>191</v>
      </c>
      <c r="G1782" s="16" t="s">
        <v>8221</v>
      </c>
      <c r="H1782" s="16">
        <v>85</v>
      </c>
    </row>
    <row r="1783" spans="1:8" x14ac:dyDescent="0.25">
      <c r="A1783" s="16" t="s">
        <v>8219</v>
      </c>
      <c r="B1783" s="16">
        <v>191</v>
      </c>
      <c r="G1783" s="16" t="s">
        <v>8220</v>
      </c>
      <c r="H1783" s="16">
        <v>86</v>
      </c>
    </row>
    <row r="1784" spans="1:8" x14ac:dyDescent="0.25">
      <c r="A1784" s="16" t="s">
        <v>8219</v>
      </c>
      <c r="B1784" s="16">
        <v>191</v>
      </c>
      <c r="G1784" s="16" t="s">
        <v>8221</v>
      </c>
      <c r="H1784" s="16">
        <v>86</v>
      </c>
    </row>
    <row r="1785" spans="1:8" x14ac:dyDescent="0.25">
      <c r="A1785" s="16" t="s">
        <v>8219</v>
      </c>
      <c r="B1785" s="16">
        <v>191</v>
      </c>
      <c r="G1785" s="16" t="s">
        <v>8221</v>
      </c>
      <c r="H1785" s="16">
        <v>89</v>
      </c>
    </row>
    <row r="1786" spans="1:8" x14ac:dyDescent="0.25">
      <c r="A1786" s="16" t="s">
        <v>8219</v>
      </c>
      <c r="B1786" s="16">
        <v>193</v>
      </c>
      <c r="G1786" s="16" t="s">
        <v>8220</v>
      </c>
      <c r="H1786" s="16">
        <v>90</v>
      </c>
    </row>
    <row r="1787" spans="1:8" x14ac:dyDescent="0.25">
      <c r="A1787" s="16" t="s">
        <v>8219</v>
      </c>
      <c r="B1787" s="16">
        <v>193</v>
      </c>
      <c r="G1787" s="16" t="s">
        <v>8220</v>
      </c>
      <c r="H1787" s="16">
        <v>90</v>
      </c>
    </row>
    <row r="1788" spans="1:8" x14ac:dyDescent="0.25">
      <c r="A1788" s="16" t="s">
        <v>8219</v>
      </c>
      <c r="B1788" s="16">
        <v>193</v>
      </c>
      <c r="G1788" s="16" t="s">
        <v>8221</v>
      </c>
      <c r="H1788" s="16">
        <v>90</v>
      </c>
    </row>
    <row r="1789" spans="1:8" x14ac:dyDescent="0.25">
      <c r="A1789" s="16" t="s">
        <v>8219</v>
      </c>
      <c r="B1789" s="16">
        <v>194</v>
      </c>
      <c r="G1789" s="16" t="s">
        <v>8221</v>
      </c>
      <c r="H1789" s="16">
        <v>91</v>
      </c>
    </row>
    <row r="1790" spans="1:8" x14ac:dyDescent="0.25">
      <c r="A1790" s="16" t="s">
        <v>8219</v>
      </c>
      <c r="B1790" s="16">
        <v>194</v>
      </c>
      <c r="G1790" s="16" t="s">
        <v>8221</v>
      </c>
      <c r="H1790" s="16">
        <v>92</v>
      </c>
    </row>
    <row r="1791" spans="1:8" x14ac:dyDescent="0.25">
      <c r="A1791" s="16" t="s">
        <v>8219</v>
      </c>
      <c r="B1791" s="16">
        <v>196</v>
      </c>
      <c r="G1791" s="16" t="s">
        <v>8221</v>
      </c>
      <c r="H1791" s="16">
        <v>92</v>
      </c>
    </row>
    <row r="1792" spans="1:8" x14ac:dyDescent="0.25">
      <c r="A1792" s="16" t="s">
        <v>8219</v>
      </c>
      <c r="B1792" s="16">
        <v>196</v>
      </c>
      <c r="G1792" s="16" t="s">
        <v>8221</v>
      </c>
      <c r="H1792" s="16">
        <v>93</v>
      </c>
    </row>
    <row r="1793" spans="1:8" x14ac:dyDescent="0.25">
      <c r="A1793" s="16" t="s">
        <v>8219</v>
      </c>
      <c r="B1793" s="16">
        <v>196</v>
      </c>
      <c r="G1793" s="16" t="s">
        <v>8221</v>
      </c>
      <c r="H1793" s="16">
        <v>94</v>
      </c>
    </row>
    <row r="1794" spans="1:8" x14ac:dyDescent="0.25">
      <c r="A1794" s="16" t="s">
        <v>8219</v>
      </c>
      <c r="B1794" s="16">
        <v>197</v>
      </c>
      <c r="G1794" s="16" t="s">
        <v>8221</v>
      </c>
      <c r="H1794" s="16">
        <v>94</v>
      </c>
    </row>
    <row r="1795" spans="1:8" x14ac:dyDescent="0.25">
      <c r="A1795" s="16" t="s">
        <v>8219</v>
      </c>
      <c r="B1795" s="16">
        <v>197</v>
      </c>
      <c r="G1795" s="16" t="s">
        <v>8221</v>
      </c>
      <c r="H1795" s="16">
        <v>94</v>
      </c>
    </row>
    <row r="1796" spans="1:8" x14ac:dyDescent="0.25">
      <c r="A1796" s="16" t="s">
        <v>8219</v>
      </c>
      <c r="B1796" s="16">
        <v>199</v>
      </c>
      <c r="G1796" s="16" t="s">
        <v>8220</v>
      </c>
      <c r="H1796" s="16">
        <v>95</v>
      </c>
    </row>
    <row r="1797" spans="1:8" x14ac:dyDescent="0.25">
      <c r="A1797" s="16" t="s">
        <v>8219</v>
      </c>
      <c r="B1797" s="16">
        <v>199</v>
      </c>
      <c r="G1797" s="16" t="s">
        <v>8221</v>
      </c>
      <c r="H1797" s="16">
        <v>95</v>
      </c>
    </row>
    <row r="1798" spans="1:8" x14ac:dyDescent="0.25">
      <c r="A1798" s="16" t="s">
        <v>8219</v>
      </c>
      <c r="B1798" s="16">
        <v>199</v>
      </c>
      <c r="G1798" s="16" t="s">
        <v>8221</v>
      </c>
      <c r="H1798" s="16">
        <v>96</v>
      </c>
    </row>
    <row r="1799" spans="1:8" x14ac:dyDescent="0.25">
      <c r="A1799" s="16" t="s">
        <v>8219</v>
      </c>
      <c r="B1799" s="16">
        <v>200</v>
      </c>
      <c r="G1799" s="16" t="s">
        <v>8221</v>
      </c>
      <c r="H1799" s="16">
        <v>96</v>
      </c>
    </row>
    <row r="1800" spans="1:8" x14ac:dyDescent="0.25">
      <c r="A1800" s="16" t="s">
        <v>8219</v>
      </c>
      <c r="B1800" s="16">
        <v>200</v>
      </c>
      <c r="G1800" s="16" t="s">
        <v>8221</v>
      </c>
      <c r="H1800" s="16">
        <v>96</v>
      </c>
    </row>
    <row r="1801" spans="1:8" x14ac:dyDescent="0.25">
      <c r="A1801" s="16" t="s">
        <v>8219</v>
      </c>
      <c r="B1801" s="16">
        <v>202</v>
      </c>
      <c r="G1801" s="16" t="s">
        <v>8221</v>
      </c>
      <c r="H1801" s="16">
        <v>96</v>
      </c>
    </row>
    <row r="1802" spans="1:8" x14ac:dyDescent="0.25">
      <c r="A1802" s="16" t="s">
        <v>8219</v>
      </c>
      <c r="B1802" s="16">
        <v>202</v>
      </c>
      <c r="G1802" s="16" t="s">
        <v>8221</v>
      </c>
      <c r="H1802" s="16">
        <v>98</v>
      </c>
    </row>
    <row r="1803" spans="1:8" x14ac:dyDescent="0.25">
      <c r="A1803" s="16" t="s">
        <v>8219</v>
      </c>
      <c r="B1803" s="16">
        <v>202</v>
      </c>
      <c r="G1803" s="16" t="s">
        <v>8221</v>
      </c>
      <c r="H1803" s="16">
        <v>99</v>
      </c>
    </row>
    <row r="1804" spans="1:8" x14ac:dyDescent="0.25">
      <c r="A1804" s="16" t="s">
        <v>8219</v>
      </c>
      <c r="B1804" s="16">
        <v>202</v>
      </c>
      <c r="G1804" s="16" t="s">
        <v>8221</v>
      </c>
      <c r="H1804" s="16">
        <v>99</v>
      </c>
    </row>
    <row r="1805" spans="1:8" x14ac:dyDescent="0.25">
      <c r="A1805" s="16" t="s">
        <v>8219</v>
      </c>
      <c r="B1805" s="16">
        <v>203</v>
      </c>
      <c r="G1805" s="16" t="s">
        <v>8220</v>
      </c>
      <c r="H1805" s="16">
        <v>100</v>
      </c>
    </row>
    <row r="1806" spans="1:8" x14ac:dyDescent="0.25">
      <c r="A1806" s="16" t="s">
        <v>8219</v>
      </c>
      <c r="B1806" s="16">
        <v>204</v>
      </c>
      <c r="G1806" s="16" t="s">
        <v>8221</v>
      </c>
      <c r="H1806" s="16">
        <v>100</v>
      </c>
    </row>
    <row r="1807" spans="1:8" x14ac:dyDescent="0.25">
      <c r="A1807" s="16" t="s">
        <v>8219</v>
      </c>
      <c r="B1807" s="16">
        <v>204</v>
      </c>
      <c r="G1807" s="16" t="s">
        <v>8220</v>
      </c>
      <c r="H1807" s="16">
        <v>101</v>
      </c>
    </row>
    <row r="1808" spans="1:8" x14ac:dyDescent="0.25">
      <c r="A1808" s="16" t="s">
        <v>8219</v>
      </c>
      <c r="B1808" s="16">
        <v>205</v>
      </c>
      <c r="G1808" s="16" t="s">
        <v>8221</v>
      </c>
      <c r="H1808" s="16">
        <v>103</v>
      </c>
    </row>
    <row r="1809" spans="1:8" x14ac:dyDescent="0.25">
      <c r="A1809" s="16" t="s">
        <v>8219</v>
      </c>
      <c r="B1809" s="16">
        <v>205</v>
      </c>
      <c r="G1809" s="16" t="s">
        <v>8220</v>
      </c>
      <c r="H1809" s="16">
        <v>104</v>
      </c>
    </row>
    <row r="1810" spans="1:8" x14ac:dyDescent="0.25">
      <c r="A1810" s="16" t="s">
        <v>8219</v>
      </c>
      <c r="B1810" s="16">
        <v>205</v>
      </c>
      <c r="G1810" s="16" t="s">
        <v>8221</v>
      </c>
      <c r="H1810" s="16">
        <v>105</v>
      </c>
    </row>
    <row r="1811" spans="1:8" x14ac:dyDescent="0.25">
      <c r="A1811" s="16" t="s">
        <v>8219</v>
      </c>
      <c r="B1811" s="16">
        <v>205</v>
      </c>
      <c r="G1811" s="16" t="s">
        <v>8221</v>
      </c>
      <c r="H1811" s="16">
        <v>108</v>
      </c>
    </row>
    <row r="1812" spans="1:8" x14ac:dyDescent="0.25">
      <c r="A1812" s="16" t="s">
        <v>8219</v>
      </c>
      <c r="B1812" s="16">
        <v>206</v>
      </c>
      <c r="G1812" s="16" t="s">
        <v>8221</v>
      </c>
      <c r="H1812" s="16">
        <v>110</v>
      </c>
    </row>
    <row r="1813" spans="1:8" x14ac:dyDescent="0.25">
      <c r="A1813" s="16" t="s">
        <v>8219</v>
      </c>
      <c r="B1813" s="16">
        <v>206</v>
      </c>
      <c r="G1813" s="16" t="s">
        <v>8221</v>
      </c>
      <c r="H1813" s="16">
        <v>113</v>
      </c>
    </row>
    <row r="1814" spans="1:8" x14ac:dyDescent="0.25">
      <c r="A1814" s="16" t="s">
        <v>8219</v>
      </c>
      <c r="B1814" s="16">
        <v>206</v>
      </c>
      <c r="G1814" s="16" t="s">
        <v>8221</v>
      </c>
      <c r="H1814" s="16">
        <v>114</v>
      </c>
    </row>
    <row r="1815" spans="1:8" x14ac:dyDescent="0.25">
      <c r="A1815" s="16" t="s">
        <v>8219</v>
      </c>
      <c r="B1815" s="16">
        <v>206</v>
      </c>
      <c r="G1815" s="16" t="s">
        <v>8221</v>
      </c>
      <c r="H1815" s="16">
        <v>114</v>
      </c>
    </row>
    <row r="1816" spans="1:8" x14ac:dyDescent="0.25">
      <c r="A1816" s="16" t="s">
        <v>8219</v>
      </c>
      <c r="B1816" s="16">
        <v>206</v>
      </c>
      <c r="G1816" s="16" t="s">
        <v>8221</v>
      </c>
      <c r="H1816" s="16">
        <v>117</v>
      </c>
    </row>
    <row r="1817" spans="1:8" x14ac:dyDescent="0.25">
      <c r="A1817" s="16" t="s">
        <v>8219</v>
      </c>
      <c r="B1817" s="16">
        <v>207</v>
      </c>
      <c r="G1817" s="16" t="s">
        <v>8221</v>
      </c>
      <c r="H1817" s="16">
        <v>118</v>
      </c>
    </row>
    <row r="1818" spans="1:8" x14ac:dyDescent="0.25">
      <c r="A1818" s="16" t="s">
        <v>8219</v>
      </c>
      <c r="B1818" s="16">
        <v>207</v>
      </c>
      <c r="G1818" s="16" t="s">
        <v>8220</v>
      </c>
      <c r="H1818" s="16">
        <v>121</v>
      </c>
    </row>
    <row r="1819" spans="1:8" x14ac:dyDescent="0.25">
      <c r="A1819" s="16" t="s">
        <v>8219</v>
      </c>
      <c r="B1819" s="16">
        <v>208</v>
      </c>
      <c r="G1819" s="16" t="s">
        <v>8221</v>
      </c>
      <c r="H1819" s="16">
        <v>121</v>
      </c>
    </row>
    <row r="1820" spans="1:8" x14ac:dyDescent="0.25">
      <c r="A1820" s="16" t="s">
        <v>8219</v>
      </c>
      <c r="B1820" s="16">
        <v>209</v>
      </c>
      <c r="G1820" s="16" t="s">
        <v>8220</v>
      </c>
      <c r="H1820" s="16">
        <v>122</v>
      </c>
    </row>
    <row r="1821" spans="1:8" x14ac:dyDescent="0.25">
      <c r="A1821" s="16" t="s">
        <v>8219</v>
      </c>
      <c r="B1821" s="16">
        <v>210</v>
      </c>
      <c r="G1821" s="16" t="s">
        <v>8221</v>
      </c>
      <c r="H1821" s="16">
        <v>122</v>
      </c>
    </row>
    <row r="1822" spans="1:8" x14ac:dyDescent="0.25">
      <c r="A1822" s="16" t="s">
        <v>8219</v>
      </c>
      <c r="B1822" s="16">
        <v>211</v>
      </c>
      <c r="G1822" s="16" t="s">
        <v>8221</v>
      </c>
      <c r="H1822" s="16">
        <v>123</v>
      </c>
    </row>
    <row r="1823" spans="1:8" x14ac:dyDescent="0.25">
      <c r="A1823" s="16" t="s">
        <v>8219</v>
      </c>
      <c r="B1823" s="16">
        <v>211</v>
      </c>
      <c r="G1823" s="16" t="s">
        <v>8221</v>
      </c>
      <c r="H1823" s="16">
        <v>123</v>
      </c>
    </row>
    <row r="1824" spans="1:8" x14ac:dyDescent="0.25">
      <c r="A1824" s="16" t="s">
        <v>8219</v>
      </c>
      <c r="B1824" s="16">
        <v>211</v>
      </c>
      <c r="G1824" s="16" t="s">
        <v>8221</v>
      </c>
      <c r="H1824" s="16">
        <v>124</v>
      </c>
    </row>
    <row r="1825" spans="1:8" x14ac:dyDescent="0.25">
      <c r="A1825" s="16" t="s">
        <v>8219</v>
      </c>
      <c r="B1825" s="16">
        <v>213</v>
      </c>
      <c r="G1825" s="16" t="s">
        <v>8221</v>
      </c>
      <c r="H1825" s="16">
        <v>124</v>
      </c>
    </row>
    <row r="1826" spans="1:8" x14ac:dyDescent="0.25">
      <c r="A1826" s="16" t="s">
        <v>8219</v>
      </c>
      <c r="B1826" s="16">
        <v>213</v>
      </c>
      <c r="G1826" s="16" t="s">
        <v>8221</v>
      </c>
      <c r="H1826" s="16">
        <v>125</v>
      </c>
    </row>
    <row r="1827" spans="1:8" x14ac:dyDescent="0.25">
      <c r="A1827" s="16" t="s">
        <v>8219</v>
      </c>
      <c r="B1827" s="16">
        <v>215</v>
      </c>
      <c r="G1827" s="16" t="s">
        <v>8221</v>
      </c>
      <c r="H1827" s="16">
        <v>129</v>
      </c>
    </row>
    <row r="1828" spans="1:8" x14ac:dyDescent="0.25">
      <c r="A1828" s="16" t="s">
        <v>8219</v>
      </c>
      <c r="B1828" s="16">
        <v>216</v>
      </c>
      <c r="G1828" s="16" t="s">
        <v>8221</v>
      </c>
      <c r="H1828" s="16">
        <v>135</v>
      </c>
    </row>
    <row r="1829" spans="1:8" x14ac:dyDescent="0.25">
      <c r="A1829" s="16" t="s">
        <v>8219</v>
      </c>
      <c r="B1829" s="16">
        <v>217</v>
      </c>
      <c r="G1829" s="16" t="s">
        <v>8220</v>
      </c>
      <c r="H1829" s="16">
        <v>135</v>
      </c>
    </row>
    <row r="1830" spans="1:8" x14ac:dyDescent="0.25">
      <c r="A1830" s="16" t="s">
        <v>8219</v>
      </c>
      <c r="B1830" s="16">
        <v>217</v>
      </c>
      <c r="G1830" s="16" t="s">
        <v>8221</v>
      </c>
      <c r="H1830" s="16">
        <v>139</v>
      </c>
    </row>
    <row r="1831" spans="1:8" x14ac:dyDescent="0.25">
      <c r="A1831" s="16" t="s">
        <v>8219</v>
      </c>
      <c r="B1831" s="16">
        <v>218</v>
      </c>
      <c r="G1831" s="16" t="s">
        <v>8221</v>
      </c>
      <c r="H1831" s="16">
        <v>140</v>
      </c>
    </row>
    <row r="1832" spans="1:8" x14ac:dyDescent="0.25">
      <c r="A1832" s="16" t="s">
        <v>8219</v>
      </c>
      <c r="B1832" s="16">
        <v>218</v>
      </c>
      <c r="G1832" s="16" t="s">
        <v>8220</v>
      </c>
      <c r="H1832" s="16">
        <v>140</v>
      </c>
    </row>
    <row r="1833" spans="1:8" x14ac:dyDescent="0.25">
      <c r="A1833" s="16" t="s">
        <v>8219</v>
      </c>
      <c r="B1833" s="16">
        <v>220</v>
      </c>
      <c r="G1833" s="16" t="s">
        <v>8221</v>
      </c>
      <c r="H1833" s="16">
        <v>140</v>
      </c>
    </row>
    <row r="1834" spans="1:8" x14ac:dyDescent="0.25">
      <c r="A1834" s="16" t="s">
        <v>8219</v>
      </c>
      <c r="B1834" s="16">
        <v>221</v>
      </c>
      <c r="G1834" s="16" t="s">
        <v>8221</v>
      </c>
      <c r="H1834" s="16">
        <v>140</v>
      </c>
    </row>
    <row r="1835" spans="1:8" x14ac:dyDescent="0.25">
      <c r="A1835" s="16" t="s">
        <v>8219</v>
      </c>
      <c r="B1835" s="16">
        <v>221</v>
      </c>
      <c r="G1835" s="16" t="s">
        <v>8221</v>
      </c>
      <c r="H1835" s="16">
        <v>147</v>
      </c>
    </row>
    <row r="1836" spans="1:8" x14ac:dyDescent="0.25">
      <c r="A1836" s="16" t="s">
        <v>8219</v>
      </c>
      <c r="B1836" s="16">
        <v>221</v>
      </c>
      <c r="G1836" s="16" t="s">
        <v>8221</v>
      </c>
      <c r="H1836" s="16">
        <v>147</v>
      </c>
    </row>
    <row r="1837" spans="1:8" x14ac:dyDescent="0.25">
      <c r="A1837" s="16" t="s">
        <v>8219</v>
      </c>
      <c r="B1837" s="16">
        <v>222</v>
      </c>
      <c r="G1837" s="16" t="s">
        <v>8221</v>
      </c>
      <c r="H1837" s="16">
        <v>148</v>
      </c>
    </row>
    <row r="1838" spans="1:8" x14ac:dyDescent="0.25">
      <c r="A1838" s="16" t="s">
        <v>8219</v>
      </c>
      <c r="B1838" s="16">
        <v>222</v>
      </c>
      <c r="G1838" s="16" t="s">
        <v>8221</v>
      </c>
      <c r="H1838" s="16">
        <v>152</v>
      </c>
    </row>
    <row r="1839" spans="1:8" x14ac:dyDescent="0.25">
      <c r="A1839" s="16" t="s">
        <v>8219</v>
      </c>
      <c r="B1839" s="16">
        <v>223</v>
      </c>
      <c r="G1839" s="16" t="s">
        <v>8220</v>
      </c>
      <c r="H1839" s="16">
        <v>152</v>
      </c>
    </row>
    <row r="1840" spans="1:8" x14ac:dyDescent="0.25">
      <c r="A1840" s="16" t="s">
        <v>8219</v>
      </c>
      <c r="B1840" s="16">
        <v>224</v>
      </c>
      <c r="G1840" s="16" t="s">
        <v>8220</v>
      </c>
      <c r="H1840" s="16">
        <v>161</v>
      </c>
    </row>
    <row r="1841" spans="1:8" x14ac:dyDescent="0.25">
      <c r="A1841" s="16" t="s">
        <v>8219</v>
      </c>
      <c r="B1841" s="16">
        <v>226</v>
      </c>
      <c r="G1841" s="16" t="s">
        <v>8221</v>
      </c>
      <c r="H1841" s="16">
        <v>167</v>
      </c>
    </row>
    <row r="1842" spans="1:8" x14ac:dyDescent="0.25">
      <c r="A1842" s="16" t="s">
        <v>8219</v>
      </c>
      <c r="B1842" s="16">
        <v>226</v>
      </c>
      <c r="G1842" s="16" t="s">
        <v>8221</v>
      </c>
      <c r="H1842" s="16">
        <v>170</v>
      </c>
    </row>
    <row r="1843" spans="1:8" x14ac:dyDescent="0.25">
      <c r="A1843" s="16" t="s">
        <v>8219</v>
      </c>
      <c r="B1843" s="16">
        <v>226</v>
      </c>
      <c r="G1843" s="16" t="s">
        <v>8221</v>
      </c>
      <c r="H1843" s="16">
        <v>171</v>
      </c>
    </row>
    <row r="1844" spans="1:8" x14ac:dyDescent="0.25">
      <c r="A1844" s="16" t="s">
        <v>8219</v>
      </c>
      <c r="B1844" s="16">
        <v>227</v>
      </c>
      <c r="G1844" s="16" t="s">
        <v>8221</v>
      </c>
      <c r="H1844" s="16">
        <v>171</v>
      </c>
    </row>
    <row r="1845" spans="1:8" x14ac:dyDescent="0.25">
      <c r="A1845" s="16" t="s">
        <v>8219</v>
      </c>
      <c r="B1845" s="16">
        <v>229</v>
      </c>
      <c r="G1845" s="16" t="s">
        <v>8221</v>
      </c>
      <c r="H1845" s="16">
        <v>179</v>
      </c>
    </row>
    <row r="1846" spans="1:8" x14ac:dyDescent="0.25">
      <c r="A1846" s="16" t="s">
        <v>8219</v>
      </c>
      <c r="B1846" s="16">
        <v>229</v>
      </c>
      <c r="G1846" s="16" t="s">
        <v>8221</v>
      </c>
      <c r="H1846" s="16">
        <v>185</v>
      </c>
    </row>
    <row r="1847" spans="1:8" x14ac:dyDescent="0.25">
      <c r="A1847" s="16" t="s">
        <v>8219</v>
      </c>
      <c r="B1847" s="16">
        <v>232</v>
      </c>
      <c r="G1847" s="16" t="s">
        <v>8221</v>
      </c>
      <c r="H1847" s="16">
        <v>188</v>
      </c>
    </row>
    <row r="1848" spans="1:8" x14ac:dyDescent="0.25">
      <c r="A1848" s="16" t="s">
        <v>8219</v>
      </c>
      <c r="B1848" s="16">
        <v>234</v>
      </c>
      <c r="G1848" s="16" t="s">
        <v>8221</v>
      </c>
      <c r="H1848" s="16">
        <v>196</v>
      </c>
    </row>
    <row r="1849" spans="1:8" x14ac:dyDescent="0.25">
      <c r="A1849" s="16" t="s">
        <v>8219</v>
      </c>
      <c r="B1849" s="16">
        <v>234</v>
      </c>
      <c r="G1849" s="16" t="s">
        <v>8221</v>
      </c>
      <c r="H1849" s="16">
        <v>196</v>
      </c>
    </row>
    <row r="1850" spans="1:8" x14ac:dyDescent="0.25">
      <c r="A1850" s="16" t="s">
        <v>8219</v>
      </c>
      <c r="B1850" s="16">
        <v>235</v>
      </c>
      <c r="G1850" s="16" t="s">
        <v>8221</v>
      </c>
      <c r="H1850" s="16">
        <v>197</v>
      </c>
    </row>
    <row r="1851" spans="1:8" x14ac:dyDescent="0.25">
      <c r="A1851" s="16" t="s">
        <v>8219</v>
      </c>
      <c r="B1851" s="16">
        <v>235</v>
      </c>
      <c r="G1851" s="16" t="s">
        <v>8221</v>
      </c>
      <c r="H1851" s="16">
        <v>201</v>
      </c>
    </row>
    <row r="1852" spans="1:8" x14ac:dyDescent="0.25">
      <c r="A1852" s="16" t="s">
        <v>8219</v>
      </c>
      <c r="B1852" s="16">
        <v>236</v>
      </c>
      <c r="G1852" s="16" t="s">
        <v>8221</v>
      </c>
      <c r="H1852" s="16">
        <v>202</v>
      </c>
    </row>
    <row r="1853" spans="1:8" x14ac:dyDescent="0.25">
      <c r="A1853" s="16" t="s">
        <v>8219</v>
      </c>
      <c r="B1853" s="16">
        <v>236</v>
      </c>
      <c r="G1853" s="16" t="s">
        <v>8221</v>
      </c>
      <c r="H1853" s="16">
        <v>215</v>
      </c>
    </row>
    <row r="1854" spans="1:8" x14ac:dyDescent="0.25">
      <c r="A1854" s="16" t="s">
        <v>8219</v>
      </c>
      <c r="B1854" s="16">
        <v>236</v>
      </c>
      <c r="G1854" s="16" t="s">
        <v>8220</v>
      </c>
      <c r="H1854" s="16">
        <v>224</v>
      </c>
    </row>
    <row r="1855" spans="1:8" x14ac:dyDescent="0.25">
      <c r="A1855" s="16" t="s">
        <v>8219</v>
      </c>
      <c r="B1855" s="16">
        <v>237</v>
      </c>
      <c r="G1855" s="16" t="s">
        <v>8221</v>
      </c>
      <c r="H1855" s="16">
        <v>229</v>
      </c>
    </row>
    <row r="1856" spans="1:8" x14ac:dyDescent="0.25">
      <c r="A1856" s="16" t="s">
        <v>8219</v>
      </c>
      <c r="B1856" s="16">
        <v>237</v>
      </c>
      <c r="G1856" s="16" t="s">
        <v>8221</v>
      </c>
      <c r="H1856" s="16">
        <v>236</v>
      </c>
    </row>
    <row r="1857" spans="1:8" x14ac:dyDescent="0.25">
      <c r="A1857" s="16" t="s">
        <v>8219</v>
      </c>
      <c r="B1857" s="16">
        <v>237</v>
      </c>
      <c r="G1857" s="16" t="s">
        <v>8220</v>
      </c>
      <c r="H1857" s="16">
        <v>248</v>
      </c>
    </row>
    <row r="1858" spans="1:8" x14ac:dyDescent="0.25">
      <c r="A1858" s="16" t="s">
        <v>8219</v>
      </c>
      <c r="B1858" s="16">
        <v>238</v>
      </c>
      <c r="G1858" s="16" t="s">
        <v>8220</v>
      </c>
      <c r="H1858" s="16">
        <v>276</v>
      </c>
    </row>
    <row r="1859" spans="1:8" x14ac:dyDescent="0.25">
      <c r="A1859" s="16" t="s">
        <v>8219</v>
      </c>
      <c r="B1859" s="16">
        <v>238</v>
      </c>
      <c r="G1859" s="16" t="s">
        <v>8221</v>
      </c>
      <c r="H1859" s="16">
        <v>285</v>
      </c>
    </row>
    <row r="1860" spans="1:8" x14ac:dyDescent="0.25">
      <c r="A1860" s="16" t="s">
        <v>8219</v>
      </c>
      <c r="B1860" s="16">
        <v>238</v>
      </c>
      <c r="G1860" s="16" t="s">
        <v>8220</v>
      </c>
      <c r="H1860" s="16">
        <v>292</v>
      </c>
    </row>
    <row r="1861" spans="1:8" x14ac:dyDescent="0.25">
      <c r="A1861" s="16" t="s">
        <v>8219</v>
      </c>
      <c r="B1861" s="16">
        <v>238</v>
      </c>
      <c r="G1861" s="16" t="s">
        <v>8221</v>
      </c>
      <c r="H1861" s="16">
        <v>296</v>
      </c>
    </row>
    <row r="1862" spans="1:8" x14ac:dyDescent="0.25">
      <c r="A1862" s="16" t="s">
        <v>8219</v>
      </c>
      <c r="B1862" s="16">
        <v>240</v>
      </c>
      <c r="G1862" s="16" t="s">
        <v>8221</v>
      </c>
      <c r="H1862" s="16">
        <v>310</v>
      </c>
    </row>
    <row r="1863" spans="1:8" x14ac:dyDescent="0.25">
      <c r="A1863" s="16" t="s">
        <v>8219</v>
      </c>
      <c r="B1863" s="16">
        <v>241</v>
      </c>
      <c r="G1863" s="16" t="s">
        <v>8221</v>
      </c>
      <c r="H1863" s="16">
        <v>311</v>
      </c>
    </row>
    <row r="1864" spans="1:8" x14ac:dyDescent="0.25">
      <c r="A1864" s="16" t="s">
        <v>8219</v>
      </c>
      <c r="B1864" s="16">
        <v>241</v>
      </c>
      <c r="G1864" s="16" t="s">
        <v>8221</v>
      </c>
      <c r="H1864" s="16">
        <v>312</v>
      </c>
    </row>
    <row r="1865" spans="1:8" x14ac:dyDescent="0.25">
      <c r="A1865" s="16" t="s">
        <v>8219</v>
      </c>
      <c r="B1865" s="16">
        <v>241</v>
      </c>
      <c r="G1865" s="16" t="s">
        <v>8220</v>
      </c>
      <c r="H1865" s="16">
        <v>323</v>
      </c>
    </row>
    <row r="1866" spans="1:8" x14ac:dyDescent="0.25">
      <c r="A1866" s="16" t="s">
        <v>8219</v>
      </c>
      <c r="B1866" s="16">
        <v>242</v>
      </c>
      <c r="G1866" s="16" t="s">
        <v>8221</v>
      </c>
      <c r="H1866" s="16">
        <v>336</v>
      </c>
    </row>
    <row r="1867" spans="1:8" x14ac:dyDescent="0.25">
      <c r="A1867" s="16" t="s">
        <v>8219</v>
      </c>
      <c r="B1867" s="16">
        <v>244</v>
      </c>
      <c r="G1867" s="16" t="s">
        <v>8221</v>
      </c>
      <c r="H1867" s="16">
        <v>338</v>
      </c>
    </row>
    <row r="1868" spans="1:8" x14ac:dyDescent="0.25">
      <c r="A1868" s="16" t="s">
        <v>8219</v>
      </c>
      <c r="B1868" s="16">
        <v>244</v>
      </c>
      <c r="G1868" s="16" t="s">
        <v>8220</v>
      </c>
      <c r="H1868" s="16">
        <v>348</v>
      </c>
    </row>
    <row r="1869" spans="1:8" x14ac:dyDescent="0.25">
      <c r="A1869" s="16" t="s">
        <v>8219</v>
      </c>
      <c r="B1869" s="16">
        <v>246</v>
      </c>
      <c r="G1869" s="16" t="s">
        <v>8220</v>
      </c>
      <c r="H1869" s="16">
        <v>355</v>
      </c>
    </row>
    <row r="1870" spans="1:8" x14ac:dyDescent="0.25">
      <c r="A1870" s="16" t="s">
        <v>8219</v>
      </c>
      <c r="B1870" s="16">
        <v>246</v>
      </c>
      <c r="G1870" s="16" t="s">
        <v>8220</v>
      </c>
      <c r="H1870" s="16">
        <v>356</v>
      </c>
    </row>
    <row r="1871" spans="1:8" x14ac:dyDescent="0.25">
      <c r="A1871" s="16" t="s">
        <v>8219</v>
      </c>
      <c r="B1871" s="16">
        <v>248</v>
      </c>
      <c r="G1871" s="16" t="s">
        <v>8221</v>
      </c>
      <c r="H1871" s="16">
        <v>369</v>
      </c>
    </row>
    <row r="1872" spans="1:8" x14ac:dyDescent="0.25">
      <c r="A1872" s="16" t="s">
        <v>8219</v>
      </c>
      <c r="B1872" s="16">
        <v>249</v>
      </c>
      <c r="G1872" s="16" t="s">
        <v>8220</v>
      </c>
      <c r="H1872" s="16">
        <v>400</v>
      </c>
    </row>
    <row r="1873" spans="1:8" x14ac:dyDescent="0.25">
      <c r="A1873" s="16" t="s">
        <v>8219</v>
      </c>
      <c r="B1873" s="16">
        <v>249</v>
      </c>
      <c r="G1873" s="16" t="s">
        <v>8221</v>
      </c>
      <c r="H1873" s="16">
        <v>456</v>
      </c>
    </row>
    <row r="1874" spans="1:8" x14ac:dyDescent="0.25">
      <c r="A1874" s="16" t="s">
        <v>8219</v>
      </c>
      <c r="B1874" s="16">
        <v>251</v>
      </c>
      <c r="G1874" s="16" t="s">
        <v>8221</v>
      </c>
      <c r="H1874" s="16">
        <v>534</v>
      </c>
    </row>
    <row r="1875" spans="1:8" x14ac:dyDescent="0.25">
      <c r="A1875" s="16" t="s">
        <v>8219</v>
      </c>
      <c r="B1875" s="16">
        <v>251</v>
      </c>
      <c r="G1875" s="16" t="s">
        <v>8220</v>
      </c>
      <c r="H1875" s="16">
        <v>535</v>
      </c>
    </row>
    <row r="1876" spans="1:8" x14ac:dyDescent="0.25">
      <c r="A1876" s="16" t="s">
        <v>8219</v>
      </c>
      <c r="B1876" s="16">
        <v>251</v>
      </c>
      <c r="G1876" s="16" t="s">
        <v>8220</v>
      </c>
      <c r="H1876" s="16">
        <v>775</v>
      </c>
    </row>
    <row r="1877" spans="1:8" x14ac:dyDescent="0.25">
      <c r="A1877" s="16" t="s">
        <v>8219</v>
      </c>
      <c r="B1877" s="16">
        <v>253</v>
      </c>
      <c r="G1877" s="16" t="s">
        <v>8221</v>
      </c>
      <c r="H1877" s="16">
        <v>890</v>
      </c>
    </row>
    <row r="1878" spans="1:8" x14ac:dyDescent="0.25">
      <c r="A1878" s="16" t="s">
        <v>8219</v>
      </c>
      <c r="B1878" s="16">
        <v>253</v>
      </c>
      <c r="G1878" s="16" t="s">
        <v>8221</v>
      </c>
      <c r="H1878" s="16">
        <v>975</v>
      </c>
    </row>
    <row r="1879" spans="1:8" x14ac:dyDescent="0.25">
      <c r="A1879" s="16" t="s">
        <v>8219</v>
      </c>
      <c r="B1879" s="16">
        <v>253</v>
      </c>
      <c r="G1879" s="16" t="s">
        <v>8221</v>
      </c>
      <c r="H1879" s="16">
        <v>1293</v>
      </c>
    </row>
    <row r="1880" spans="1:8" x14ac:dyDescent="0.25">
      <c r="A1880" s="16" t="s">
        <v>8219</v>
      </c>
      <c r="B1880" s="16">
        <v>255</v>
      </c>
      <c r="G1880" s="16" t="s">
        <v>8220</v>
      </c>
      <c r="H1880" s="16">
        <v>1501</v>
      </c>
    </row>
    <row r="1881" spans="1:8" x14ac:dyDescent="0.25">
      <c r="A1881" s="16" t="s">
        <v>8219</v>
      </c>
      <c r="B1881" s="16">
        <v>259</v>
      </c>
    </row>
    <row r="1882" spans="1:8" x14ac:dyDescent="0.25">
      <c r="A1882" s="16" t="s">
        <v>8219</v>
      </c>
      <c r="B1882" s="16">
        <v>263</v>
      </c>
    </row>
    <row r="1883" spans="1:8" x14ac:dyDescent="0.25">
      <c r="A1883" s="16" t="s">
        <v>8219</v>
      </c>
      <c r="B1883" s="16">
        <v>263</v>
      </c>
    </row>
    <row r="1884" spans="1:8" x14ac:dyDescent="0.25">
      <c r="A1884" s="16" t="s">
        <v>8219</v>
      </c>
      <c r="B1884" s="16">
        <v>263</v>
      </c>
    </row>
    <row r="1885" spans="1:8" x14ac:dyDescent="0.25">
      <c r="A1885" s="16" t="s">
        <v>8219</v>
      </c>
      <c r="B1885" s="16">
        <v>263</v>
      </c>
    </row>
    <row r="1886" spans="1:8" x14ac:dyDescent="0.25">
      <c r="A1886" s="16" t="s">
        <v>8219</v>
      </c>
      <c r="B1886" s="16">
        <v>263</v>
      </c>
    </row>
    <row r="1887" spans="1:8" x14ac:dyDescent="0.25">
      <c r="A1887" s="16" t="s">
        <v>8219</v>
      </c>
      <c r="B1887" s="16">
        <v>264</v>
      </c>
    </row>
    <row r="1888" spans="1:8" x14ac:dyDescent="0.25">
      <c r="A1888" s="16" t="s">
        <v>8219</v>
      </c>
      <c r="B1888" s="16">
        <v>265</v>
      </c>
    </row>
    <row r="1889" spans="1:2" x14ac:dyDescent="0.25">
      <c r="A1889" s="16" t="s">
        <v>8219</v>
      </c>
      <c r="B1889" s="16">
        <v>265</v>
      </c>
    </row>
    <row r="1890" spans="1:2" x14ac:dyDescent="0.25">
      <c r="A1890" s="16" t="s">
        <v>8219</v>
      </c>
      <c r="B1890" s="16">
        <v>266</v>
      </c>
    </row>
    <row r="1891" spans="1:2" x14ac:dyDescent="0.25">
      <c r="A1891" s="16" t="s">
        <v>8219</v>
      </c>
      <c r="B1891" s="16">
        <v>266</v>
      </c>
    </row>
    <row r="1892" spans="1:2" x14ac:dyDescent="0.25">
      <c r="A1892" s="16" t="s">
        <v>8219</v>
      </c>
      <c r="B1892" s="16">
        <v>267</v>
      </c>
    </row>
    <row r="1893" spans="1:2" x14ac:dyDescent="0.25">
      <c r="A1893" s="16" t="s">
        <v>8219</v>
      </c>
      <c r="B1893" s="16">
        <v>269</v>
      </c>
    </row>
    <row r="1894" spans="1:2" x14ac:dyDescent="0.25">
      <c r="A1894" s="16" t="s">
        <v>8219</v>
      </c>
      <c r="B1894" s="16">
        <v>269</v>
      </c>
    </row>
    <row r="1895" spans="1:2" x14ac:dyDescent="0.25">
      <c r="A1895" s="16" t="s">
        <v>8219</v>
      </c>
      <c r="B1895" s="16">
        <v>269</v>
      </c>
    </row>
    <row r="1896" spans="1:2" x14ac:dyDescent="0.25">
      <c r="A1896" s="16" t="s">
        <v>8219</v>
      </c>
      <c r="B1896" s="16">
        <v>270</v>
      </c>
    </row>
    <row r="1897" spans="1:2" x14ac:dyDescent="0.25">
      <c r="A1897" s="16" t="s">
        <v>8219</v>
      </c>
      <c r="B1897" s="16">
        <v>271</v>
      </c>
    </row>
    <row r="1898" spans="1:2" x14ac:dyDescent="0.25">
      <c r="A1898" s="16" t="s">
        <v>8219</v>
      </c>
      <c r="B1898" s="16">
        <v>271</v>
      </c>
    </row>
    <row r="1899" spans="1:2" x14ac:dyDescent="0.25">
      <c r="A1899" s="16" t="s">
        <v>8219</v>
      </c>
      <c r="B1899" s="16">
        <v>271</v>
      </c>
    </row>
    <row r="1900" spans="1:2" x14ac:dyDescent="0.25">
      <c r="A1900" s="16" t="s">
        <v>8219</v>
      </c>
      <c r="B1900" s="16">
        <v>271</v>
      </c>
    </row>
    <row r="1901" spans="1:2" x14ac:dyDescent="0.25">
      <c r="A1901" s="16" t="s">
        <v>8219</v>
      </c>
      <c r="B1901" s="16">
        <v>273</v>
      </c>
    </row>
    <row r="1902" spans="1:2" x14ac:dyDescent="0.25">
      <c r="A1902" s="16" t="s">
        <v>8219</v>
      </c>
      <c r="B1902" s="16">
        <v>274</v>
      </c>
    </row>
    <row r="1903" spans="1:2" x14ac:dyDescent="0.25">
      <c r="A1903" s="16" t="s">
        <v>8219</v>
      </c>
      <c r="B1903" s="16">
        <v>274</v>
      </c>
    </row>
    <row r="1904" spans="1:2" x14ac:dyDescent="0.25">
      <c r="A1904" s="16" t="s">
        <v>8219</v>
      </c>
      <c r="B1904" s="16">
        <v>274</v>
      </c>
    </row>
    <row r="1905" spans="1:2" x14ac:dyDescent="0.25">
      <c r="A1905" s="16" t="s">
        <v>8219</v>
      </c>
      <c r="B1905" s="16">
        <v>275</v>
      </c>
    </row>
    <row r="1906" spans="1:2" x14ac:dyDescent="0.25">
      <c r="A1906" s="16" t="s">
        <v>8219</v>
      </c>
      <c r="B1906" s="16">
        <v>276</v>
      </c>
    </row>
    <row r="1907" spans="1:2" x14ac:dyDescent="0.25">
      <c r="A1907" s="16" t="s">
        <v>8219</v>
      </c>
      <c r="B1907" s="16">
        <v>277</v>
      </c>
    </row>
    <row r="1908" spans="1:2" x14ac:dyDescent="0.25">
      <c r="A1908" s="16" t="s">
        <v>8219</v>
      </c>
      <c r="B1908" s="16">
        <v>278</v>
      </c>
    </row>
    <row r="1909" spans="1:2" x14ac:dyDescent="0.25">
      <c r="A1909" s="16" t="s">
        <v>8219</v>
      </c>
      <c r="B1909" s="16">
        <v>279</v>
      </c>
    </row>
    <row r="1910" spans="1:2" x14ac:dyDescent="0.25">
      <c r="A1910" s="16" t="s">
        <v>8219</v>
      </c>
      <c r="B1910" s="16">
        <v>280</v>
      </c>
    </row>
    <row r="1911" spans="1:2" x14ac:dyDescent="0.25">
      <c r="A1911" s="16" t="s">
        <v>8219</v>
      </c>
      <c r="B1911" s="16">
        <v>282</v>
      </c>
    </row>
    <row r="1912" spans="1:2" x14ac:dyDescent="0.25">
      <c r="A1912" s="16" t="s">
        <v>8219</v>
      </c>
      <c r="B1912" s="16">
        <v>283</v>
      </c>
    </row>
    <row r="1913" spans="1:2" x14ac:dyDescent="0.25">
      <c r="A1913" s="16" t="s">
        <v>8219</v>
      </c>
      <c r="B1913" s="16">
        <v>284</v>
      </c>
    </row>
    <row r="1914" spans="1:2" x14ac:dyDescent="0.25">
      <c r="A1914" s="16" t="s">
        <v>8219</v>
      </c>
      <c r="B1914" s="16">
        <v>284</v>
      </c>
    </row>
    <row r="1915" spans="1:2" x14ac:dyDescent="0.25">
      <c r="A1915" s="16" t="s">
        <v>8219</v>
      </c>
      <c r="B1915" s="16">
        <v>284</v>
      </c>
    </row>
    <row r="1916" spans="1:2" x14ac:dyDescent="0.25">
      <c r="A1916" s="16" t="s">
        <v>8219</v>
      </c>
      <c r="B1916" s="16">
        <v>285</v>
      </c>
    </row>
    <row r="1917" spans="1:2" x14ac:dyDescent="0.25">
      <c r="A1917" s="16" t="s">
        <v>8219</v>
      </c>
      <c r="B1917" s="16">
        <v>286</v>
      </c>
    </row>
    <row r="1918" spans="1:2" x14ac:dyDescent="0.25">
      <c r="A1918" s="16" t="s">
        <v>8219</v>
      </c>
      <c r="B1918" s="16">
        <v>286</v>
      </c>
    </row>
    <row r="1919" spans="1:2" x14ac:dyDescent="0.25">
      <c r="A1919" s="16" t="s">
        <v>8219</v>
      </c>
      <c r="B1919" s="16">
        <v>286</v>
      </c>
    </row>
    <row r="1920" spans="1:2" x14ac:dyDescent="0.25">
      <c r="A1920" s="16" t="s">
        <v>8219</v>
      </c>
      <c r="B1920" s="16">
        <v>287</v>
      </c>
    </row>
    <row r="1921" spans="1:2" x14ac:dyDescent="0.25">
      <c r="A1921" s="16" t="s">
        <v>8219</v>
      </c>
      <c r="B1921" s="16">
        <v>288</v>
      </c>
    </row>
    <row r="1922" spans="1:2" x14ac:dyDescent="0.25">
      <c r="A1922" s="16" t="s">
        <v>8219</v>
      </c>
      <c r="B1922" s="16">
        <v>288</v>
      </c>
    </row>
    <row r="1923" spans="1:2" x14ac:dyDescent="0.25">
      <c r="A1923" s="16" t="s">
        <v>8219</v>
      </c>
      <c r="B1923" s="16">
        <v>290</v>
      </c>
    </row>
    <row r="1924" spans="1:2" x14ac:dyDescent="0.25">
      <c r="A1924" s="16" t="s">
        <v>8219</v>
      </c>
      <c r="B1924" s="16">
        <v>290</v>
      </c>
    </row>
    <row r="1925" spans="1:2" x14ac:dyDescent="0.25">
      <c r="A1925" s="16" t="s">
        <v>8219</v>
      </c>
      <c r="B1925" s="16">
        <v>290</v>
      </c>
    </row>
    <row r="1926" spans="1:2" x14ac:dyDescent="0.25">
      <c r="A1926" s="16" t="s">
        <v>8219</v>
      </c>
      <c r="B1926" s="16">
        <v>293</v>
      </c>
    </row>
    <row r="1927" spans="1:2" x14ac:dyDescent="0.25">
      <c r="A1927" s="16" t="s">
        <v>8219</v>
      </c>
      <c r="B1927" s="16">
        <v>294</v>
      </c>
    </row>
    <row r="1928" spans="1:2" x14ac:dyDescent="0.25">
      <c r="A1928" s="16" t="s">
        <v>8219</v>
      </c>
      <c r="B1928" s="16">
        <v>294</v>
      </c>
    </row>
    <row r="1929" spans="1:2" x14ac:dyDescent="0.25">
      <c r="A1929" s="16" t="s">
        <v>8219</v>
      </c>
      <c r="B1929" s="16">
        <v>296</v>
      </c>
    </row>
    <row r="1930" spans="1:2" x14ac:dyDescent="0.25">
      <c r="A1930" s="16" t="s">
        <v>8219</v>
      </c>
      <c r="B1930" s="16">
        <v>298</v>
      </c>
    </row>
    <row r="1931" spans="1:2" x14ac:dyDescent="0.25">
      <c r="A1931" s="16" t="s">
        <v>8219</v>
      </c>
      <c r="B1931" s="16">
        <v>299</v>
      </c>
    </row>
    <row r="1932" spans="1:2" x14ac:dyDescent="0.25">
      <c r="A1932" s="16" t="s">
        <v>8219</v>
      </c>
      <c r="B1932" s="16">
        <v>301</v>
      </c>
    </row>
    <row r="1933" spans="1:2" x14ac:dyDescent="0.25">
      <c r="A1933" s="16" t="s">
        <v>8219</v>
      </c>
      <c r="B1933" s="16">
        <v>302</v>
      </c>
    </row>
    <row r="1934" spans="1:2" x14ac:dyDescent="0.25">
      <c r="A1934" s="16" t="s">
        <v>8219</v>
      </c>
      <c r="B1934" s="16">
        <v>302</v>
      </c>
    </row>
    <row r="1935" spans="1:2" x14ac:dyDescent="0.25">
      <c r="A1935" s="16" t="s">
        <v>8219</v>
      </c>
      <c r="B1935" s="16">
        <v>303</v>
      </c>
    </row>
    <row r="1936" spans="1:2" x14ac:dyDescent="0.25">
      <c r="A1936" s="16" t="s">
        <v>8219</v>
      </c>
      <c r="B1936" s="16">
        <v>303</v>
      </c>
    </row>
    <row r="1937" spans="1:2" x14ac:dyDescent="0.25">
      <c r="A1937" s="16" t="s">
        <v>8219</v>
      </c>
      <c r="B1937" s="16">
        <v>304</v>
      </c>
    </row>
    <row r="1938" spans="1:2" x14ac:dyDescent="0.25">
      <c r="A1938" s="16" t="s">
        <v>8219</v>
      </c>
      <c r="B1938" s="16">
        <v>305</v>
      </c>
    </row>
    <row r="1939" spans="1:2" x14ac:dyDescent="0.25">
      <c r="A1939" s="16" t="s">
        <v>8219</v>
      </c>
      <c r="B1939" s="16">
        <v>305</v>
      </c>
    </row>
    <row r="1940" spans="1:2" x14ac:dyDescent="0.25">
      <c r="A1940" s="16" t="s">
        <v>8219</v>
      </c>
      <c r="B1940" s="16">
        <v>306</v>
      </c>
    </row>
    <row r="1941" spans="1:2" x14ac:dyDescent="0.25">
      <c r="A1941" s="16" t="s">
        <v>8219</v>
      </c>
      <c r="B1941" s="16">
        <v>307</v>
      </c>
    </row>
    <row r="1942" spans="1:2" x14ac:dyDescent="0.25">
      <c r="A1942" s="16" t="s">
        <v>8219</v>
      </c>
      <c r="B1942" s="16">
        <v>308</v>
      </c>
    </row>
    <row r="1943" spans="1:2" x14ac:dyDescent="0.25">
      <c r="A1943" s="16" t="s">
        <v>8219</v>
      </c>
      <c r="B1943" s="16">
        <v>311</v>
      </c>
    </row>
    <row r="1944" spans="1:2" x14ac:dyDescent="0.25">
      <c r="A1944" s="16" t="s">
        <v>8219</v>
      </c>
      <c r="B1944" s="16">
        <v>314</v>
      </c>
    </row>
    <row r="1945" spans="1:2" x14ac:dyDescent="0.25">
      <c r="A1945" s="16" t="s">
        <v>8219</v>
      </c>
      <c r="B1945" s="16">
        <v>314</v>
      </c>
    </row>
    <row r="1946" spans="1:2" x14ac:dyDescent="0.25">
      <c r="A1946" s="16" t="s">
        <v>8219</v>
      </c>
      <c r="B1946" s="16">
        <v>315</v>
      </c>
    </row>
    <row r="1947" spans="1:2" x14ac:dyDescent="0.25">
      <c r="A1947" s="16" t="s">
        <v>8219</v>
      </c>
      <c r="B1947" s="16">
        <v>316</v>
      </c>
    </row>
    <row r="1948" spans="1:2" x14ac:dyDescent="0.25">
      <c r="A1948" s="16" t="s">
        <v>8219</v>
      </c>
      <c r="B1948" s="16">
        <v>320</v>
      </c>
    </row>
    <row r="1949" spans="1:2" x14ac:dyDescent="0.25">
      <c r="A1949" s="16" t="s">
        <v>8219</v>
      </c>
      <c r="B1949" s="16">
        <v>321</v>
      </c>
    </row>
    <row r="1950" spans="1:2" x14ac:dyDescent="0.25">
      <c r="A1950" s="16" t="s">
        <v>8219</v>
      </c>
      <c r="B1950" s="16">
        <v>321</v>
      </c>
    </row>
    <row r="1951" spans="1:2" x14ac:dyDescent="0.25">
      <c r="A1951" s="16" t="s">
        <v>8219</v>
      </c>
      <c r="B1951" s="16">
        <v>321</v>
      </c>
    </row>
    <row r="1952" spans="1:2" x14ac:dyDescent="0.25">
      <c r="A1952" s="16" t="s">
        <v>8219</v>
      </c>
      <c r="B1952" s="16">
        <v>322</v>
      </c>
    </row>
    <row r="1953" spans="1:2" x14ac:dyDescent="0.25">
      <c r="A1953" s="16" t="s">
        <v>8219</v>
      </c>
      <c r="B1953" s="16">
        <v>325</v>
      </c>
    </row>
    <row r="1954" spans="1:2" x14ac:dyDescent="0.25">
      <c r="A1954" s="16" t="s">
        <v>8219</v>
      </c>
      <c r="B1954" s="16">
        <v>325</v>
      </c>
    </row>
    <row r="1955" spans="1:2" x14ac:dyDescent="0.25">
      <c r="A1955" s="16" t="s">
        <v>8219</v>
      </c>
      <c r="B1955" s="16">
        <v>325</v>
      </c>
    </row>
    <row r="1956" spans="1:2" x14ac:dyDescent="0.25">
      <c r="A1956" s="16" t="s">
        <v>8219</v>
      </c>
      <c r="B1956" s="16">
        <v>328</v>
      </c>
    </row>
    <row r="1957" spans="1:2" x14ac:dyDescent="0.25">
      <c r="A1957" s="16" t="s">
        <v>8219</v>
      </c>
      <c r="B1957" s="16">
        <v>329</v>
      </c>
    </row>
    <row r="1958" spans="1:2" x14ac:dyDescent="0.25">
      <c r="A1958" s="16" t="s">
        <v>8219</v>
      </c>
      <c r="B1958" s="16">
        <v>329</v>
      </c>
    </row>
    <row r="1959" spans="1:2" x14ac:dyDescent="0.25">
      <c r="A1959" s="16" t="s">
        <v>8219</v>
      </c>
      <c r="B1959" s="16">
        <v>332</v>
      </c>
    </row>
    <row r="1960" spans="1:2" x14ac:dyDescent="0.25">
      <c r="A1960" s="16" t="s">
        <v>8219</v>
      </c>
      <c r="B1960" s="16">
        <v>335</v>
      </c>
    </row>
    <row r="1961" spans="1:2" x14ac:dyDescent="0.25">
      <c r="A1961" s="16" t="s">
        <v>8219</v>
      </c>
      <c r="B1961" s="16">
        <v>336</v>
      </c>
    </row>
    <row r="1962" spans="1:2" x14ac:dyDescent="0.25">
      <c r="A1962" s="16" t="s">
        <v>8219</v>
      </c>
      <c r="B1962" s="16">
        <v>336</v>
      </c>
    </row>
    <row r="1963" spans="1:2" x14ac:dyDescent="0.25">
      <c r="A1963" s="16" t="s">
        <v>8219</v>
      </c>
      <c r="B1963" s="16">
        <v>337</v>
      </c>
    </row>
    <row r="1964" spans="1:2" x14ac:dyDescent="0.25">
      <c r="A1964" s="16" t="s">
        <v>8219</v>
      </c>
      <c r="B1964" s="16">
        <v>337</v>
      </c>
    </row>
    <row r="1965" spans="1:2" x14ac:dyDescent="0.25">
      <c r="A1965" s="16" t="s">
        <v>8219</v>
      </c>
      <c r="B1965" s="16">
        <v>339</v>
      </c>
    </row>
    <row r="1966" spans="1:2" x14ac:dyDescent="0.25">
      <c r="A1966" s="16" t="s">
        <v>8219</v>
      </c>
      <c r="B1966" s="16">
        <v>340</v>
      </c>
    </row>
    <row r="1967" spans="1:2" x14ac:dyDescent="0.25">
      <c r="A1967" s="16" t="s">
        <v>8219</v>
      </c>
      <c r="B1967" s="16">
        <v>340</v>
      </c>
    </row>
    <row r="1968" spans="1:2" x14ac:dyDescent="0.25">
      <c r="A1968" s="16" t="s">
        <v>8219</v>
      </c>
      <c r="B1968" s="16">
        <v>340</v>
      </c>
    </row>
    <row r="1969" spans="1:2" x14ac:dyDescent="0.25">
      <c r="A1969" s="16" t="s">
        <v>8219</v>
      </c>
      <c r="B1969" s="16">
        <v>342</v>
      </c>
    </row>
    <row r="1970" spans="1:2" x14ac:dyDescent="0.25">
      <c r="A1970" s="16" t="s">
        <v>8219</v>
      </c>
      <c r="B1970" s="16">
        <v>343</v>
      </c>
    </row>
    <row r="1971" spans="1:2" x14ac:dyDescent="0.25">
      <c r="A1971" s="16" t="s">
        <v>8219</v>
      </c>
      <c r="B1971" s="16">
        <v>345</v>
      </c>
    </row>
    <row r="1972" spans="1:2" x14ac:dyDescent="0.25">
      <c r="A1972" s="16" t="s">
        <v>8219</v>
      </c>
      <c r="B1972" s="16">
        <v>348</v>
      </c>
    </row>
    <row r="1973" spans="1:2" x14ac:dyDescent="0.25">
      <c r="A1973" s="16" t="s">
        <v>8219</v>
      </c>
      <c r="B1973" s="16">
        <v>350</v>
      </c>
    </row>
    <row r="1974" spans="1:2" x14ac:dyDescent="0.25">
      <c r="A1974" s="16" t="s">
        <v>8219</v>
      </c>
      <c r="B1974" s="16">
        <v>351</v>
      </c>
    </row>
    <row r="1975" spans="1:2" x14ac:dyDescent="0.25">
      <c r="A1975" s="16" t="s">
        <v>8219</v>
      </c>
      <c r="B1975" s="16">
        <v>352</v>
      </c>
    </row>
    <row r="1976" spans="1:2" x14ac:dyDescent="0.25">
      <c r="A1976" s="16" t="s">
        <v>8219</v>
      </c>
      <c r="B1976" s="16">
        <v>353</v>
      </c>
    </row>
    <row r="1977" spans="1:2" x14ac:dyDescent="0.25">
      <c r="A1977" s="16" t="s">
        <v>8219</v>
      </c>
      <c r="B1977" s="16">
        <v>354</v>
      </c>
    </row>
    <row r="1978" spans="1:2" x14ac:dyDescent="0.25">
      <c r="A1978" s="16" t="s">
        <v>8219</v>
      </c>
      <c r="B1978" s="16">
        <v>354</v>
      </c>
    </row>
    <row r="1979" spans="1:2" x14ac:dyDescent="0.25">
      <c r="A1979" s="16" t="s">
        <v>8219</v>
      </c>
      <c r="B1979" s="16">
        <v>356</v>
      </c>
    </row>
    <row r="1980" spans="1:2" x14ac:dyDescent="0.25">
      <c r="A1980" s="16" t="s">
        <v>8219</v>
      </c>
      <c r="B1980" s="16">
        <v>361</v>
      </c>
    </row>
    <row r="1981" spans="1:2" x14ac:dyDescent="0.25">
      <c r="A1981" s="16" t="s">
        <v>8219</v>
      </c>
      <c r="B1981" s="16">
        <v>364</v>
      </c>
    </row>
    <row r="1982" spans="1:2" x14ac:dyDescent="0.25">
      <c r="A1982" s="16" t="s">
        <v>8219</v>
      </c>
      <c r="B1982" s="16">
        <v>365</v>
      </c>
    </row>
    <row r="1983" spans="1:2" x14ac:dyDescent="0.25">
      <c r="A1983" s="16" t="s">
        <v>8219</v>
      </c>
      <c r="B1983" s="16">
        <v>369</v>
      </c>
    </row>
    <row r="1984" spans="1:2" x14ac:dyDescent="0.25">
      <c r="A1984" s="16" t="s">
        <v>8219</v>
      </c>
      <c r="B1984" s="16">
        <v>369</v>
      </c>
    </row>
    <row r="1985" spans="1:2" x14ac:dyDescent="0.25">
      <c r="A1985" s="16" t="s">
        <v>8219</v>
      </c>
      <c r="B1985" s="16">
        <v>372</v>
      </c>
    </row>
    <row r="1986" spans="1:2" x14ac:dyDescent="0.25">
      <c r="A1986" s="16" t="s">
        <v>8219</v>
      </c>
      <c r="B1986" s="16">
        <v>375</v>
      </c>
    </row>
    <row r="1987" spans="1:2" x14ac:dyDescent="0.25">
      <c r="A1987" s="16" t="s">
        <v>8219</v>
      </c>
      <c r="B1987" s="16">
        <v>375</v>
      </c>
    </row>
    <row r="1988" spans="1:2" x14ac:dyDescent="0.25">
      <c r="A1988" s="16" t="s">
        <v>8219</v>
      </c>
      <c r="B1988" s="16">
        <v>376</v>
      </c>
    </row>
    <row r="1989" spans="1:2" x14ac:dyDescent="0.25">
      <c r="A1989" s="16" t="s">
        <v>8219</v>
      </c>
      <c r="B1989" s="16">
        <v>379</v>
      </c>
    </row>
    <row r="1990" spans="1:2" x14ac:dyDescent="0.25">
      <c r="A1990" s="16" t="s">
        <v>8219</v>
      </c>
      <c r="B1990" s="16">
        <v>379</v>
      </c>
    </row>
    <row r="1991" spans="1:2" x14ac:dyDescent="0.25">
      <c r="A1991" s="16" t="s">
        <v>8219</v>
      </c>
      <c r="B1991" s="16">
        <v>380</v>
      </c>
    </row>
    <row r="1992" spans="1:2" x14ac:dyDescent="0.25">
      <c r="A1992" s="16" t="s">
        <v>8219</v>
      </c>
      <c r="B1992" s="16">
        <v>383</v>
      </c>
    </row>
    <row r="1993" spans="1:2" x14ac:dyDescent="0.25">
      <c r="A1993" s="16" t="s">
        <v>8219</v>
      </c>
      <c r="B1993" s="16">
        <v>385</v>
      </c>
    </row>
    <row r="1994" spans="1:2" x14ac:dyDescent="0.25">
      <c r="A1994" s="16" t="s">
        <v>8219</v>
      </c>
      <c r="B1994" s="16">
        <v>388</v>
      </c>
    </row>
    <row r="1995" spans="1:2" x14ac:dyDescent="0.25">
      <c r="A1995" s="16" t="s">
        <v>8219</v>
      </c>
      <c r="B1995" s="16">
        <v>389</v>
      </c>
    </row>
    <row r="1996" spans="1:2" x14ac:dyDescent="0.25">
      <c r="A1996" s="16" t="s">
        <v>8219</v>
      </c>
      <c r="B1996" s="16">
        <v>391</v>
      </c>
    </row>
    <row r="1997" spans="1:2" x14ac:dyDescent="0.25">
      <c r="A1997" s="16" t="s">
        <v>8219</v>
      </c>
      <c r="B1997" s="16">
        <v>392</v>
      </c>
    </row>
    <row r="1998" spans="1:2" x14ac:dyDescent="0.25">
      <c r="A1998" s="16" t="s">
        <v>8219</v>
      </c>
      <c r="B1998" s="16">
        <v>392</v>
      </c>
    </row>
    <row r="1999" spans="1:2" x14ac:dyDescent="0.25">
      <c r="A1999" s="16" t="s">
        <v>8219</v>
      </c>
      <c r="B1999" s="16">
        <v>392</v>
      </c>
    </row>
    <row r="2000" spans="1:2" x14ac:dyDescent="0.25">
      <c r="A2000" s="16" t="s">
        <v>8219</v>
      </c>
      <c r="B2000" s="16">
        <v>394</v>
      </c>
    </row>
    <row r="2001" spans="1:2" x14ac:dyDescent="0.25">
      <c r="A2001" s="16" t="s">
        <v>8219</v>
      </c>
      <c r="B2001" s="16">
        <v>398</v>
      </c>
    </row>
    <row r="2002" spans="1:2" x14ac:dyDescent="0.25">
      <c r="A2002" s="16" t="s">
        <v>8219</v>
      </c>
      <c r="B2002" s="16">
        <v>398</v>
      </c>
    </row>
    <row r="2003" spans="1:2" x14ac:dyDescent="0.25">
      <c r="A2003" s="16" t="s">
        <v>8219</v>
      </c>
      <c r="B2003" s="16">
        <v>402</v>
      </c>
    </row>
    <row r="2004" spans="1:2" x14ac:dyDescent="0.25">
      <c r="A2004" s="16" t="s">
        <v>8219</v>
      </c>
      <c r="B2004" s="16">
        <v>403</v>
      </c>
    </row>
    <row r="2005" spans="1:2" x14ac:dyDescent="0.25">
      <c r="A2005" s="16" t="s">
        <v>8219</v>
      </c>
      <c r="B2005" s="16">
        <v>404</v>
      </c>
    </row>
    <row r="2006" spans="1:2" x14ac:dyDescent="0.25">
      <c r="A2006" s="16" t="s">
        <v>8219</v>
      </c>
      <c r="B2006" s="16">
        <v>404</v>
      </c>
    </row>
    <row r="2007" spans="1:2" x14ac:dyDescent="0.25">
      <c r="A2007" s="16" t="s">
        <v>8219</v>
      </c>
      <c r="B2007" s="16">
        <v>405</v>
      </c>
    </row>
    <row r="2008" spans="1:2" x14ac:dyDescent="0.25">
      <c r="A2008" s="16" t="s">
        <v>8219</v>
      </c>
      <c r="B2008" s="16">
        <v>405</v>
      </c>
    </row>
    <row r="2009" spans="1:2" x14ac:dyDescent="0.25">
      <c r="A2009" s="16" t="s">
        <v>8219</v>
      </c>
      <c r="B2009" s="16">
        <v>406</v>
      </c>
    </row>
    <row r="2010" spans="1:2" x14ac:dyDescent="0.25">
      <c r="A2010" s="16" t="s">
        <v>8219</v>
      </c>
      <c r="B2010" s="16">
        <v>410</v>
      </c>
    </row>
    <row r="2011" spans="1:2" x14ac:dyDescent="0.25">
      <c r="A2011" s="16" t="s">
        <v>8219</v>
      </c>
      <c r="B2011" s="16">
        <v>413</v>
      </c>
    </row>
    <row r="2012" spans="1:2" x14ac:dyDescent="0.25">
      <c r="A2012" s="16" t="s">
        <v>8219</v>
      </c>
      <c r="B2012" s="16">
        <v>415</v>
      </c>
    </row>
    <row r="2013" spans="1:2" x14ac:dyDescent="0.25">
      <c r="A2013" s="16" t="s">
        <v>8219</v>
      </c>
      <c r="B2013" s="16">
        <v>415</v>
      </c>
    </row>
    <row r="2014" spans="1:2" x14ac:dyDescent="0.25">
      <c r="A2014" s="16" t="s">
        <v>8219</v>
      </c>
      <c r="B2014" s="16">
        <v>424</v>
      </c>
    </row>
    <row r="2015" spans="1:2" x14ac:dyDescent="0.25">
      <c r="A2015" s="16" t="s">
        <v>8219</v>
      </c>
      <c r="B2015" s="16">
        <v>426</v>
      </c>
    </row>
    <row r="2016" spans="1:2" x14ac:dyDescent="0.25">
      <c r="A2016" s="16" t="s">
        <v>8219</v>
      </c>
      <c r="B2016" s="16">
        <v>426</v>
      </c>
    </row>
    <row r="2017" spans="1:2" x14ac:dyDescent="0.25">
      <c r="A2017" s="16" t="s">
        <v>8219</v>
      </c>
      <c r="B2017" s="16">
        <v>429</v>
      </c>
    </row>
    <row r="2018" spans="1:2" x14ac:dyDescent="0.25">
      <c r="A2018" s="16" t="s">
        <v>8219</v>
      </c>
      <c r="B2018" s="16">
        <v>433</v>
      </c>
    </row>
    <row r="2019" spans="1:2" x14ac:dyDescent="0.25">
      <c r="A2019" s="16" t="s">
        <v>8219</v>
      </c>
      <c r="B2019" s="16">
        <v>437</v>
      </c>
    </row>
    <row r="2020" spans="1:2" x14ac:dyDescent="0.25">
      <c r="A2020" s="16" t="s">
        <v>8219</v>
      </c>
      <c r="B2020" s="16">
        <v>438</v>
      </c>
    </row>
    <row r="2021" spans="1:2" x14ac:dyDescent="0.25">
      <c r="A2021" s="16" t="s">
        <v>8219</v>
      </c>
      <c r="B2021" s="16">
        <v>441</v>
      </c>
    </row>
    <row r="2022" spans="1:2" x14ac:dyDescent="0.25">
      <c r="A2022" s="16" t="s">
        <v>8219</v>
      </c>
      <c r="B2022" s="16">
        <v>443</v>
      </c>
    </row>
    <row r="2023" spans="1:2" x14ac:dyDescent="0.25">
      <c r="A2023" s="16" t="s">
        <v>8219</v>
      </c>
      <c r="B2023" s="16">
        <v>445</v>
      </c>
    </row>
    <row r="2024" spans="1:2" x14ac:dyDescent="0.25">
      <c r="A2024" s="16" t="s">
        <v>8219</v>
      </c>
      <c r="B2024" s="16">
        <v>447</v>
      </c>
    </row>
    <row r="2025" spans="1:2" x14ac:dyDescent="0.25">
      <c r="A2025" s="16" t="s">
        <v>8219</v>
      </c>
      <c r="B2025" s="16">
        <v>450</v>
      </c>
    </row>
    <row r="2026" spans="1:2" x14ac:dyDescent="0.25">
      <c r="A2026" s="16" t="s">
        <v>8219</v>
      </c>
      <c r="B2026" s="16">
        <v>452</v>
      </c>
    </row>
    <row r="2027" spans="1:2" x14ac:dyDescent="0.25">
      <c r="A2027" s="16" t="s">
        <v>8219</v>
      </c>
      <c r="B2027" s="16">
        <v>454</v>
      </c>
    </row>
    <row r="2028" spans="1:2" x14ac:dyDescent="0.25">
      <c r="A2028" s="16" t="s">
        <v>8219</v>
      </c>
      <c r="B2028" s="16">
        <v>455</v>
      </c>
    </row>
    <row r="2029" spans="1:2" x14ac:dyDescent="0.25">
      <c r="A2029" s="16" t="s">
        <v>8219</v>
      </c>
      <c r="B2029" s="16">
        <v>456</v>
      </c>
    </row>
    <row r="2030" spans="1:2" x14ac:dyDescent="0.25">
      <c r="A2030" s="16" t="s">
        <v>8219</v>
      </c>
      <c r="B2030" s="16">
        <v>465</v>
      </c>
    </row>
    <row r="2031" spans="1:2" x14ac:dyDescent="0.25">
      <c r="A2031" s="16" t="s">
        <v>8219</v>
      </c>
      <c r="B2031" s="16">
        <v>467</v>
      </c>
    </row>
    <row r="2032" spans="1:2" x14ac:dyDescent="0.25">
      <c r="A2032" s="16" t="s">
        <v>8219</v>
      </c>
      <c r="B2032" s="16">
        <v>470</v>
      </c>
    </row>
    <row r="2033" spans="1:2" x14ac:dyDescent="0.25">
      <c r="A2033" s="16" t="s">
        <v>8219</v>
      </c>
      <c r="B2033" s="16">
        <v>473</v>
      </c>
    </row>
    <row r="2034" spans="1:2" x14ac:dyDescent="0.25">
      <c r="A2034" s="16" t="s">
        <v>8219</v>
      </c>
      <c r="B2034" s="16">
        <v>478</v>
      </c>
    </row>
    <row r="2035" spans="1:2" x14ac:dyDescent="0.25">
      <c r="A2035" s="16" t="s">
        <v>8219</v>
      </c>
      <c r="B2035" s="16">
        <v>479</v>
      </c>
    </row>
    <row r="2036" spans="1:2" x14ac:dyDescent="0.25">
      <c r="A2036" s="16" t="s">
        <v>8219</v>
      </c>
      <c r="B2036" s="16">
        <v>480</v>
      </c>
    </row>
    <row r="2037" spans="1:2" x14ac:dyDescent="0.25">
      <c r="A2037" s="16" t="s">
        <v>8219</v>
      </c>
      <c r="B2037" s="16">
        <v>480</v>
      </c>
    </row>
    <row r="2038" spans="1:2" x14ac:dyDescent="0.25">
      <c r="A2038" s="16" t="s">
        <v>8219</v>
      </c>
      <c r="B2038" s="16">
        <v>489</v>
      </c>
    </row>
    <row r="2039" spans="1:2" x14ac:dyDescent="0.25">
      <c r="A2039" s="16" t="s">
        <v>8219</v>
      </c>
      <c r="B2039" s="16">
        <v>493</v>
      </c>
    </row>
    <row r="2040" spans="1:2" x14ac:dyDescent="0.25">
      <c r="A2040" s="16" t="s">
        <v>8219</v>
      </c>
      <c r="B2040" s="16">
        <v>493</v>
      </c>
    </row>
    <row r="2041" spans="1:2" x14ac:dyDescent="0.25">
      <c r="A2041" s="16" t="s">
        <v>8219</v>
      </c>
      <c r="B2041" s="16">
        <v>498</v>
      </c>
    </row>
    <row r="2042" spans="1:2" x14ac:dyDescent="0.25">
      <c r="A2042" s="16" t="s">
        <v>8219</v>
      </c>
      <c r="B2042" s="16">
        <v>498</v>
      </c>
    </row>
    <row r="2043" spans="1:2" x14ac:dyDescent="0.25">
      <c r="A2043" s="16" t="s">
        <v>8219</v>
      </c>
      <c r="B2043" s="16">
        <v>499</v>
      </c>
    </row>
    <row r="2044" spans="1:2" x14ac:dyDescent="0.25">
      <c r="A2044" s="16" t="s">
        <v>8219</v>
      </c>
      <c r="B2044" s="16">
        <v>508</v>
      </c>
    </row>
    <row r="2045" spans="1:2" x14ac:dyDescent="0.25">
      <c r="A2045" s="16" t="s">
        <v>8219</v>
      </c>
      <c r="B2045" s="16">
        <v>508</v>
      </c>
    </row>
    <row r="2046" spans="1:2" x14ac:dyDescent="0.25">
      <c r="A2046" s="16" t="s">
        <v>8219</v>
      </c>
      <c r="B2046" s="16">
        <v>508</v>
      </c>
    </row>
    <row r="2047" spans="1:2" x14ac:dyDescent="0.25">
      <c r="A2047" s="16" t="s">
        <v>8219</v>
      </c>
      <c r="B2047" s="16">
        <v>510</v>
      </c>
    </row>
    <row r="2048" spans="1:2" x14ac:dyDescent="0.25">
      <c r="A2048" s="16" t="s">
        <v>8219</v>
      </c>
      <c r="B2048" s="16">
        <v>512</v>
      </c>
    </row>
    <row r="2049" spans="1:2" x14ac:dyDescent="0.25">
      <c r="A2049" s="16" t="s">
        <v>8219</v>
      </c>
      <c r="B2049" s="16">
        <v>514</v>
      </c>
    </row>
    <row r="2050" spans="1:2" x14ac:dyDescent="0.25">
      <c r="A2050" s="16" t="s">
        <v>8219</v>
      </c>
      <c r="B2050" s="16">
        <v>524</v>
      </c>
    </row>
    <row r="2051" spans="1:2" x14ac:dyDescent="0.25">
      <c r="A2051" s="16" t="s">
        <v>8219</v>
      </c>
      <c r="B2051" s="16">
        <v>531</v>
      </c>
    </row>
    <row r="2052" spans="1:2" x14ac:dyDescent="0.25">
      <c r="A2052" s="16" t="s">
        <v>8219</v>
      </c>
      <c r="B2052" s="16">
        <v>537</v>
      </c>
    </row>
    <row r="2053" spans="1:2" x14ac:dyDescent="0.25">
      <c r="A2053" s="16" t="s">
        <v>8219</v>
      </c>
      <c r="B2053" s="16">
        <v>537</v>
      </c>
    </row>
    <row r="2054" spans="1:2" x14ac:dyDescent="0.25">
      <c r="A2054" s="16" t="s">
        <v>8219</v>
      </c>
      <c r="B2054" s="16">
        <v>539</v>
      </c>
    </row>
    <row r="2055" spans="1:2" x14ac:dyDescent="0.25">
      <c r="A2055" s="16" t="s">
        <v>8219</v>
      </c>
      <c r="B2055" s="16">
        <v>539</v>
      </c>
    </row>
    <row r="2056" spans="1:2" x14ac:dyDescent="0.25">
      <c r="A2056" s="16" t="s">
        <v>8219</v>
      </c>
      <c r="B2056" s="16">
        <v>541</v>
      </c>
    </row>
    <row r="2057" spans="1:2" x14ac:dyDescent="0.25">
      <c r="A2057" s="16" t="s">
        <v>8219</v>
      </c>
      <c r="B2057" s="16">
        <v>549</v>
      </c>
    </row>
    <row r="2058" spans="1:2" x14ac:dyDescent="0.25">
      <c r="A2058" s="16" t="s">
        <v>8219</v>
      </c>
      <c r="B2058" s="16">
        <v>551</v>
      </c>
    </row>
    <row r="2059" spans="1:2" x14ac:dyDescent="0.25">
      <c r="A2059" s="16" t="s">
        <v>8219</v>
      </c>
      <c r="B2059" s="16">
        <v>554</v>
      </c>
    </row>
    <row r="2060" spans="1:2" x14ac:dyDescent="0.25">
      <c r="A2060" s="16" t="s">
        <v>8219</v>
      </c>
      <c r="B2060" s="16">
        <v>555</v>
      </c>
    </row>
    <row r="2061" spans="1:2" x14ac:dyDescent="0.25">
      <c r="A2061" s="16" t="s">
        <v>8219</v>
      </c>
      <c r="B2061" s="16">
        <v>555</v>
      </c>
    </row>
    <row r="2062" spans="1:2" x14ac:dyDescent="0.25">
      <c r="A2062" s="16" t="s">
        <v>8219</v>
      </c>
      <c r="B2062" s="16">
        <v>557</v>
      </c>
    </row>
    <row r="2063" spans="1:2" x14ac:dyDescent="0.25">
      <c r="A2063" s="16" t="s">
        <v>8219</v>
      </c>
      <c r="B2063" s="16">
        <v>558</v>
      </c>
    </row>
    <row r="2064" spans="1:2" x14ac:dyDescent="0.25">
      <c r="A2064" s="16" t="s">
        <v>8219</v>
      </c>
      <c r="B2064" s="16">
        <v>560</v>
      </c>
    </row>
    <row r="2065" spans="1:2" x14ac:dyDescent="0.25">
      <c r="A2065" s="16" t="s">
        <v>8219</v>
      </c>
      <c r="B2065" s="16">
        <v>562</v>
      </c>
    </row>
    <row r="2066" spans="1:2" x14ac:dyDescent="0.25">
      <c r="A2066" s="16" t="s">
        <v>8219</v>
      </c>
      <c r="B2066" s="16">
        <v>563</v>
      </c>
    </row>
    <row r="2067" spans="1:2" x14ac:dyDescent="0.25">
      <c r="A2067" s="16" t="s">
        <v>8219</v>
      </c>
      <c r="B2067" s="16">
        <v>571</v>
      </c>
    </row>
    <row r="2068" spans="1:2" x14ac:dyDescent="0.25">
      <c r="A2068" s="16" t="s">
        <v>8219</v>
      </c>
      <c r="B2068" s="16">
        <v>574</v>
      </c>
    </row>
    <row r="2069" spans="1:2" x14ac:dyDescent="0.25">
      <c r="A2069" s="16" t="s">
        <v>8219</v>
      </c>
      <c r="B2069" s="16">
        <v>576</v>
      </c>
    </row>
    <row r="2070" spans="1:2" x14ac:dyDescent="0.25">
      <c r="A2070" s="16" t="s">
        <v>8219</v>
      </c>
      <c r="B2070" s="16">
        <v>577</v>
      </c>
    </row>
    <row r="2071" spans="1:2" x14ac:dyDescent="0.25">
      <c r="A2071" s="16" t="s">
        <v>8219</v>
      </c>
      <c r="B2071" s="16">
        <v>600</v>
      </c>
    </row>
    <row r="2072" spans="1:2" x14ac:dyDescent="0.25">
      <c r="A2072" s="16" t="s">
        <v>8219</v>
      </c>
      <c r="B2072" s="16">
        <v>607</v>
      </c>
    </row>
    <row r="2073" spans="1:2" x14ac:dyDescent="0.25">
      <c r="A2073" s="16" t="s">
        <v>8219</v>
      </c>
      <c r="B2073" s="16">
        <v>613</v>
      </c>
    </row>
    <row r="2074" spans="1:2" x14ac:dyDescent="0.25">
      <c r="A2074" s="16" t="s">
        <v>8219</v>
      </c>
      <c r="B2074" s="16">
        <v>614</v>
      </c>
    </row>
    <row r="2075" spans="1:2" x14ac:dyDescent="0.25">
      <c r="A2075" s="16" t="s">
        <v>8219</v>
      </c>
      <c r="B2075" s="16">
        <v>615</v>
      </c>
    </row>
    <row r="2076" spans="1:2" x14ac:dyDescent="0.25">
      <c r="A2076" s="16" t="s">
        <v>8219</v>
      </c>
      <c r="B2076" s="16">
        <v>621</v>
      </c>
    </row>
    <row r="2077" spans="1:2" x14ac:dyDescent="0.25">
      <c r="A2077" s="16" t="s">
        <v>8219</v>
      </c>
      <c r="B2077" s="16">
        <v>623</v>
      </c>
    </row>
    <row r="2078" spans="1:2" x14ac:dyDescent="0.25">
      <c r="A2078" s="16" t="s">
        <v>8219</v>
      </c>
      <c r="B2078" s="16">
        <v>625</v>
      </c>
    </row>
    <row r="2079" spans="1:2" x14ac:dyDescent="0.25">
      <c r="A2079" s="16" t="s">
        <v>8219</v>
      </c>
      <c r="B2079" s="16">
        <v>635</v>
      </c>
    </row>
    <row r="2080" spans="1:2" x14ac:dyDescent="0.25">
      <c r="A2080" s="16" t="s">
        <v>8219</v>
      </c>
      <c r="B2080" s="16">
        <v>644</v>
      </c>
    </row>
    <row r="2081" spans="1:2" x14ac:dyDescent="0.25">
      <c r="A2081" s="16" t="s">
        <v>8219</v>
      </c>
      <c r="B2081" s="16">
        <v>651</v>
      </c>
    </row>
    <row r="2082" spans="1:2" x14ac:dyDescent="0.25">
      <c r="A2082" s="16" t="s">
        <v>8219</v>
      </c>
      <c r="B2082" s="16">
        <v>660</v>
      </c>
    </row>
    <row r="2083" spans="1:2" x14ac:dyDescent="0.25">
      <c r="A2083" s="16" t="s">
        <v>8219</v>
      </c>
      <c r="B2083" s="16">
        <v>665</v>
      </c>
    </row>
    <row r="2084" spans="1:2" x14ac:dyDescent="0.25">
      <c r="A2084" s="16" t="s">
        <v>8219</v>
      </c>
      <c r="B2084" s="16">
        <v>666</v>
      </c>
    </row>
    <row r="2085" spans="1:2" x14ac:dyDescent="0.25">
      <c r="A2085" s="16" t="s">
        <v>8219</v>
      </c>
      <c r="B2085" s="16">
        <v>670</v>
      </c>
    </row>
    <row r="2086" spans="1:2" x14ac:dyDescent="0.25">
      <c r="A2086" s="16" t="s">
        <v>8219</v>
      </c>
      <c r="B2086" s="16">
        <v>676</v>
      </c>
    </row>
    <row r="2087" spans="1:2" x14ac:dyDescent="0.25">
      <c r="A2087" s="16" t="s">
        <v>8219</v>
      </c>
      <c r="B2087" s="16">
        <v>680</v>
      </c>
    </row>
    <row r="2088" spans="1:2" x14ac:dyDescent="0.25">
      <c r="A2088" s="16" t="s">
        <v>8219</v>
      </c>
      <c r="B2088" s="16">
        <v>680</v>
      </c>
    </row>
    <row r="2089" spans="1:2" x14ac:dyDescent="0.25">
      <c r="A2089" s="16" t="s">
        <v>8219</v>
      </c>
      <c r="B2089" s="16">
        <v>682</v>
      </c>
    </row>
    <row r="2090" spans="1:2" x14ac:dyDescent="0.25">
      <c r="A2090" s="16" t="s">
        <v>8219</v>
      </c>
      <c r="B2090" s="16">
        <v>682</v>
      </c>
    </row>
    <row r="2091" spans="1:2" x14ac:dyDescent="0.25">
      <c r="A2091" s="16" t="s">
        <v>8219</v>
      </c>
      <c r="B2091" s="16">
        <v>688</v>
      </c>
    </row>
    <row r="2092" spans="1:2" x14ac:dyDescent="0.25">
      <c r="A2092" s="16" t="s">
        <v>8219</v>
      </c>
      <c r="B2092" s="16">
        <v>701</v>
      </c>
    </row>
    <row r="2093" spans="1:2" x14ac:dyDescent="0.25">
      <c r="A2093" s="16" t="s">
        <v>8219</v>
      </c>
      <c r="B2093" s="16">
        <v>707</v>
      </c>
    </row>
    <row r="2094" spans="1:2" x14ac:dyDescent="0.25">
      <c r="A2094" s="16" t="s">
        <v>8219</v>
      </c>
      <c r="B2094" s="16">
        <v>711</v>
      </c>
    </row>
    <row r="2095" spans="1:2" x14ac:dyDescent="0.25">
      <c r="A2095" s="16" t="s">
        <v>8219</v>
      </c>
      <c r="B2095" s="16">
        <v>714</v>
      </c>
    </row>
    <row r="2096" spans="1:2" x14ac:dyDescent="0.25">
      <c r="A2096" s="16" t="s">
        <v>8219</v>
      </c>
      <c r="B2096" s="16">
        <v>721</v>
      </c>
    </row>
    <row r="2097" spans="1:2" x14ac:dyDescent="0.25">
      <c r="A2097" s="16" t="s">
        <v>8219</v>
      </c>
      <c r="B2097" s="16">
        <v>729</v>
      </c>
    </row>
    <row r="2098" spans="1:2" x14ac:dyDescent="0.25">
      <c r="A2098" s="16" t="s">
        <v>8219</v>
      </c>
      <c r="B2098" s="16">
        <v>736</v>
      </c>
    </row>
    <row r="2099" spans="1:2" x14ac:dyDescent="0.25">
      <c r="A2099" s="16" t="s">
        <v>8219</v>
      </c>
      <c r="B2099" s="16">
        <v>740</v>
      </c>
    </row>
    <row r="2100" spans="1:2" x14ac:dyDescent="0.25">
      <c r="A2100" s="16" t="s">
        <v>8219</v>
      </c>
      <c r="B2100" s="16">
        <v>742</v>
      </c>
    </row>
    <row r="2101" spans="1:2" x14ac:dyDescent="0.25">
      <c r="A2101" s="16" t="s">
        <v>8219</v>
      </c>
      <c r="B2101" s="16">
        <v>760</v>
      </c>
    </row>
    <row r="2102" spans="1:2" x14ac:dyDescent="0.25">
      <c r="A2102" s="16" t="s">
        <v>8219</v>
      </c>
      <c r="B2102" s="16">
        <v>813</v>
      </c>
    </row>
    <row r="2103" spans="1:2" x14ac:dyDescent="0.25">
      <c r="A2103" s="16" t="s">
        <v>8219</v>
      </c>
      <c r="B2103" s="16">
        <v>821</v>
      </c>
    </row>
    <row r="2104" spans="1:2" x14ac:dyDescent="0.25">
      <c r="A2104" s="16" t="s">
        <v>8219</v>
      </c>
      <c r="B2104" s="16">
        <v>827</v>
      </c>
    </row>
    <row r="2105" spans="1:2" x14ac:dyDescent="0.25">
      <c r="A2105" s="16" t="s">
        <v>8219</v>
      </c>
      <c r="B2105" s="16">
        <v>834</v>
      </c>
    </row>
    <row r="2106" spans="1:2" x14ac:dyDescent="0.25">
      <c r="A2106" s="16" t="s">
        <v>8219</v>
      </c>
      <c r="B2106" s="16">
        <v>848</v>
      </c>
    </row>
    <row r="2107" spans="1:2" x14ac:dyDescent="0.25">
      <c r="A2107" s="16" t="s">
        <v>8219</v>
      </c>
      <c r="B2107" s="16">
        <v>859</v>
      </c>
    </row>
    <row r="2108" spans="1:2" x14ac:dyDescent="0.25">
      <c r="A2108" s="16" t="s">
        <v>8219</v>
      </c>
      <c r="B2108" s="16">
        <v>874</v>
      </c>
    </row>
    <row r="2109" spans="1:2" x14ac:dyDescent="0.25">
      <c r="A2109" s="16" t="s">
        <v>8219</v>
      </c>
      <c r="B2109" s="16">
        <v>878</v>
      </c>
    </row>
    <row r="2110" spans="1:2" x14ac:dyDescent="0.25">
      <c r="A2110" s="16" t="s">
        <v>8219</v>
      </c>
      <c r="B2110" s="16">
        <v>885</v>
      </c>
    </row>
    <row r="2111" spans="1:2" x14ac:dyDescent="0.25">
      <c r="A2111" s="16" t="s">
        <v>8219</v>
      </c>
      <c r="B2111" s="16">
        <v>897</v>
      </c>
    </row>
    <row r="2112" spans="1:2" x14ac:dyDescent="0.25">
      <c r="A2112" s="16" t="s">
        <v>8219</v>
      </c>
      <c r="B2112" s="16">
        <v>902</v>
      </c>
    </row>
    <row r="2113" spans="1:2" x14ac:dyDescent="0.25">
      <c r="A2113" s="16" t="s">
        <v>8219</v>
      </c>
      <c r="B2113" s="16">
        <v>916</v>
      </c>
    </row>
    <row r="2114" spans="1:2" x14ac:dyDescent="0.25">
      <c r="A2114" s="16" t="s">
        <v>8219</v>
      </c>
      <c r="B2114" s="16">
        <v>930</v>
      </c>
    </row>
    <row r="2115" spans="1:2" x14ac:dyDescent="0.25">
      <c r="A2115" s="16" t="s">
        <v>8219</v>
      </c>
      <c r="B2115" s="16">
        <v>942</v>
      </c>
    </row>
    <row r="2116" spans="1:2" x14ac:dyDescent="0.25">
      <c r="A2116" s="16" t="s">
        <v>8219</v>
      </c>
      <c r="B2116" s="16">
        <v>943</v>
      </c>
    </row>
    <row r="2117" spans="1:2" x14ac:dyDescent="0.25">
      <c r="A2117" s="16" t="s">
        <v>8219</v>
      </c>
      <c r="B2117" s="16">
        <v>944</v>
      </c>
    </row>
    <row r="2118" spans="1:2" x14ac:dyDescent="0.25">
      <c r="A2118" s="16" t="s">
        <v>8219</v>
      </c>
      <c r="B2118" s="16">
        <v>951</v>
      </c>
    </row>
    <row r="2119" spans="1:2" x14ac:dyDescent="0.25">
      <c r="A2119" s="16" t="s">
        <v>8219</v>
      </c>
      <c r="B2119" s="16">
        <v>963</v>
      </c>
    </row>
    <row r="2120" spans="1:2" x14ac:dyDescent="0.25">
      <c r="A2120" s="16" t="s">
        <v>8219</v>
      </c>
      <c r="B2120" s="16">
        <v>964</v>
      </c>
    </row>
    <row r="2121" spans="1:2" x14ac:dyDescent="0.25">
      <c r="A2121" s="16" t="s">
        <v>8219</v>
      </c>
      <c r="B2121" s="16">
        <v>971</v>
      </c>
    </row>
    <row r="2122" spans="1:2" x14ac:dyDescent="0.25">
      <c r="A2122" s="16" t="s">
        <v>8219</v>
      </c>
      <c r="B2122" s="16">
        <v>983</v>
      </c>
    </row>
    <row r="2123" spans="1:2" x14ac:dyDescent="0.25">
      <c r="A2123" s="16" t="s">
        <v>8219</v>
      </c>
      <c r="B2123" s="16">
        <v>988</v>
      </c>
    </row>
    <row r="2124" spans="1:2" x14ac:dyDescent="0.25">
      <c r="A2124" s="16" t="s">
        <v>8219</v>
      </c>
      <c r="B2124" s="16">
        <v>1013</v>
      </c>
    </row>
    <row r="2125" spans="1:2" x14ac:dyDescent="0.25">
      <c r="A2125" s="16" t="s">
        <v>8219</v>
      </c>
      <c r="B2125" s="16">
        <v>1019</v>
      </c>
    </row>
    <row r="2126" spans="1:2" x14ac:dyDescent="0.25">
      <c r="A2126" s="16" t="s">
        <v>8219</v>
      </c>
      <c r="B2126" s="16">
        <v>1021</v>
      </c>
    </row>
    <row r="2127" spans="1:2" x14ac:dyDescent="0.25">
      <c r="A2127" s="16" t="s">
        <v>8219</v>
      </c>
      <c r="B2127" s="16">
        <v>1049</v>
      </c>
    </row>
    <row r="2128" spans="1:2" x14ac:dyDescent="0.25">
      <c r="A2128" s="16" t="s">
        <v>8219</v>
      </c>
      <c r="B2128" s="16">
        <v>1062</v>
      </c>
    </row>
    <row r="2129" spans="1:2" x14ac:dyDescent="0.25">
      <c r="A2129" s="16" t="s">
        <v>8219</v>
      </c>
      <c r="B2129" s="16">
        <v>1071</v>
      </c>
    </row>
    <row r="2130" spans="1:2" x14ac:dyDescent="0.25">
      <c r="A2130" s="16" t="s">
        <v>8219</v>
      </c>
      <c r="B2130" s="16">
        <v>1088</v>
      </c>
    </row>
    <row r="2131" spans="1:2" x14ac:dyDescent="0.25">
      <c r="A2131" s="16" t="s">
        <v>8219</v>
      </c>
      <c r="B2131" s="16">
        <v>1095</v>
      </c>
    </row>
    <row r="2132" spans="1:2" x14ac:dyDescent="0.25">
      <c r="A2132" s="16" t="s">
        <v>8219</v>
      </c>
      <c r="B2132" s="16">
        <v>1104</v>
      </c>
    </row>
    <row r="2133" spans="1:2" x14ac:dyDescent="0.25">
      <c r="A2133" s="16" t="s">
        <v>8219</v>
      </c>
      <c r="B2133" s="16">
        <v>1107</v>
      </c>
    </row>
    <row r="2134" spans="1:2" x14ac:dyDescent="0.25">
      <c r="A2134" s="16" t="s">
        <v>8219</v>
      </c>
      <c r="B2134" s="16">
        <v>1113</v>
      </c>
    </row>
    <row r="2135" spans="1:2" x14ac:dyDescent="0.25">
      <c r="A2135" s="16" t="s">
        <v>8219</v>
      </c>
      <c r="B2135" s="16">
        <v>1151</v>
      </c>
    </row>
    <row r="2136" spans="1:2" x14ac:dyDescent="0.25">
      <c r="A2136" s="16" t="s">
        <v>8219</v>
      </c>
      <c r="B2136" s="16">
        <v>1204</v>
      </c>
    </row>
    <row r="2137" spans="1:2" x14ac:dyDescent="0.25">
      <c r="A2137" s="16" t="s">
        <v>8219</v>
      </c>
      <c r="B2137" s="16">
        <v>1224</v>
      </c>
    </row>
    <row r="2138" spans="1:2" x14ac:dyDescent="0.25">
      <c r="A2138" s="16" t="s">
        <v>8219</v>
      </c>
      <c r="B2138" s="16">
        <v>1251</v>
      </c>
    </row>
    <row r="2139" spans="1:2" x14ac:dyDescent="0.25">
      <c r="A2139" s="16" t="s">
        <v>8219</v>
      </c>
      <c r="B2139" s="16">
        <v>1260</v>
      </c>
    </row>
    <row r="2140" spans="1:2" x14ac:dyDescent="0.25">
      <c r="A2140" s="16" t="s">
        <v>8219</v>
      </c>
      <c r="B2140" s="16">
        <v>1281</v>
      </c>
    </row>
    <row r="2141" spans="1:2" x14ac:dyDescent="0.25">
      <c r="A2141" s="16" t="s">
        <v>8219</v>
      </c>
      <c r="B2141" s="16">
        <v>1328</v>
      </c>
    </row>
    <row r="2142" spans="1:2" x14ac:dyDescent="0.25">
      <c r="A2142" s="16" t="s">
        <v>8219</v>
      </c>
      <c r="B2142" s="16">
        <v>1356</v>
      </c>
    </row>
    <row r="2143" spans="1:2" x14ac:dyDescent="0.25">
      <c r="A2143" s="16" t="s">
        <v>8219</v>
      </c>
      <c r="B2143" s="16">
        <v>1364</v>
      </c>
    </row>
    <row r="2144" spans="1:2" x14ac:dyDescent="0.25">
      <c r="A2144" s="16" t="s">
        <v>8219</v>
      </c>
      <c r="B2144" s="16">
        <v>1373</v>
      </c>
    </row>
    <row r="2145" spans="1:2" x14ac:dyDescent="0.25">
      <c r="A2145" s="16" t="s">
        <v>8219</v>
      </c>
      <c r="B2145" s="16">
        <v>1375</v>
      </c>
    </row>
    <row r="2146" spans="1:2" x14ac:dyDescent="0.25">
      <c r="A2146" s="16" t="s">
        <v>8219</v>
      </c>
      <c r="B2146" s="16">
        <v>1420</v>
      </c>
    </row>
    <row r="2147" spans="1:2" x14ac:dyDescent="0.25">
      <c r="A2147" s="16" t="s">
        <v>8219</v>
      </c>
      <c r="B2147" s="16">
        <v>1510</v>
      </c>
    </row>
    <row r="2148" spans="1:2" x14ac:dyDescent="0.25">
      <c r="A2148" s="16" t="s">
        <v>8219</v>
      </c>
      <c r="B2148" s="16">
        <v>1513</v>
      </c>
    </row>
    <row r="2149" spans="1:2" x14ac:dyDescent="0.25">
      <c r="A2149" s="16" t="s">
        <v>8219</v>
      </c>
      <c r="B2149" s="16">
        <v>1530</v>
      </c>
    </row>
    <row r="2150" spans="1:2" x14ac:dyDescent="0.25">
      <c r="A2150" s="16" t="s">
        <v>8219</v>
      </c>
      <c r="B2150" s="16">
        <v>1556</v>
      </c>
    </row>
    <row r="2151" spans="1:2" x14ac:dyDescent="0.25">
      <c r="A2151" s="16" t="s">
        <v>8219</v>
      </c>
      <c r="B2151" s="16">
        <v>1596</v>
      </c>
    </row>
    <row r="2152" spans="1:2" x14ac:dyDescent="0.25">
      <c r="A2152" s="16" t="s">
        <v>8219</v>
      </c>
      <c r="B2152" s="16">
        <v>1633</v>
      </c>
    </row>
    <row r="2153" spans="1:2" x14ac:dyDescent="0.25">
      <c r="A2153" s="16" t="s">
        <v>8219</v>
      </c>
      <c r="B2153" s="16">
        <v>1637</v>
      </c>
    </row>
    <row r="2154" spans="1:2" x14ac:dyDescent="0.25">
      <c r="A2154" s="16" t="s">
        <v>8219</v>
      </c>
      <c r="B2154" s="16">
        <v>1670</v>
      </c>
    </row>
    <row r="2155" spans="1:2" x14ac:dyDescent="0.25">
      <c r="A2155" s="16" t="s">
        <v>8219</v>
      </c>
      <c r="B2155" s="16">
        <v>1737</v>
      </c>
    </row>
    <row r="2156" spans="1:2" x14ac:dyDescent="0.25">
      <c r="A2156" s="16" t="s">
        <v>8219</v>
      </c>
      <c r="B2156" s="16">
        <v>1762</v>
      </c>
    </row>
    <row r="2157" spans="1:2" x14ac:dyDescent="0.25">
      <c r="A2157" s="16" t="s">
        <v>8219</v>
      </c>
      <c r="B2157" s="16">
        <v>1780</v>
      </c>
    </row>
    <row r="2158" spans="1:2" x14ac:dyDescent="0.25">
      <c r="A2158" s="16" t="s">
        <v>8219</v>
      </c>
      <c r="B2158" s="16">
        <v>1789</v>
      </c>
    </row>
    <row r="2159" spans="1:2" x14ac:dyDescent="0.25">
      <c r="A2159" s="16" t="s">
        <v>8219</v>
      </c>
      <c r="B2159" s="16">
        <v>1876</v>
      </c>
    </row>
    <row r="2160" spans="1:2" x14ac:dyDescent="0.25">
      <c r="A2160" s="16" t="s">
        <v>8219</v>
      </c>
      <c r="B2160" s="16">
        <v>1887</v>
      </c>
    </row>
    <row r="2161" spans="1:2" x14ac:dyDescent="0.25">
      <c r="A2161" s="16" t="s">
        <v>8219</v>
      </c>
      <c r="B2161" s="16">
        <v>1945</v>
      </c>
    </row>
    <row r="2162" spans="1:2" x14ac:dyDescent="0.25">
      <c r="A2162" s="16" t="s">
        <v>8219</v>
      </c>
      <c r="B2162" s="16">
        <v>1980</v>
      </c>
    </row>
    <row r="2163" spans="1:2" x14ac:dyDescent="0.25">
      <c r="A2163" s="16" t="s">
        <v>8219</v>
      </c>
      <c r="B2163" s="16">
        <v>2035</v>
      </c>
    </row>
    <row r="2164" spans="1:2" x14ac:dyDescent="0.25">
      <c r="A2164" s="16" t="s">
        <v>8219</v>
      </c>
      <c r="B2164" s="16">
        <v>2051</v>
      </c>
    </row>
    <row r="2165" spans="1:2" x14ac:dyDescent="0.25">
      <c r="A2165" s="16" t="s">
        <v>8219</v>
      </c>
      <c r="B2165" s="16">
        <v>2139</v>
      </c>
    </row>
    <row r="2166" spans="1:2" x14ac:dyDescent="0.25">
      <c r="A2166" s="16" t="s">
        <v>8219</v>
      </c>
      <c r="B2166" s="16">
        <v>2165</v>
      </c>
    </row>
    <row r="2167" spans="1:2" x14ac:dyDescent="0.25">
      <c r="A2167" s="16" t="s">
        <v>8219</v>
      </c>
      <c r="B2167" s="16">
        <v>2174</v>
      </c>
    </row>
    <row r="2168" spans="1:2" x14ac:dyDescent="0.25">
      <c r="A2168" s="16" t="s">
        <v>8219</v>
      </c>
      <c r="B2168" s="16">
        <v>2436</v>
      </c>
    </row>
    <row r="2169" spans="1:2" x14ac:dyDescent="0.25">
      <c r="A2169" s="16" t="s">
        <v>8219</v>
      </c>
      <c r="B2169" s="16">
        <v>2478</v>
      </c>
    </row>
    <row r="2170" spans="1:2" x14ac:dyDescent="0.25">
      <c r="A2170" s="16" t="s">
        <v>8219</v>
      </c>
      <c r="B2170" s="16">
        <v>2525</v>
      </c>
    </row>
    <row r="2171" spans="1:2" x14ac:dyDescent="0.25">
      <c r="A2171" s="16" t="s">
        <v>8219</v>
      </c>
      <c r="B2171" s="16">
        <v>2602</v>
      </c>
    </row>
    <row r="2172" spans="1:2" x14ac:dyDescent="0.25">
      <c r="A2172" s="16" t="s">
        <v>8219</v>
      </c>
      <c r="B2172" s="16">
        <v>3238</v>
      </c>
    </row>
    <row r="2173" spans="1:2" x14ac:dyDescent="0.25">
      <c r="A2173" s="16" t="s">
        <v>8219</v>
      </c>
      <c r="B2173" s="16">
        <v>3355</v>
      </c>
    </row>
    <row r="2174" spans="1:2" x14ac:dyDescent="0.25">
      <c r="A2174" s="16" t="s">
        <v>8219</v>
      </c>
      <c r="B2174" s="16">
        <v>3468</v>
      </c>
    </row>
    <row r="2175" spans="1:2" x14ac:dyDescent="0.25">
      <c r="A2175" s="16" t="s">
        <v>8219</v>
      </c>
      <c r="B2175" s="16">
        <v>3562</v>
      </c>
    </row>
    <row r="2176" spans="1:2" x14ac:dyDescent="0.25">
      <c r="A2176" s="16" t="s">
        <v>8219</v>
      </c>
      <c r="B2176" s="16">
        <v>3663</v>
      </c>
    </row>
    <row r="2177" spans="1:2" x14ac:dyDescent="0.25">
      <c r="A2177" s="16" t="s">
        <v>8219</v>
      </c>
      <c r="B2177" s="16">
        <v>3863</v>
      </c>
    </row>
    <row r="2178" spans="1:2" x14ac:dyDescent="0.25">
      <c r="A2178" s="16" t="s">
        <v>8219</v>
      </c>
      <c r="B2178" s="16">
        <v>4245</v>
      </c>
    </row>
    <row r="2179" spans="1:2" x14ac:dyDescent="0.25">
      <c r="A2179" s="16" t="s">
        <v>8219</v>
      </c>
      <c r="B2179" s="16">
        <v>4330</v>
      </c>
    </row>
    <row r="2180" spans="1:2" x14ac:dyDescent="0.25">
      <c r="A2180" s="16" t="s">
        <v>8219</v>
      </c>
      <c r="B2180" s="16">
        <v>4562</v>
      </c>
    </row>
    <row r="2181" spans="1:2" x14ac:dyDescent="0.25">
      <c r="A2181" s="16" t="s">
        <v>8219</v>
      </c>
      <c r="B2181" s="16">
        <v>4883</v>
      </c>
    </row>
    <row r="2182" spans="1:2" x14ac:dyDescent="0.25">
      <c r="A2182" s="16" t="s">
        <v>8219</v>
      </c>
      <c r="B2182" s="16">
        <v>5812</v>
      </c>
    </row>
    <row r="2183" spans="1:2" x14ac:dyDescent="0.25">
      <c r="A2183" s="16" t="s">
        <v>8219</v>
      </c>
      <c r="B2183" s="16">
        <v>8200</v>
      </c>
    </row>
    <row r="2184" spans="1:2" x14ac:dyDescent="0.25">
      <c r="A2184" s="16" t="s">
        <v>8219</v>
      </c>
      <c r="B2184" s="16">
        <v>8359</v>
      </c>
    </row>
    <row r="2185" spans="1:2" x14ac:dyDescent="0.25">
      <c r="A2185" s="16" t="s">
        <v>8219</v>
      </c>
      <c r="B2185" s="16">
        <v>20242</v>
      </c>
    </row>
    <row r="2186" spans="1:2" x14ac:dyDescent="0.25">
      <c r="A2186" s="16" t="s">
        <v>8219</v>
      </c>
      <c r="B2186" s="16">
        <v>26457</v>
      </c>
    </row>
  </sheetData>
  <sortState xmlns:xlrd2="http://schemas.microsoft.com/office/spreadsheetml/2017/richdata2" ref="G2:H1880">
    <sortCondition ref="H2:H1880"/>
  </sortState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G2:G1880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</vt:lpstr>
      <vt:lpstr>Sub-Category</vt:lpstr>
      <vt:lpstr>Outcomes Based on Launch Date</vt:lpstr>
      <vt:lpstr>Goal Outcomes</vt:lpstr>
      <vt:lpstr>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Tomas Sanchez</cp:lastModifiedBy>
  <dcterms:created xsi:type="dcterms:W3CDTF">2017-04-20T15:17:24Z</dcterms:created>
  <dcterms:modified xsi:type="dcterms:W3CDTF">2021-12-07T09:30:14Z</dcterms:modified>
</cp:coreProperties>
</file>