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a\Dropbox\3ITK\UNCO\"/>
    </mc:Choice>
  </mc:AlternateContent>
  <xr:revisionPtr revIDLastSave="0" documentId="8_{B466F0BE-8D46-4F1D-8596-5590CC1AF90E}" xr6:coauthVersionLast="45" xr6:coauthVersionMax="45" xr10:uidLastSave="{00000000-0000-0000-0000-000000000000}"/>
  <bookViews>
    <workbookView xWindow="-108" yWindow="-108" windowWidth="23256" windowHeight="12576" xr2:uid="{486A78B3-45AA-4049-ACBE-0F272EED08CF}"/>
  </bookViews>
  <sheets>
    <sheet name="Betriebsüberleitungsbogen Aug" sheetId="1" r:id="rId1"/>
    <sheet name="Nebenrechnung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C28" i="1"/>
  <c r="C11" i="2"/>
  <c r="C10" i="2"/>
  <c r="C9" i="2"/>
  <c r="C4" i="2"/>
  <c r="C8" i="2"/>
  <c r="F19" i="1"/>
  <c r="C7" i="2"/>
  <c r="C6" i="2"/>
  <c r="C3" i="2"/>
  <c r="C2" i="2"/>
  <c r="D9" i="1"/>
  <c r="F10" i="1"/>
  <c r="F5" i="1"/>
  <c r="C1" i="2"/>
</calcChain>
</file>

<file path=xl/sharedStrings.xml><?xml version="1.0" encoding="utf-8"?>
<sst xmlns="http://schemas.openxmlformats.org/spreadsheetml/2006/main" count="56" uniqueCount="55">
  <si>
    <t>Betriebsüberleitungsbogen August</t>
  </si>
  <si>
    <t>Konto Nr.</t>
  </si>
  <si>
    <t>Aufwands-/Kostenart</t>
  </si>
  <si>
    <t>Aufwendungen</t>
  </si>
  <si>
    <t>Zeitliche und betriebliche Abgrenzung</t>
  </si>
  <si>
    <t>Kosten</t>
  </si>
  <si>
    <t>+</t>
  </si>
  <si>
    <t>-</t>
  </si>
  <si>
    <t>Kl. 6</t>
  </si>
  <si>
    <t>Fertigungsmaterialverbrauch</t>
  </si>
  <si>
    <t>Verbrauch von Einbauteilen</t>
  </si>
  <si>
    <t>Hilfsmaterialverbrauch</t>
  </si>
  <si>
    <t>Fertigungslöhne</t>
  </si>
  <si>
    <t>Hilfslöhne</t>
  </si>
  <si>
    <t>Sonderzahlungen Arbeiter</t>
  </si>
  <si>
    <t>Gehälter</t>
  </si>
  <si>
    <t>Gesetzliche Lohnabgaben</t>
  </si>
  <si>
    <t>Gesetzliche Gehaltsabgaben</t>
  </si>
  <si>
    <t>Abschreibungen von Sachanlagen</t>
  </si>
  <si>
    <t>Stromverbrauch</t>
  </si>
  <si>
    <t>Mietaufwand</t>
  </si>
  <si>
    <t>Versicherungsaufwand</t>
  </si>
  <si>
    <t>Rechts- und Beratungsaufwand</t>
  </si>
  <si>
    <t>78..</t>
  </si>
  <si>
    <t>Schadensfälle</t>
  </si>
  <si>
    <t>Div.</t>
  </si>
  <si>
    <t>Diverse Aufwände</t>
  </si>
  <si>
    <t>Zinsenaufwand Bankkredite</t>
  </si>
  <si>
    <t>2.</t>
  </si>
  <si>
    <t>4,6 * 5 %</t>
  </si>
  <si>
    <t>Lohnnebenkosten der FL</t>
  </si>
  <si>
    <t>Lohnnebenkosten der HL</t>
  </si>
  <si>
    <t>Gehaltsnebenkosten</t>
  </si>
  <si>
    <t>Kalk. Abschreibungen</t>
  </si>
  <si>
    <t>Kalk. Wagnisse</t>
  </si>
  <si>
    <t>Kalk. Zinsen</t>
  </si>
  <si>
    <t>Kalk. Unternehmerlohn</t>
  </si>
  <si>
    <t>Summen</t>
  </si>
  <si>
    <t>3.</t>
  </si>
  <si>
    <t>28,0 * 96%</t>
  </si>
  <si>
    <t>9,5 * 90%</t>
  </si>
  <si>
    <t>5.</t>
  </si>
  <si>
    <t>2,5 / 6</t>
  </si>
  <si>
    <t>6.</t>
  </si>
  <si>
    <t>17,0 / 12</t>
  </si>
  <si>
    <t>7.</t>
  </si>
  <si>
    <t>9,6 / 12</t>
  </si>
  <si>
    <t>4.</t>
  </si>
  <si>
    <t>12,9 * 60%</t>
  </si>
  <si>
    <t>8.</t>
  </si>
  <si>
    <t>212,0 / 12</t>
  </si>
  <si>
    <t>9.</t>
  </si>
  <si>
    <t>10.</t>
  </si>
  <si>
    <t>43,2 /12</t>
  </si>
  <si>
    <t>82,8 /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</si>
</sst>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/>
    <xf numFmtId="165" fontId="0" fillId="0" borderId="0" xfId="0" applyNumberFormat="1"/>
    <xf numFmtId="2" fontId="0" fillId="0" borderId="0" xfId="0" applyNumberFormat="1"/>
    <xf numFmtId="0" fontId="0" fillId="0" borderId="0" xfId="0" quotePrefix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6A11-2E05-4740-BECC-1FA4AA18E65F}">
  <dimension ref="A1:F28"/>
  <sheetViews>
    <sheetView tabSelected="1" topLeftCell="A2" workbookViewId="0">
      <selection activeCell="E14" sqref="E14"/>
    </sheetView>
  </sheetViews>
  <sheetFormatPr baseColWidth="10" defaultRowHeight="14.4" x14ac:dyDescent="0.3"/>
  <cols>
    <col min="2" max="2" width="28.109375" bestFit="1" customWidth="1"/>
    <col min="3" max="3" width="13.109375" bestFit="1" customWidth="1"/>
    <col min="4" max="4" width="16.5546875" customWidth="1"/>
    <col min="5" max="5" width="15.6640625" customWidth="1"/>
  </cols>
  <sheetData>
    <row r="1" spans="1:6" x14ac:dyDescent="0.3">
      <c r="A1" s="2" t="s">
        <v>0</v>
      </c>
      <c r="B1" s="2"/>
      <c r="C1" s="2"/>
      <c r="D1" s="2"/>
      <c r="E1" s="2"/>
      <c r="F1" s="2"/>
    </row>
    <row r="2" spans="1:6" x14ac:dyDescent="0.3">
      <c r="A2" s="3" t="s">
        <v>1</v>
      </c>
      <c r="B2" s="3" t="s">
        <v>2</v>
      </c>
      <c r="C2" s="3" t="s">
        <v>3</v>
      </c>
      <c r="D2" s="3" t="s">
        <v>4</v>
      </c>
      <c r="E2" s="3"/>
      <c r="F2" s="3" t="s">
        <v>5</v>
      </c>
    </row>
    <row r="3" spans="1:6" x14ac:dyDescent="0.3">
      <c r="A3" s="3"/>
      <c r="B3" s="3"/>
      <c r="C3" s="3"/>
      <c r="D3" s="1" t="s">
        <v>7</v>
      </c>
      <c r="E3" s="1" t="s">
        <v>6</v>
      </c>
      <c r="F3" s="3"/>
    </row>
    <row r="4" spans="1:6" x14ac:dyDescent="0.3">
      <c r="A4" s="7">
        <v>5100</v>
      </c>
      <c r="B4" t="s">
        <v>9</v>
      </c>
      <c r="C4" s="4">
        <v>35</v>
      </c>
      <c r="D4" s="4">
        <v>2</v>
      </c>
      <c r="E4" s="4"/>
      <c r="F4" s="4">
        <v>33</v>
      </c>
    </row>
    <row r="5" spans="1:6" x14ac:dyDescent="0.3">
      <c r="A5" s="7">
        <v>5200</v>
      </c>
      <c r="B5" t="s">
        <v>10</v>
      </c>
      <c r="C5" s="4">
        <v>18</v>
      </c>
      <c r="D5" s="4"/>
      <c r="F5" s="4">
        <f>C5</f>
        <v>18</v>
      </c>
    </row>
    <row r="6" spans="1:6" x14ac:dyDescent="0.3">
      <c r="A6" s="7">
        <v>5300</v>
      </c>
      <c r="B6" t="s">
        <v>11</v>
      </c>
      <c r="C6" s="4">
        <v>4.5999999999999996</v>
      </c>
      <c r="D6" s="4">
        <v>0.23</v>
      </c>
      <c r="E6" s="4">
        <v>1.3</v>
      </c>
      <c r="F6" s="4">
        <v>5.7</v>
      </c>
    </row>
    <row r="7" spans="1:6" x14ac:dyDescent="0.3">
      <c r="A7" s="7">
        <v>6000</v>
      </c>
      <c r="B7" t="s">
        <v>12</v>
      </c>
      <c r="C7" s="4">
        <v>28</v>
      </c>
      <c r="D7" s="4"/>
      <c r="E7" s="4"/>
      <c r="F7" s="4">
        <v>28</v>
      </c>
    </row>
    <row r="8" spans="1:6" x14ac:dyDescent="0.3">
      <c r="A8" s="7">
        <v>6010</v>
      </c>
      <c r="B8" t="s">
        <v>13</v>
      </c>
      <c r="C8" s="4">
        <v>9.5</v>
      </c>
      <c r="D8" s="4"/>
      <c r="E8" s="4"/>
      <c r="F8" s="4">
        <v>9.5</v>
      </c>
    </row>
    <row r="9" spans="1:6" x14ac:dyDescent="0.3">
      <c r="A9" s="7">
        <v>6020</v>
      </c>
      <c r="B9" t="s">
        <v>14</v>
      </c>
      <c r="C9" s="4">
        <v>5.9</v>
      </c>
      <c r="D9" s="4">
        <f>C9</f>
        <v>5.9</v>
      </c>
      <c r="E9" s="4"/>
      <c r="F9" s="4"/>
    </row>
    <row r="10" spans="1:6" x14ac:dyDescent="0.3">
      <c r="A10" s="7">
        <v>6200</v>
      </c>
      <c r="B10" t="s">
        <v>15</v>
      </c>
      <c r="C10" s="4">
        <v>12.9</v>
      </c>
      <c r="D10" s="4"/>
      <c r="E10" s="4"/>
      <c r="F10" s="4">
        <f>C10</f>
        <v>12.9</v>
      </c>
    </row>
    <row r="11" spans="1:6" x14ac:dyDescent="0.3">
      <c r="A11" s="7" t="s">
        <v>8</v>
      </c>
      <c r="B11" t="s">
        <v>16</v>
      </c>
      <c r="C11" s="4">
        <v>13.8</v>
      </c>
      <c r="D11" s="4">
        <v>13.8</v>
      </c>
      <c r="E11" s="4"/>
      <c r="F11" s="4"/>
    </row>
    <row r="12" spans="1:6" x14ac:dyDescent="0.3">
      <c r="A12" s="7" t="s">
        <v>8</v>
      </c>
      <c r="B12" t="s">
        <v>17</v>
      </c>
      <c r="C12" s="4">
        <v>3.9</v>
      </c>
      <c r="D12" s="4">
        <v>3.9</v>
      </c>
      <c r="E12" s="4"/>
      <c r="F12" s="4"/>
    </row>
    <row r="13" spans="1:6" x14ac:dyDescent="0.3">
      <c r="A13" s="7">
        <v>7010</v>
      </c>
      <c r="B13" t="s">
        <v>18</v>
      </c>
      <c r="C13" s="4">
        <v>8.1999999999999993</v>
      </c>
      <c r="D13" s="4">
        <v>8.1999999999999993</v>
      </c>
      <c r="E13" s="4"/>
      <c r="F13" s="4"/>
    </row>
    <row r="14" spans="1:6" x14ac:dyDescent="0.3">
      <c r="A14" s="7">
        <v>7270</v>
      </c>
      <c r="B14" t="s">
        <v>19</v>
      </c>
      <c r="C14" s="4">
        <v>3</v>
      </c>
      <c r="D14" s="4">
        <v>3</v>
      </c>
      <c r="E14" s="4"/>
      <c r="F14" s="4"/>
    </row>
    <row r="15" spans="1:6" x14ac:dyDescent="0.3">
      <c r="A15" s="7">
        <v>7400</v>
      </c>
      <c r="B15" t="s">
        <v>20</v>
      </c>
      <c r="C15" s="4">
        <v>0.4</v>
      </c>
      <c r="D15" s="4">
        <v>0.4</v>
      </c>
      <c r="E15" s="4"/>
      <c r="F15" s="4"/>
    </row>
    <row r="16" spans="1:6" x14ac:dyDescent="0.3">
      <c r="A16" s="7">
        <v>7700</v>
      </c>
      <c r="B16" t="s">
        <v>21</v>
      </c>
      <c r="C16" s="4">
        <v>2.4</v>
      </c>
      <c r="D16" s="4">
        <v>1.4</v>
      </c>
      <c r="E16" s="4"/>
      <c r="F16" s="4"/>
    </row>
    <row r="17" spans="1:6" x14ac:dyDescent="0.3">
      <c r="A17" s="7">
        <v>7750</v>
      </c>
      <c r="B17" t="s">
        <v>22</v>
      </c>
      <c r="C17" s="4">
        <v>1.6</v>
      </c>
      <c r="D17" s="4">
        <v>0.8</v>
      </c>
      <c r="E17" s="4"/>
      <c r="F17" s="4">
        <v>0.8</v>
      </c>
    </row>
    <row r="18" spans="1:6" x14ac:dyDescent="0.3">
      <c r="A18" s="7" t="s">
        <v>23</v>
      </c>
      <c r="B18" t="s">
        <v>24</v>
      </c>
      <c r="C18" s="4">
        <v>7.8</v>
      </c>
      <c r="D18" s="4">
        <v>7.8</v>
      </c>
      <c r="E18" s="4"/>
      <c r="F18" s="4"/>
    </row>
    <row r="19" spans="1:6" x14ac:dyDescent="0.3">
      <c r="A19" s="7" t="s">
        <v>25</v>
      </c>
      <c r="B19" t="s">
        <v>26</v>
      </c>
      <c r="C19" s="4">
        <v>27.4</v>
      </c>
      <c r="D19" s="4"/>
      <c r="E19" s="4"/>
      <c r="F19" s="4">
        <f>C19</f>
        <v>27.4</v>
      </c>
    </row>
    <row r="20" spans="1:6" x14ac:dyDescent="0.3">
      <c r="A20" s="7">
        <v>8310</v>
      </c>
      <c r="B20" t="s">
        <v>27</v>
      </c>
      <c r="C20" s="4">
        <v>1.2</v>
      </c>
      <c r="D20" s="4">
        <v>1.2</v>
      </c>
      <c r="E20" s="4"/>
      <c r="F20" s="4"/>
    </row>
    <row r="21" spans="1:6" x14ac:dyDescent="0.3">
      <c r="B21" t="s">
        <v>30</v>
      </c>
      <c r="E21">
        <v>26.9</v>
      </c>
      <c r="F21">
        <v>26.9</v>
      </c>
    </row>
    <row r="22" spans="1:6" x14ac:dyDescent="0.3">
      <c r="B22" t="s">
        <v>31</v>
      </c>
      <c r="E22">
        <v>8.6</v>
      </c>
      <c r="F22">
        <v>8.6</v>
      </c>
    </row>
    <row r="23" spans="1:6" x14ac:dyDescent="0.3">
      <c r="B23" t="s">
        <v>32</v>
      </c>
      <c r="E23">
        <v>12.9</v>
      </c>
      <c r="F23">
        <v>12.9</v>
      </c>
    </row>
    <row r="24" spans="1:6" x14ac:dyDescent="0.3">
      <c r="B24" t="s">
        <v>33</v>
      </c>
      <c r="E24">
        <v>17.7</v>
      </c>
      <c r="F24">
        <v>17.7</v>
      </c>
    </row>
    <row r="25" spans="1:6" x14ac:dyDescent="0.3">
      <c r="B25" t="s">
        <v>34</v>
      </c>
      <c r="E25">
        <v>3.6</v>
      </c>
      <c r="F25">
        <v>3.6</v>
      </c>
    </row>
    <row r="26" spans="1:6" x14ac:dyDescent="0.3">
      <c r="B26" t="s">
        <v>35</v>
      </c>
      <c r="E26">
        <v>6.9</v>
      </c>
      <c r="F26">
        <v>6.9</v>
      </c>
    </row>
    <row r="27" spans="1:6" x14ac:dyDescent="0.3">
      <c r="B27" t="s">
        <v>36</v>
      </c>
    </row>
    <row r="28" spans="1:6" x14ac:dyDescent="0.3">
      <c r="B28" t="s">
        <v>37</v>
      </c>
      <c r="C28" s="4">
        <f>SUM(C4:C27)</f>
        <v>183.6</v>
      </c>
      <c r="D28" s="4">
        <f t="shared" ref="D28:F28" si="0">SUM(D4:D27)</f>
        <v>48.629999999999995</v>
      </c>
      <c r="E28" s="4">
        <f t="shared" si="0"/>
        <v>77.899999999999991</v>
      </c>
      <c r="F28" s="4">
        <f t="shared" si="0"/>
        <v>211.9</v>
      </c>
    </row>
  </sheetData>
  <mergeCells count="6">
    <mergeCell ref="A1:F1"/>
    <mergeCell ref="D2:E2"/>
    <mergeCell ref="A2:A3"/>
    <mergeCell ref="B2:B3"/>
    <mergeCell ref="C2:C3"/>
    <mergeCell ref="F2:F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9FBD-D299-4407-88D2-8711DA3A98AE}">
  <dimension ref="A1:C11"/>
  <sheetViews>
    <sheetView workbookViewId="0">
      <selection activeCell="C28" sqref="C28"/>
    </sheetView>
  </sheetViews>
  <sheetFormatPr baseColWidth="10" defaultRowHeight="14.4" x14ac:dyDescent="0.3"/>
  <cols>
    <col min="3" max="3" width="13.44140625" bestFit="1" customWidth="1"/>
  </cols>
  <sheetData>
    <row r="1" spans="1:3" x14ac:dyDescent="0.3">
      <c r="A1" t="s">
        <v>28</v>
      </c>
      <c r="B1" s="6" t="s">
        <v>29</v>
      </c>
      <c r="C1">
        <f>4.6 *5%</f>
        <v>0.22999999999999998</v>
      </c>
    </row>
    <row r="2" spans="1:3" x14ac:dyDescent="0.3">
      <c r="A2" t="s">
        <v>38</v>
      </c>
      <c r="B2" t="s">
        <v>39</v>
      </c>
      <c r="C2">
        <f>28*96%</f>
        <v>26.88</v>
      </c>
    </row>
    <row r="3" spans="1:3" x14ac:dyDescent="0.3">
      <c r="B3" t="s">
        <v>40</v>
      </c>
      <c r="C3">
        <f>9.5 * 90%</f>
        <v>8.5500000000000007</v>
      </c>
    </row>
    <row r="4" spans="1:3" x14ac:dyDescent="0.3">
      <c r="A4" t="s">
        <v>47</v>
      </c>
      <c r="B4" t="s">
        <v>48</v>
      </c>
      <c r="C4">
        <f>12.9 * 60%</f>
        <v>7.74</v>
      </c>
    </row>
    <row r="6" spans="1:3" x14ac:dyDescent="0.3">
      <c r="A6" t="s">
        <v>41</v>
      </c>
      <c r="B6" s="6" t="s">
        <v>42</v>
      </c>
      <c r="C6" s="5">
        <f>2.5/6</f>
        <v>0.41666666666666669</v>
      </c>
    </row>
    <row r="7" spans="1:3" x14ac:dyDescent="0.3">
      <c r="A7" t="s">
        <v>43</v>
      </c>
      <c r="B7" s="6" t="s">
        <v>44</v>
      </c>
      <c r="C7" s="5">
        <f>17/12</f>
        <v>1.4166666666666667</v>
      </c>
    </row>
    <row r="8" spans="1:3" x14ac:dyDescent="0.3">
      <c r="A8" t="s">
        <v>45</v>
      </c>
      <c r="B8" s="6" t="s">
        <v>46</v>
      </c>
      <c r="C8">
        <f>9.6 / 12</f>
        <v>0.79999999999999993</v>
      </c>
    </row>
    <row r="9" spans="1:3" x14ac:dyDescent="0.3">
      <c r="A9" t="s">
        <v>49</v>
      </c>
      <c r="B9" t="s">
        <v>50</v>
      </c>
      <c r="C9">
        <f>212/12</f>
        <v>17.666666666666668</v>
      </c>
    </row>
    <row r="10" spans="1:3" x14ac:dyDescent="0.3">
      <c r="A10" t="s">
        <v>51</v>
      </c>
      <c r="B10" t="s">
        <v>53</v>
      </c>
      <c r="C10">
        <f>43.2/12</f>
        <v>3.6</v>
      </c>
    </row>
    <row r="11" spans="1:3" x14ac:dyDescent="0.3">
      <c r="A11" t="s">
        <v>52</v>
      </c>
      <c r="B11" t="s">
        <v>54</v>
      </c>
      <c r="C11">
        <f>82.8/12</f>
        <v>6.8999999999999995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Betriebsüberleitungsbogen Aug</vt:lpstr>
      <vt:lpstr>Nebenrechnungen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Pirkl</dc:creator>
  <cp:lastModifiedBy>Tobias Pirkl</cp:lastModifiedBy>
  <dcterms:created xsi:type="dcterms:W3CDTF">2020-11-30T18:16:39Z</dcterms:created>
  <dcterms:modified xsi:type="dcterms:W3CDTF">2020-11-30T19:17:58Z</dcterms:modified>
</cp:coreProperties>
</file>