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Documents\Tobys_Stuff\MATLAB\Natural_Frequencies\"/>
    </mc:Choice>
  </mc:AlternateContent>
  <xr:revisionPtr revIDLastSave="0" documentId="13_ncr:1_{23A73882-EC83-4401-A476-C8A621EA4EA6}" xr6:coauthVersionLast="36" xr6:coauthVersionMax="36" xr10:uidLastSave="{00000000-0000-0000-0000-000000000000}"/>
  <bookViews>
    <workbookView xWindow="0" yWindow="0" windowWidth="19200" windowHeight="6950" xr2:uid="{00000000-000D-0000-FFFF-FFFF00000000}"/>
  </bookViews>
  <sheets>
    <sheet name="Field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9" i="6" l="1"/>
  <c r="E59" i="6"/>
  <c r="G59" i="6" s="1"/>
  <c r="O58" i="6"/>
  <c r="E58" i="6"/>
  <c r="I58" i="6" s="1"/>
  <c r="O57" i="6"/>
  <c r="E57" i="6"/>
  <c r="I57" i="6" s="1"/>
  <c r="O56" i="6"/>
  <c r="E56" i="6"/>
  <c r="I56" i="6" s="1"/>
  <c r="O55" i="6"/>
  <c r="E55" i="6"/>
  <c r="I55" i="6" s="1"/>
  <c r="O54" i="6"/>
  <c r="E54" i="6"/>
  <c r="I54" i="6" s="1"/>
  <c r="O53" i="6"/>
  <c r="E53" i="6"/>
  <c r="I53" i="6" s="1"/>
  <c r="O52" i="6"/>
  <c r="E52" i="6"/>
  <c r="I52" i="6" s="1"/>
  <c r="O51" i="6"/>
  <c r="E51" i="6"/>
  <c r="I51" i="6" s="1"/>
  <c r="O50" i="6"/>
  <c r="E50" i="6"/>
  <c r="I50" i="6" s="1"/>
  <c r="O49" i="6"/>
  <c r="E49" i="6"/>
  <c r="I49" i="6" s="1"/>
  <c r="O48" i="6"/>
  <c r="E48" i="6"/>
  <c r="I48" i="6" s="1"/>
  <c r="O47" i="6"/>
  <c r="E47" i="6"/>
  <c r="I47" i="6" s="1"/>
  <c r="O46" i="6"/>
  <c r="E46" i="6"/>
  <c r="I46" i="6" s="1"/>
  <c r="O45" i="6"/>
  <c r="E45" i="6"/>
  <c r="I45" i="6" s="1"/>
  <c r="O44" i="6"/>
  <c r="E44" i="6"/>
  <c r="I44" i="6" s="1"/>
  <c r="O43" i="6"/>
  <c r="E43" i="6"/>
  <c r="I43" i="6" s="1"/>
  <c r="O42" i="6"/>
  <c r="E42" i="6"/>
  <c r="I42" i="6" s="1"/>
  <c r="O41" i="6"/>
  <c r="E41" i="6"/>
  <c r="I41" i="6" s="1"/>
  <c r="O40" i="6"/>
  <c r="E40" i="6"/>
  <c r="I40" i="6" s="1"/>
  <c r="O39" i="6"/>
  <c r="I39" i="6"/>
  <c r="G39" i="6"/>
  <c r="O38" i="6"/>
  <c r="I38" i="6"/>
  <c r="G38" i="6"/>
  <c r="O37" i="6"/>
  <c r="I37" i="6"/>
  <c r="G37" i="6"/>
  <c r="O36" i="6"/>
  <c r="I36" i="6"/>
  <c r="G36" i="6"/>
  <c r="O35" i="6"/>
  <c r="I35" i="6"/>
  <c r="G35" i="6"/>
  <c r="O34" i="6"/>
  <c r="I34" i="6"/>
  <c r="G34" i="6"/>
  <c r="O33" i="6"/>
  <c r="I33" i="6"/>
  <c r="G33" i="6"/>
  <c r="O32" i="6"/>
  <c r="I32" i="6"/>
  <c r="G32" i="6"/>
  <c r="O31" i="6"/>
  <c r="I31" i="6"/>
  <c r="G31" i="6"/>
  <c r="O30" i="6"/>
  <c r="I30" i="6"/>
  <c r="G30" i="6"/>
  <c r="O29" i="6"/>
  <c r="I29" i="6"/>
  <c r="G29" i="6"/>
  <c r="O28" i="6"/>
  <c r="I28" i="6"/>
  <c r="G28" i="6"/>
  <c r="O27" i="6"/>
  <c r="I27" i="6"/>
  <c r="G27" i="6"/>
  <c r="O26" i="6"/>
  <c r="I26" i="6"/>
  <c r="G26" i="6"/>
  <c r="O25" i="6"/>
  <c r="I25" i="6"/>
  <c r="G25" i="6"/>
  <c r="O24" i="6"/>
  <c r="I24" i="6"/>
  <c r="G24" i="6"/>
  <c r="O23" i="6"/>
  <c r="I23" i="6"/>
  <c r="G23" i="6"/>
  <c r="O22" i="6"/>
  <c r="I22" i="6"/>
  <c r="G22" i="6"/>
  <c r="O21" i="6"/>
  <c r="I21" i="6"/>
  <c r="G21" i="6"/>
  <c r="O20" i="6"/>
  <c r="I20" i="6"/>
  <c r="G20" i="6"/>
  <c r="O19" i="6"/>
  <c r="I19" i="6"/>
  <c r="G19" i="6"/>
  <c r="O6" i="6"/>
  <c r="I6" i="6"/>
  <c r="G6" i="6"/>
  <c r="O13" i="6"/>
  <c r="I13" i="6"/>
  <c r="G13" i="6"/>
  <c r="O17" i="6"/>
  <c r="I17" i="6"/>
  <c r="G17" i="6"/>
  <c r="O14" i="6"/>
  <c r="I14" i="6"/>
  <c r="G14" i="6"/>
  <c r="O16" i="6"/>
  <c r="I16" i="6"/>
  <c r="G16" i="6"/>
  <c r="O18" i="6"/>
  <c r="I18" i="6"/>
  <c r="G18" i="6"/>
  <c r="O8" i="6"/>
  <c r="I8" i="6"/>
  <c r="G8" i="6"/>
  <c r="O15" i="6"/>
  <c r="I15" i="6"/>
  <c r="G15" i="6"/>
  <c r="O11" i="6"/>
  <c r="I11" i="6"/>
  <c r="G11" i="6"/>
  <c r="O3" i="6"/>
  <c r="I3" i="6"/>
  <c r="G3" i="6"/>
  <c r="O7" i="6"/>
  <c r="I7" i="6"/>
  <c r="G7" i="6"/>
  <c r="O2" i="6"/>
  <c r="I2" i="6"/>
  <c r="G2" i="6"/>
  <c r="O4" i="6"/>
  <c r="I4" i="6"/>
  <c r="G4" i="6"/>
  <c r="O10" i="6"/>
  <c r="I10" i="6"/>
  <c r="G10" i="6"/>
  <c r="O9" i="6"/>
  <c r="I9" i="6"/>
  <c r="G9" i="6"/>
  <c r="O5" i="6"/>
  <c r="I5" i="6"/>
  <c r="G5" i="6"/>
  <c r="O12" i="6"/>
  <c r="I12" i="6"/>
  <c r="G12" i="6"/>
  <c r="G40" i="6" l="1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I59" i="6"/>
</calcChain>
</file>

<file path=xl/sharedStrings.xml><?xml version="1.0" encoding="utf-8"?>
<sst xmlns="http://schemas.openxmlformats.org/spreadsheetml/2006/main" count="436" uniqueCount="80">
  <si>
    <t>DBH</t>
  </si>
  <si>
    <t>Type</t>
  </si>
  <si>
    <t>Species</t>
  </si>
  <si>
    <t>fo</t>
  </si>
  <si>
    <t>Height</t>
  </si>
  <si>
    <t>DBH/1000</t>
  </si>
  <si>
    <t>Species long</t>
  </si>
  <si>
    <t>Authors</t>
  </si>
  <si>
    <t>Location</t>
  </si>
  <si>
    <t>Author</t>
  </si>
  <si>
    <t>Broadleaf</t>
  </si>
  <si>
    <t>TJ</t>
  </si>
  <si>
    <t>Danum</t>
  </si>
  <si>
    <t>Borneo</t>
  </si>
  <si>
    <t>Oak</t>
  </si>
  <si>
    <t>Wytham</t>
  </si>
  <si>
    <t>Sycamore</t>
  </si>
  <si>
    <t>Ash</t>
  </si>
  <si>
    <t>Birch</t>
  </si>
  <si>
    <t>TvE</t>
  </si>
  <si>
    <t>Amazon</t>
  </si>
  <si>
    <t>UK - Oxfordshire</t>
  </si>
  <si>
    <t>Brazil - Manaus</t>
  </si>
  <si>
    <t>E (N/mm2) (Stuttgart)</t>
  </si>
  <si>
    <t>E(MN/m2)</t>
  </si>
  <si>
    <t>Worldwide Density (kg/m3)</t>
  </si>
  <si>
    <t>Fraxinus Excelsior</t>
  </si>
  <si>
    <t>Betula</t>
  </si>
  <si>
    <t>Quercus Rubra</t>
  </si>
  <si>
    <t>Dipterocarpaceae</t>
  </si>
  <si>
    <t>Parashorea</t>
  </si>
  <si>
    <t>malaanonan</t>
  </si>
  <si>
    <t>Meliaceae</t>
  </si>
  <si>
    <t>Chisocheton</t>
  </si>
  <si>
    <t>Sapindaceae</t>
  </si>
  <si>
    <t>Pometia</t>
  </si>
  <si>
    <t>pinnata</t>
  </si>
  <si>
    <t>Shorea</t>
  </si>
  <si>
    <t>parvifolia</t>
  </si>
  <si>
    <t>Phyllanthaceae</t>
  </si>
  <si>
    <t>Aporusa</t>
  </si>
  <si>
    <t>benthamiana</t>
  </si>
  <si>
    <t>Combretaceae</t>
  </si>
  <si>
    <t>Terminalia</t>
  </si>
  <si>
    <t>citrina</t>
  </si>
  <si>
    <t>Annonaceae</t>
  </si>
  <si>
    <t>Orophea</t>
  </si>
  <si>
    <t>myriantha</t>
  </si>
  <si>
    <t>Lauraceae</t>
  </si>
  <si>
    <t>Caryodaphnopsis</t>
  </si>
  <si>
    <t>tonkinensis</t>
  </si>
  <si>
    <t>pauciflora</t>
  </si>
  <si>
    <t>Myrtaceae</t>
  </si>
  <si>
    <t>Syzygium</t>
  </si>
  <si>
    <t>panzeri</t>
  </si>
  <si>
    <t>Ebenaceae</t>
  </si>
  <si>
    <t>Diospyros</t>
  </si>
  <si>
    <t>tuberculata</t>
  </si>
  <si>
    <t>Burseraceae</t>
  </si>
  <si>
    <t>Canarium</t>
  </si>
  <si>
    <t>pilosum</t>
  </si>
  <si>
    <t>Eusideroxylon</t>
  </si>
  <si>
    <t>zwageri</t>
  </si>
  <si>
    <t>Achariaceae</t>
  </si>
  <si>
    <t>Hydnocarpus</t>
  </si>
  <si>
    <t>anomalus</t>
  </si>
  <si>
    <t>Celastraceae</t>
  </si>
  <si>
    <t>Lophopetalum</t>
  </si>
  <si>
    <t>javanicum</t>
  </si>
  <si>
    <t>Goupia Glabra</t>
  </si>
  <si>
    <t>Lecythis prancei</t>
  </si>
  <si>
    <t>Scleronema micranthum</t>
  </si>
  <si>
    <t>Eschweilera coriacea</t>
  </si>
  <si>
    <t>Dipterix odorata</t>
  </si>
  <si>
    <t>Pouteria anomala</t>
  </si>
  <si>
    <t>Maquira sclerophylla</t>
  </si>
  <si>
    <t>1/H^2</t>
  </si>
  <si>
    <t>#</t>
  </si>
  <si>
    <t>Forest</t>
  </si>
  <si>
    <t>DBH/H^2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</si>
</sst>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0"/>
      <name val="Calibri"/>
      <family val="2"/>
    </font>
    <font>
      <sz val="11"/>
      <color indexed="8"/>
      <name val="Calibri"/>
      <family val="2"/>
    </font>
    <font>
      <sz val="11"/>
      <color indexed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</cellStyleXfs>
  <cellXfs count="17">
    <xf numFmtId="0" fontId="0" fillId="0" borderId="0" xfId="0"/>
    <xf numFmtId="0" fontId="0" fillId="0" borderId="0" xfId="0" applyFont="1" applyFill="1" applyBorder="1"/>
    <xf numFmtId="0" fontId="0" fillId="0" borderId="0" xfId="0" applyFont="1" applyFill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7" fillId="0" borderId="0" xfId="3" applyFont="1" applyFill="1" applyBorder="1">
      <alignment vertical="center"/>
    </xf>
    <xf numFmtId="0" fontId="7" fillId="0" borderId="0" xfId="0" applyFont="1" applyFill="1" applyBorder="1"/>
    <xf numFmtId="0" fontId="7" fillId="0" borderId="0" xfId="3" applyFont="1" applyFill="1" applyBorder="1" applyAlignment="1"/>
    <xf numFmtId="0" fontId="1" fillId="0" borderId="1" xfId="0" applyFont="1" applyFill="1" applyBorder="1"/>
    <xf numFmtId="0" fontId="8" fillId="0" borderId="2" xfId="1" applyFont="1" applyFill="1" applyBorder="1" applyAlignment="1">
      <alignment horizontal="center" vertical="top"/>
    </xf>
    <xf numFmtId="0" fontId="1" fillId="0" borderId="2" xfId="0" applyFont="1" applyFill="1" applyBorder="1"/>
    <xf numFmtId="164" fontId="0" fillId="0" borderId="0" xfId="0" applyNumberFormat="1" applyFont="1" applyFill="1"/>
    <xf numFmtId="0" fontId="6" fillId="0" borderId="0" xfId="0" applyFont="1" applyFill="1" applyBorder="1" applyAlignment="1">
      <alignment vertical="center"/>
    </xf>
    <xf numFmtId="0" fontId="4" fillId="0" borderId="0" xfId="4" applyFont="1" applyFill="1" applyBorder="1" applyAlignment="1">
      <alignment vertical="top"/>
    </xf>
    <xf numFmtId="0" fontId="4" fillId="0" borderId="0" xfId="4" applyFont="1" applyFill="1" applyBorder="1">
      <alignment vertical="center"/>
    </xf>
    <xf numFmtId="0" fontId="4" fillId="0" borderId="0" xfId="2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7">
    <cellStyle name="Normal" xfId="0" builtinId="0"/>
    <cellStyle name="Normal 2 2" xfId="1" xr:uid="{00000000-0005-0000-0000-000001000000}"/>
    <cellStyle name="Normal 2 3" xfId="4" xr:uid="{00000000-0005-0000-0000-000002000000}"/>
    <cellStyle name="Normal 2 4" xfId="2" xr:uid="{00000000-0005-0000-0000-000003000000}"/>
    <cellStyle name="Normal 2 6" xfId="3" xr:uid="{00000000-0005-0000-0000-000004000000}"/>
    <cellStyle name="Normal 24" xfId="6" xr:uid="{00000000-0005-0000-0000-000005000000}"/>
    <cellStyle name="Normal 25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abSelected="1" zoomScale="80" zoomScaleNormal="80" workbookViewId="0">
      <pane ySplit="1" topLeftCell="A2" activePane="bottomLeft" state="frozen"/>
      <selection pane="bottomLeft" activeCell="F9" sqref="F9"/>
    </sheetView>
  </sheetViews>
  <sheetFormatPr defaultRowHeight="14.5" x14ac:dyDescent="0.35"/>
  <cols>
    <col min="8" max="8" width="24.08984375" customWidth="1"/>
    <col min="16" max="16" width="28.1796875" customWidth="1"/>
    <col min="17" max="17" width="15" customWidth="1"/>
    <col min="18" max="18" width="17.26953125" customWidth="1"/>
    <col min="19" max="19" width="14.7265625" customWidth="1"/>
  </cols>
  <sheetData>
    <row r="1" spans="1:22" s="10" customFormat="1" ht="15" thickBot="1" x14ac:dyDescent="0.4">
      <c r="A1" s="8" t="s">
        <v>77</v>
      </c>
      <c r="B1" s="9" t="s">
        <v>1</v>
      </c>
      <c r="C1" s="9" t="s">
        <v>2</v>
      </c>
      <c r="D1" s="10" t="s">
        <v>3</v>
      </c>
      <c r="E1" s="9" t="s">
        <v>0</v>
      </c>
      <c r="F1" s="10" t="s">
        <v>4</v>
      </c>
      <c r="G1" s="10" t="s">
        <v>5</v>
      </c>
      <c r="H1" s="9" t="s">
        <v>6</v>
      </c>
      <c r="I1" s="10" t="s">
        <v>79</v>
      </c>
      <c r="J1" s="10" t="s">
        <v>7</v>
      </c>
      <c r="K1" s="10" t="s">
        <v>78</v>
      </c>
      <c r="M1" s="10" t="s">
        <v>8</v>
      </c>
      <c r="N1" s="10" t="s">
        <v>9</v>
      </c>
      <c r="O1" s="10" t="s">
        <v>76</v>
      </c>
      <c r="P1" s="9" t="s">
        <v>6</v>
      </c>
      <c r="Q1" s="10" t="s">
        <v>23</v>
      </c>
      <c r="R1" s="10" t="s">
        <v>25</v>
      </c>
      <c r="S1" s="10" t="s">
        <v>24</v>
      </c>
    </row>
    <row r="2" spans="1:22" x14ac:dyDescent="0.35">
      <c r="A2" s="2"/>
      <c r="B2" s="1" t="s">
        <v>10</v>
      </c>
      <c r="C2" s="1" t="s">
        <v>17</v>
      </c>
      <c r="D2" s="11">
        <v>0.18044499999999999</v>
      </c>
      <c r="E2" s="3">
        <v>33.598726114649679</v>
      </c>
      <c r="F2" s="1">
        <v>23.730689999999999</v>
      </c>
      <c r="G2" s="1">
        <f t="shared" ref="G2:G33" si="0">E2/100</f>
        <v>0.3359872611464968</v>
      </c>
      <c r="H2" s="1" t="s">
        <v>17</v>
      </c>
      <c r="I2" s="2">
        <f t="shared" ref="I2:I33" si="1">E2/(F2^2)</f>
        <v>5.9662586830542069E-2</v>
      </c>
      <c r="J2" s="1" t="s">
        <v>11</v>
      </c>
      <c r="K2" s="1" t="s">
        <v>15</v>
      </c>
      <c r="L2" s="2"/>
      <c r="M2" s="1" t="s">
        <v>21</v>
      </c>
      <c r="N2" s="2" t="s">
        <v>11</v>
      </c>
      <c r="O2" s="1">
        <f t="shared" ref="O2:O33" si="2">1/F2^2</f>
        <v>1.7757395511649489E-3</v>
      </c>
      <c r="P2" s="1" t="s">
        <v>26</v>
      </c>
      <c r="Q2" s="2"/>
      <c r="R2" s="2">
        <v>801</v>
      </c>
      <c r="S2" s="2">
        <v>9500</v>
      </c>
      <c r="T2" s="2"/>
      <c r="U2" s="2"/>
      <c r="V2" s="2"/>
    </row>
    <row r="3" spans="1:22" x14ac:dyDescent="0.35">
      <c r="A3" s="2"/>
      <c r="B3" s="1" t="s">
        <v>10</v>
      </c>
      <c r="C3" s="1" t="s">
        <v>17</v>
      </c>
      <c r="D3" s="11">
        <v>0.18720000000000001</v>
      </c>
      <c r="E3" s="3">
        <v>28.503184713375795</v>
      </c>
      <c r="F3" s="1">
        <v>24.588000000000001</v>
      </c>
      <c r="G3" s="1">
        <f t="shared" si="0"/>
        <v>0.28503184713375795</v>
      </c>
      <c r="H3" s="1" t="s">
        <v>17</v>
      </c>
      <c r="I3" s="2">
        <f t="shared" si="1"/>
        <v>4.7146230846404701E-2</v>
      </c>
      <c r="J3" s="1" t="s">
        <v>11</v>
      </c>
      <c r="K3" s="1" t="s">
        <v>15</v>
      </c>
      <c r="L3" s="2"/>
      <c r="M3" s="1" t="s">
        <v>21</v>
      </c>
      <c r="N3" s="2" t="s">
        <v>11</v>
      </c>
      <c r="O3" s="1">
        <f t="shared" si="2"/>
        <v>1.6540688810917404E-3</v>
      </c>
      <c r="P3" s="1" t="s">
        <v>26</v>
      </c>
      <c r="Q3" s="2"/>
      <c r="R3" s="2">
        <v>801</v>
      </c>
      <c r="S3" s="2">
        <v>9500</v>
      </c>
      <c r="T3" s="2"/>
      <c r="U3" s="2"/>
      <c r="V3" s="2"/>
    </row>
    <row r="4" spans="1:22" x14ac:dyDescent="0.35">
      <c r="A4" s="2"/>
      <c r="B4" s="1" t="s">
        <v>10</v>
      </c>
      <c r="C4" s="1" t="s">
        <v>17</v>
      </c>
      <c r="D4" s="11">
        <v>0.20921499999999998</v>
      </c>
      <c r="E4" s="3">
        <v>35.35031847133758</v>
      </c>
      <c r="F4" s="1">
        <v>23.622499999999999</v>
      </c>
      <c r="G4" s="1">
        <f t="shared" si="0"/>
        <v>0.35350318471337583</v>
      </c>
      <c r="H4" s="1" t="s">
        <v>17</v>
      </c>
      <c r="I4" s="2">
        <f t="shared" si="1"/>
        <v>6.3349270101841132E-2</v>
      </c>
      <c r="J4" s="1" t="s">
        <v>11</v>
      </c>
      <c r="K4" s="1" t="s">
        <v>15</v>
      </c>
      <c r="L4" s="2"/>
      <c r="M4" s="1" t="s">
        <v>21</v>
      </c>
      <c r="N4" s="2" t="s">
        <v>11</v>
      </c>
      <c r="O4" s="1">
        <f t="shared" si="2"/>
        <v>1.7920424154935239E-3</v>
      </c>
      <c r="P4" s="1" t="s">
        <v>26</v>
      </c>
      <c r="Q4" s="2"/>
      <c r="R4" s="2">
        <v>801</v>
      </c>
      <c r="S4" s="2">
        <v>9500</v>
      </c>
      <c r="T4" s="2"/>
      <c r="U4" s="2"/>
      <c r="V4" s="2"/>
    </row>
    <row r="5" spans="1:22" x14ac:dyDescent="0.35">
      <c r="A5" s="2"/>
      <c r="B5" s="1" t="s">
        <v>10</v>
      </c>
      <c r="C5" s="1" t="s">
        <v>17</v>
      </c>
      <c r="D5" s="11">
        <v>0.19178000000000001</v>
      </c>
      <c r="E5" s="3">
        <v>34.872611464968152</v>
      </c>
      <c r="F5" s="1">
        <v>19.335139999999999</v>
      </c>
      <c r="G5" s="1">
        <f t="shared" si="0"/>
        <v>0.34872611464968151</v>
      </c>
      <c r="H5" s="1" t="s">
        <v>17</v>
      </c>
      <c r="I5" s="2">
        <f t="shared" si="1"/>
        <v>9.3280277428195599E-2</v>
      </c>
      <c r="J5" s="1" t="s">
        <v>11</v>
      </c>
      <c r="K5" s="1" t="s">
        <v>15</v>
      </c>
      <c r="L5" s="2"/>
      <c r="M5" s="1" t="s">
        <v>21</v>
      </c>
      <c r="N5" s="2" t="s">
        <v>11</v>
      </c>
      <c r="O5" s="1">
        <f t="shared" si="2"/>
        <v>2.6748864942879834E-3</v>
      </c>
      <c r="P5" s="1" t="s">
        <v>26</v>
      </c>
      <c r="Q5" s="2"/>
      <c r="R5" s="2">
        <v>801</v>
      </c>
      <c r="S5" s="2">
        <v>9500</v>
      </c>
      <c r="T5" s="2"/>
      <c r="U5" s="2"/>
      <c r="V5" s="2"/>
    </row>
    <row r="6" spans="1:22" x14ac:dyDescent="0.35">
      <c r="A6" s="2"/>
      <c r="B6" s="1" t="s">
        <v>10</v>
      </c>
      <c r="C6" s="1" t="s">
        <v>16</v>
      </c>
      <c r="D6" s="11">
        <v>0.16596</v>
      </c>
      <c r="E6" s="3">
        <v>21.496815286624201</v>
      </c>
      <c r="F6" s="1">
        <v>18.556830000000001</v>
      </c>
      <c r="G6" s="1">
        <f t="shared" si="0"/>
        <v>0.21496815286624202</v>
      </c>
      <c r="H6" s="1" t="s">
        <v>16</v>
      </c>
      <c r="I6" s="2">
        <f t="shared" si="1"/>
        <v>6.2426149258647951E-2</v>
      </c>
      <c r="J6" s="1" t="s">
        <v>11</v>
      </c>
      <c r="K6" s="1" t="s">
        <v>15</v>
      </c>
      <c r="L6" s="2"/>
      <c r="M6" s="1" t="s">
        <v>21</v>
      </c>
      <c r="N6" s="2" t="s">
        <v>11</v>
      </c>
      <c r="O6" s="1">
        <f t="shared" si="2"/>
        <v>2.9039719803282162E-3</v>
      </c>
      <c r="P6" s="1" t="s">
        <v>16</v>
      </c>
      <c r="Q6" s="2"/>
      <c r="R6" s="2">
        <v>721</v>
      </c>
      <c r="S6" s="2">
        <v>8400</v>
      </c>
      <c r="T6" s="2"/>
      <c r="U6" s="2"/>
      <c r="V6" s="2"/>
    </row>
    <row r="7" spans="1:22" x14ac:dyDescent="0.35">
      <c r="A7" s="2"/>
      <c r="B7" s="1" t="s">
        <v>10</v>
      </c>
      <c r="C7" s="1" t="s">
        <v>17</v>
      </c>
      <c r="D7" s="11">
        <v>0.220555</v>
      </c>
      <c r="E7" s="3">
        <v>21.656050955414013</v>
      </c>
      <c r="F7" s="1">
        <v>24.374400000000001</v>
      </c>
      <c r="G7" s="1">
        <f t="shared" si="0"/>
        <v>0.21656050955414013</v>
      </c>
      <c r="H7" s="1" t="s">
        <v>17</v>
      </c>
      <c r="I7" s="2">
        <f t="shared" si="1"/>
        <v>3.6451163626166204E-2</v>
      </c>
      <c r="J7" s="1" t="s">
        <v>11</v>
      </c>
      <c r="K7" s="1" t="s">
        <v>15</v>
      </c>
      <c r="L7" s="2"/>
      <c r="M7" s="1" t="s">
        <v>21</v>
      </c>
      <c r="N7" s="2" t="s">
        <v>11</v>
      </c>
      <c r="O7" s="1">
        <f t="shared" si="2"/>
        <v>1.6831860850906159E-3</v>
      </c>
      <c r="P7" s="1" t="s">
        <v>26</v>
      </c>
      <c r="Q7" s="2"/>
      <c r="R7" s="2">
        <v>801</v>
      </c>
      <c r="S7" s="2">
        <v>9500</v>
      </c>
      <c r="T7" s="2"/>
      <c r="U7" s="2"/>
      <c r="V7" s="2"/>
    </row>
    <row r="8" spans="1:22" x14ac:dyDescent="0.35">
      <c r="A8" s="2"/>
      <c r="B8" s="1" t="s">
        <v>10</v>
      </c>
      <c r="C8" s="1" t="s">
        <v>18</v>
      </c>
      <c r="D8" s="11">
        <v>0.19102</v>
      </c>
      <c r="E8" s="3">
        <v>15.923566878980889</v>
      </c>
      <c r="F8" s="1">
        <v>16.525300000000001</v>
      </c>
      <c r="G8" s="1">
        <f t="shared" si="0"/>
        <v>0.15923566878980888</v>
      </c>
      <c r="H8" s="1" t="s">
        <v>18</v>
      </c>
      <c r="I8" s="2">
        <f t="shared" si="1"/>
        <v>5.8309813378375888E-2</v>
      </c>
      <c r="J8" s="1" t="s">
        <v>11</v>
      </c>
      <c r="K8" s="1" t="s">
        <v>15</v>
      </c>
      <c r="L8" s="2"/>
      <c r="M8" s="1" t="s">
        <v>21</v>
      </c>
      <c r="N8" s="2" t="s">
        <v>11</v>
      </c>
      <c r="O8" s="1">
        <f t="shared" si="2"/>
        <v>3.6618562801620062E-3</v>
      </c>
      <c r="P8" s="1" t="s">
        <v>27</v>
      </c>
      <c r="Q8" s="2"/>
      <c r="R8" s="2">
        <v>801</v>
      </c>
      <c r="S8" s="2">
        <v>9900</v>
      </c>
      <c r="T8" s="2"/>
      <c r="U8" s="2"/>
      <c r="V8" s="2"/>
    </row>
    <row r="9" spans="1:22" x14ac:dyDescent="0.35">
      <c r="A9" s="2"/>
      <c r="B9" s="1" t="s">
        <v>10</v>
      </c>
      <c r="C9" s="1" t="s">
        <v>17</v>
      </c>
      <c r="D9" s="11">
        <v>0.20006000000000002</v>
      </c>
      <c r="E9" s="3">
        <v>37.261146496815286</v>
      </c>
      <c r="F9" s="1">
        <v>22.252220000000001</v>
      </c>
      <c r="G9" s="1">
        <f t="shared" si="0"/>
        <v>0.37261146496815284</v>
      </c>
      <c r="H9" s="1" t="s">
        <v>17</v>
      </c>
      <c r="I9" s="2">
        <f t="shared" si="1"/>
        <v>7.5250523169835437E-2</v>
      </c>
      <c r="J9" s="1" t="s">
        <v>11</v>
      </c>
      <c r="K9" s="1" t="s">
        <v>15</v>
      </c>
      <c r="L9" s="2"/>
      <c r="M9" s="1" t="s">
        <v>21</v>
      </c>
      <c r="N9" s="2" t="s">
        <v>11</v>
      </c>
      <c r="O9" s="1">
        <f t="shared" si="2"/>
        <v>2.019543955156267E-3</v>
      </c>
      <c r="P9" s="1" t="s">
        <v>26</v>
      </c>
      <c r="Q9" s="2"/>
      <c r="R9" s="2">
        <v>801</v>
      </c>
      <c r="S9" s="2">
        <v>9500</v>
      </c>
      <c r="T9" s="2"/>
      <c r="U9" s="2"/>
      <c r="V9" s="2"/>
    </row>
    <row r="10" spans="1:22" x14ac:dyDescent="0.35">
      <c r="A10" s="2"/>
      <c r="B10" s="1" t="s">
        <v>10</v>
      </c>
      <c r="C10" s="1" t="s">
        <v>17</v>
      </c>
      <c r="D10" s="11">
        <v>0.22611000000000001</v>
      </c>
      <c r="E10" s="3">
        <v>24.203821656050955</v>
      </c>
      <c r="F10" s="1">
        <v>23.44679</v>
      </c>
      <c r="G10" s="1">
        <f t="shared" si="0"/>
        <v>0.24203821656050956</v>
      </c>
      <c r="H10" s="1" t="s">
        <v>17</v>
      </c>
      <c r="I10" s="2">
        <f t="shared" si="1"/>
        <v>4.402680364911405E-2</v>
      </c>
      <c r="J10" s="1" t="s">
        <v>11</v>
      </c>
      <c r="K10" s="1" t="s">
        <v>15</v>
      </c>
      <c r="L10" s="2"/>
      <c r="M10" s="1" t="s">
        <v>21</v>
      </c>
      <c r="N10" s="2" t="s">
        <v>11</v>
      </c>
      <c r="O10" s="1">
        <f t="shared" si="2"/>
        <v>1.819002150766028E-3</v>
      </c>
      <c r="P10" s="1" t="s">
        <v>26</v>
      </c>
      <c r="Q10" s="2"/>
      <c r="R10" s="2">
        <v>801</v>
      </c>
      <c r="S10" s="2">
        <v>9500</v>
      </c>
      <c r="T10" s="2"/>
      <c r="U10" s="2"/>
      <c r="V10" s="2"/>
    </row>
    <row r="11" spans="1:22" x14ac:dyDescent="0.35">
      <c r="A11" s="2"/>
      <c r="B11" s="1" t="s">
        <v>10</v>
      </c>
      <c r="C11" s="1" t="s">
        <v>18</v>
      </c>
      <c r="D11" s="11">
        <v>0.23288999999999999</v>
      </c>
      <c r="E11" s="3">
        <v>20.063694267515924</v>
      </c>
      <c r="F11" s="1">
        <v>15.984299999999999</v>
      </c>
      <c r="G11" s="1">
        <f t="shared" si="0"/>
        <v>0.20063694267515925</v>
      </c>
      <c r="H11" s="1" t="s">
        <v>18</v>
      </c>
      <c r="I11" s="2">
        <f t="shared" si="1"/>
        <v>7.852784100981143E-2</v>
      </c>
      <c r="J11" s="1" t="s">
        <v>11</v>
      </c>
      <c r="K11" s="1" t="s">
        <v>15</v>
      </c>
      <c r="L11" s="2"/>
      <c r="M11" s="1" t="s">
        <v>21</v>
      </c>
      <c r="N11" s="2" t="s">
        <v>11</v>
      </c>
      <c r="O11" s="1">
        <f t="shared" si="2"/>
        <v>3.9139273138223468E-3</v>
      </c>
      <c r="P11" s="1" t="s">
        <v>27</v>
      </c>
      <c r="Q11" s="2"/>
      <c r="R11" s="2">
        <v>801</v>
      </c>
      <c r="S11" s="2">
        <v>9900</v>
      </c>
      <c r="T11" s="2"/>
      <c r="U11" s="2"/>
      <c r="V11" s="2"/>
    </row>
    <row r="12" spans="1:22" x14ac:dyDescent="0.35">
      <c r="A12" s="2"/>
      <c r="B12" s="1" t="s">
        <v>10</v>
      </c>
      <c r="C12" s="1" t="s">
        <v>17</v>
      </c>
      <c r="D12" s="11">
        <v>0.216975</v>
      </c>
      <c r="E12" s="3">
        <v>13.535031847133757</v>
      </c>
      <c r="F12" s="1">
        <v>12.29396</v>
      </c>
      <c r="G12" s="1">
        <f t="shared" si="0"/>
        <v>0.13535031847133758</v>
      </c>
      <c r="H12" s="1" t="s">
        <v>17</v>
      </c>
      <c r="I12" s="2">
        <f t="shared" si="1"/>
        <v>8.9552082667602492E-2</v>
      </c>
      <c r="J12" s="1" t="s">
        <v>11</v>
      </c>
      <c r="K12" s="1" t="s">
        <v>15</v>
      </c>
      <c r="L12" s="2"/>
      <c r="M12" s="1" t="s">
        <v>21</v>
      </c>
      <c r="N12" s="2" t="s">
        <v>11</v>
      </c>
      <c r="O12" s="1">
        <f t="shared" si="2"/>
        <v>6.6163185782652199E-3</v>
      </c>
      <c r="P12" s="1" t="s">
        <v>26</v>
      </c>
      <c r="Q12" s="2"/>
      <c r="R12" s="2">
        <v>801</v>
      </c>
      <c r="S12" s="2">
        <v>9500</v>
      </c>
      <c r="T12" s="2"/>
      <c r="U12" s="2"/>
      <c r="V12" s="2"/>
    </row>
    <row r="13" spans="1:22" x14ac:dyDescent="0.35">
      <c r="A13" s="2"/>
      <c r="B13" s="1" t="s">
        <v>10</v>
      </c>
      <c r="C13" s="1" t="s">
        <v>16</v>
      </c>
      <c r="D13" s="11">
        <v>0.22753999999999999</v>
      </c>
      <c r="E13" s="3">
        <v>22.292993630573246</v>
      </c>
      <c r="F13" s="1">
        <v>17.548310000000001</v>
      </c>
      <c r="G13" s="1">
        <f t="shared" si="0"/>
        <v>0.22292993630573246</v>
      </c>
      <c r="H13" s="1" t="s">
        <v>16</v>
      </c>
      <c r="I13" s="2">
        <f t="shared" si="1"/>
        <v>7.2393203679385953E-2</v>
      </c>
      <c r="J13" s="1" t="s">
        <v>11</v>
      </c>
      <c r="K13" s="1" t="s">
        <v>15</v>
      </c>
      <c r="L13" s="2"/>
      <c r="M13" s="1" t="s">
        <v>21</v>
      </c>
      <c r="N13" s="2" t="s">
        <v>11</v>
      </c>
      <c r="O13" s="1">
        <f t="shared" si="2"/>
        <v>3.2473522793324563E-3</v>
      </c>
      <c r="P13" s="1" t="s">
        <v>16</v>
      </c>
      <c r="Q13" s="2"/>
      <c r="R13" s="2">
        <v>721</v>
      </c>
      <c r="S13" s="2">
        <v>8400</v>
      </c>
      <c r="T13" s="2"/>
      <c r="U13" s="2"/>
      <c r="V13" s="2"/>
    </row>
    <row r="14" spans="1:22" x14ac:dyDescent="0.35">
      <c r="A14" s="2"/>
      <c r="B14" s="1" t="s">
        <v>10</v>
      </c>
      <c r="C14" s="1" t="s">
        <v>16</v>
      </c>
      <c r="D14" s="11">
        <v>0.22983500000000001</v>
      </c>
      <c r="E14" s="3">
        <v>32.028219999999997</v>
      </c>
      <c r="F14" s="1">
        <v>16.393989999999999</v>
      </c>
      <c r="G14" s="1">
        <f t="shared" si="0"/>
        <v>0.32028219999999996</v>
      </c>
      <c r="H14" s="1" t="s">
        <v>16</v>
      </c>
      <c r="I14" s="2">
        <f t="shared" si="1"/>
        <v>0.1191690483780887</v>
      </c>
      <c r="J14" s="1" t="s">
        <v>11</v>
      </c>
      <c r="K14" s="1" t="s">
        <v>15</v>
      </c>
      <c r="L14" s="2"/>
      <c r="M14" s="1" t="s">
        <v>21</v>
      </c>
      <c r="N14" s="2" t="s">
        <v>11</v>
      </c>
      <c r="O14" s="1">
        <f t="shared" si="2"/>
        <v>3.7207515240649872E-3</v>
      </c>
      <c r="P14" s="1" t="s">
        <v>16</v>
      </c>
      <c r="Q14" s="2"/>
      <c r="R14" s="2">
        <v>721</v>
      </c>
      <c r="S14" s="2">
        <v>8400</v>
      </c>
      <c r="T14" s="2"/>
      <c r="U14" s="2"/>
      <c r="V14" s="2"/>
    </row>
    <row r="15" spans="1:22" x14ac:dyDescent="0.35">
      <c r="A15" s="2"/>
      <c r="B15" s="1" t="s">
        <v>10</v>
      </c>
      <c r="C15" s="1" t="s">
        <v>18</v>
      </c>
      <c r="D15" s="11">
        <v>0.241895</v>
      </c>
      <c r="E15" s="3">
        <v>27.866242038216559</v>
      </c>
      <c r="F15" s="1">
        <v>16.069199999999999</v>
      </c>
      <c r="G15" s="1">
        <f t="shared" si="0"/>
        <v>0.2786624203821656</v>
      </c>
      <c r="H15" s="1" t="s">
        <v>18</v>
      </c>
      <c r="I15" s="2">
        <f t="shared" si="1"/>
        <v>0.10791700719448347</v>
      </c>
      <c r="J15" s="1" t="s">
        <v>11</v>
      </c>
      <c r="K15" s="1" t="s">
        <v>15</v>
      </c>
      <c r="L15" s="2"/>
      <c r="M15" s="1" t="s">
        <v>21</v>
      </c>
      <c r="N15" s="2" t="s">
        <v>11</v>
      </c>
      <c r="O15" s="1">
        <f t="shared" si="2"/>
        <v>3.8726788867506066E-3</v>
      </c>
      <c r="P15" s="1" t="s">
        <v>27</v>
      </c>
      <c r="Q15" s="2"/>
      <c r="R15" s="2">
        <v>801</v>
      </c>
      <c r="S15" s="2">
        <v>9900</v>
      </c>
      <c r="T15" s="2"/>
      <c r="U15" s="2"/>
      <c r="V15" s="2"/>
    </row>
    <row r="16" spans="1:22" x14ac:dyDescent="0.35">
      <c r="A16" s="2"/>
      <c r="B16" s="1" t="s">
        <v>10</v>
      </c>
      <c r="C16" s="1" t="s">
        <v>14</v>
      </c>
      <c r="D16" s="11">
        <v>0.24199999999999999</v>
      </c>
      <c r="E16" s="3">
        <v>65.605095541401269</v>
      </c>
      <c r="F16" s="1">
        <v>18.082470000000001</v>
      </c>
      <c r="G16" s="1">
        <f t="shared" si="0"/>
        <v>0.6560509554140127</v>
      </c>
      <c r="H16" s="1" t="s">
        <v>14</v>
      </c>
      <c r="I16" s="2">
        <f t="shared" si="1"/>
        <v>0.20064210052167161</v>
      </c>
      <c r="J16" s="1" t="s">
        <v>11</v>
      </c>
      <c r="K16" s="1" t="s">
        <v>15</v>
      </c>
      <c r="L16" s="2"/>
      <c r="M16" s="1" t="s">
        <v>21</v>
      </c>
      <c r="N16" s="2" t="s">
        <v>11</v>
      </c>
      <c r="O16" s="1">
        <f t="shared" si="2"/>
        <v>3.0583310467866454E-3</v>
      </c>
      <c r="P16" s="1" t="s">
        <v>14</v>
      </c>
      <c r="Q16" s="2"/>
      <c r="R16" s="2">
        <v>865</v>
      </c>
      <c r="S16" s="2">
        <v>10500</v>
      </c>
      <c r="T16" s="2" t="s">
        <v>28</v>
      </c>
      <c r="U16" s="2"/>
      <c r="V16" s="2"/>
    </row>
    <row r="17" spans="1:22" x14ac:dyDescent="0.35">
      <c r="A17" s="2"/>
      <c r="B17" s="1" t="s">
        <v>10</v>
      </c>
      <c r="C17" s="1" t="s">
        <v>16</v>
      </c>
      <c r="D17" s="11">
        <v>0.23249999999999998</v>
      </c>
      <c r="E17" s="3">
        <v>20.38216560509554</v>
      </c>
      <c r="F17" s="1">
        <v>17.032299999999999</v>
      </c>
      <c r="G17" s="1">
        <f t="shared" si="0"/>
        <v>0.2038216560509554</v>
      </c>
      <c r="H17" s="1" t="s">
        <v>16</v>
      </c>
      <c r="I17" s="2">
        <f t="shared" si="1"/>
        <v>7.025928566356289E-2</v>
      </c>
      <c r="J17" s="1" t="s">
        <v>11</v>
      </c>
      <c r="K17" s="1" t="s">
        <v>15</v>
      </c>
      <c r="L17" s="2"/>
      <c r="M17" s="1" t="s">
        <v>21</v>
      </c>
      <c r="N17" s="2" t="s">
        <v>11</v>
      </c>
      <c r="O17" s="1">
        <f t="shared" si="2"/>
        <v>3.4470962028685546E-3</v>
      </c>
      <c r="P17" s="1" t="s">
        <v>16</v>
      </c>
      <c r="Q17" s="2"/>
      <c r="R17" s="2">
        <v>721</v>
      </c>
      <c r="S17" s="2">
        <v>8400</v>
      </c>
      <c r="T17" s="2"/>
      <c r="U17" s="2"/>
      <c r="V17" s="2"/>
    </row>
    <row r="18" spans="1:22" x14ac:dyDescent="0.35">
      <c r="A18" s="2"/>
      <c r="B18" s="1" t="s">
        <v>10</v>
      </c>
      <c r="C18" s="1" t="s">
        <v>18</v>
      </c>
      <c r="D18" s="11">
        <v>0.26021499999999997</v>
      </c>
      <c r="E18" s="3">
        <v>24.522292993630572</v>
      </c>
      <c r="F18" s="1">
        <v>19.899280000000001</v>
      </c>
      <c r="G18" s="1">
        <f t="shared" si="0"/>
        <v>0.24522292993630571</v>
      </c>
      <c r="H18" s="1" t="s">
        <v>18</v>
      </c>
      <c r="I18" s="2">
        <f t="shared" si="1"/>
        <v>6.1927899718243161E-2</v>
      </c>
      <c r="J18" s="1" t="s">
        <v>11</v>
      </c>
      <c r="K18" s="1" t="s">
        <v>15</v>
      </c>
      <c r="L18" s="2"/>
      <c r="M18" s="1" t="s">
        <v>21</v>
      </c>
      <c r="N18" s="2" t="s">
        <v>11</v>
      </c>
      <c r="O18" s="1">
        <f t="shared" si="2"/>
        <v>2.5253714950036824E-3</v>
      </c>
      <c r="P18" s="1" t="s">
        <v>27</v>
      </c>
      <c r="Q18" s="2"/>
      <c r="R18" s="2">
        <v>801</v>
      </c>
      <c r="S18" s="2">
        <v>9900</v>
      </c>
      <c r="T18" s="2"/>
      <c r="U18" s="2"/>
      <c r="V18" s="2"/>
    </row>
    <row r="19" spans="1:22" x14ac:dyDescent="0.35">
      <c r="A19" s="2">
        <v>8</v>
      </c>
      <c r="B19" s="1" t="s">
        <v>10</v>
      </c>
      <c r="C19" s="1"/>
      <c r="D19" s="2">
        <v>0.17</v>
      </c>
      <c r="E19" s="2">
        <v>100</v>
      </c>
      <c r="F19" s="1">
        <v>55.7</v>
      </c>
      <c r="G19" s="2">
        <f t="shared" si="0"/>
        <v>1</v>
      </c>
      <c r="H19" s="1"/>
      <c r="I19" s="2">
        <f t="shared" si="1"/>
        <v>3.2232174801530379E-2</v>
      </c>
      <c r="J19" s="2" t="s">
        <v>11</v>
      </c>
      <c r="K19" s="1" t="s">
        <v>12</v>
      </c>
      <c r="L19" s="2"/>
      <c r="M19" s="2" t="s">
        <v>13</v>
      </c>
      <c r="N19" s="2" t="s">
        <v>11</v>
      </c>
      <c r="O19" s="1">
        <f t="shared" si="2"/>
        <v>3.2232174801530381E-4</v>
      </c>
      <c r="P19" s="2"/>
      <c r="Q19" s="2"/>
      <c r="R19" s="1">
        <v>641</v>
      </c>
      <c r="S19" s="1">
        <v>9100</v>
      </c>
      <c r="T19" s="12" t="s">
        <v>29</v>
      </c>
      <c r="U19" s="1" t="s">
        <v>30</v>
      </c>
      <c r="V19" s="1" t="s">
        <v>31</v>
      </c>
    </row>
    <row r="20" spans="1:22" x14ac:dyDescent="0.35">
      <c r="A20" s="2"/>
      <c r="B20" s="1" t="s">
        <v>10</v>
      </c>
      <c r="C20" s="1"/>
      <c r="D20" s="2">
        <v>0.112</v>
      </c>
      <c r="E20" s="2">
        <v>115</v>
      </c>
      <c r="F20" s="2">
        <v>51.9</v>
      </c>
      <c r="G20" s="2">
        <f t="shared" si="0"/>
        <v>1.1499999999999999</v>
      </c>
      <c r="H20" s="1"/>
      <c r="I20" s="2">
        <f t="shared" si="1"/>
        <v>4.2693634193517252E-2</v>
      </c>
      <c r="J20" s="2" t="s">
        <v>11</v>
      </c>
      <c r="K20" s="1" t="s">
        <v>12</v>
      </c>
      <c r="L20" s="2"/>
      <c r="M20" s="2" t="s">
        <v>13</v>
      </c>
      <c r="N20" s="2" t="s">
        <v>11</v>
      </c>
      <c r="O20" s="1">
        <f t="shared" si="2"/>
        <v>3.7124899298710657E-4</v>
      </c>
      <c r="P20" s="2"/>
      <c r="Q20" s="2"/>
      <c r="R20" s="1">
        <v>641</v>
      </c>
      <c r="S20" s="1">
        <v>9100</v>
      </c>
      <c r="T20" s="12" t="s">
        <v>29</v>
      </c>
      <c r="U20" s="1" t="s">
        <v>30</v>
      </c>
      <c r="V20" s="1" t="s">
        <v>31</v>
      </c>
    </row>
    <row r="21" spans="1:22" x14ac:dyDescent="0.35">
      <c r="A21" s="2">
        <v>1</v>
      </c>
      <c r="B21" s="1" t="s">
        <v>10</v>
      </c>
      <c r="C21" s="1"/>
      <c r="D21" s="2">
        <v>0.1225</v>
      </c>
      <c r="E21" s="2">
        <v>110</v>
      </c>
      <c r="F21" s="1">
        <v>51.4</v>
      </c>
      <c r="G21" s="2">
        <f t="shared" si="0"/>
        <v>1.1000000000000001</v>
      </c>
      <c r="H21" s="1"/>
      <c r="I21" s="2">
        <f t="shared" si="1"/>
        <v>4.1635755272600647E-2</v>
      </c>
      <c r="J21" s="2" t="s">
        <v>11</v>
      </c>
      <c r="K21" s="1" t="s">
        <v>12</v>
      </c>
      <c r="L21" s="2"/>
      <c r="M21" s="2" t="s">
        <v>13</v>
      </c>
      <c r="N21" s="2" t="s">
        <v>11</v>
      </c>
      <c r="O21" s="1">
        <f t="shared" si="2"/>
        <v>3.7850686611455131E-4</v>
      </c>
      <c r="P21" s="2"/>
      <c r="Q21" s="2"/>
      <c r="R21" s="1">
        <v>641</v>
      </c>
      <c r="S21" s="1">
        <v>9100</v>
      </c>
      <c r="T21" s="12" t="s">
        <v>29</v>
      </c>
      <c r="U21" s="1" t="s">
        <v>30</v>
      </c>
      <c r="V21" s="1" t="s">
        <v>31</v>
      </c>
    </row>
    <row r="22" spans="1:22" x14ac:dyDescent="0.35">
      <c r="A22" s="2">
        <v>6</v>
      </c>
      <c r="B22" s="1" t="s">
        <v>10</v>
      </c>
      <c r="C22" s="1"/>
      <c r="D22" s="2">
        <v>0.1135</v>
      </c>
      <c r="E22" s="2">
        <v>73</v>
      </c>
      <c r="F22" s="1">
        <v>45.7</v>
      </c>
      <c r="G22" s="2">
        <f t="shared" si="0"/>
        <v>0.73</v>
      </c>
      <c r="H22" s="1"/>
      <c r="I22" s="2">
        <f t="shared" si="1"/>
        <v>3.4953483138535496E-2</v>
      </c>
      <c r="J22" s="2" t="s">
        <v>11</v>
      </c>
      <c r="K22" s="1" t="s">
        <v>12</v>
      </c>
      <c r="L22" s="2"/>
      <c r="M22" s="2" t="s">
        <v>13</v>
      </c>
      <c r="N22" s="2" t="s">
        <v>11</v>
      </c>
      <c r="O22" s="1">
        <f t="shared" si="2"/>
        <v>4.7881483751418483E-4</v>
      </c>
      <c r="P22" s="2"/>
      <c r="Q22" s="2"/>
      <c r="R22" s="1">
        <v>513</v>
      </c>
      <c r="S22" s="1">
        <v>6700</v>
      </c>
      <c r="T22" s="5" t="s">
        <v>29</v>
      </c>
      <c r="U22" s="1" t="s">
        <v>37</v>
      </c>
      <c r="V22" s="1" t="s">
        <v>38</v>
      </c>
    </row>
    <row r="23" spans="1:22" x14ac:dyDescent="0.35">
      <c r="A23" s="2">
        <v>17</v>
      </c>
      <c r="B23" s="1" t="s">
        <v>10</v>
      </c>
      <c r="C23" s="1"/>
      <c r="D23" s="2">
        <v>0.16</v>
      </c>
      <c r="E23" s="2">
        <v>73.3</v>
      </c>
      <c r="F23" s="1">
        <v>42.8</v>
      </c>
      <c r="G23" s="2">
        <f t="shared" si="0"/>
        <v>0.73299999999999998</v>
      </c>
      <c r="H23" s="1"/>
      <c r="I23" s="2">
        <f t="shared" si="1"/>
        <v>4.0014411739016514E-2</v>
      </c>
      <c r="J23" s="2" t="s">
        <v>11</v>
      </c>
      <c r="K23" s="1" t="s">
        <v>12</v>
      </c>
      <c r="L23" s="2"/>
      <c r="M23" s="2" t="s">
        <v>13</v>
      </c>
      <c r="N23" s="2" t="s">
        <v>11</v>
      </c>
      <c r="O23" s="1">
        <f t="shared" si="2"/>
        <v>5.4589920517075742E-4</v>
      </c>
      <c r="P23" s="2"/>
      <c r="Q23" s="2"/>
      <c r="R23" s="1"/>
      <c r="S23" s="1">
        <v>143</v>
      </c>
      <c r="T23" s="6" t="s">
        <v>48</v>
      </c>
      <c r="U23" s="1" t="s">
        <v>61</v>
      </c>
      <c r="V23" s="1" t="s">
        <v>62</v>
      </c>
    </row>
    <row r="24" spans="1:22" x14ac:dyDescent="0.35">
      <c r="A24" s="2">
        <v>7</v>
      </c>
      <c r="B24" s="1" t="s">
        <v>10</v>
      </c>
      <c r="C24" s="1"/>
      <c r="D24" s="2">
        <v>9.1999999999999998E-2</v>
      </c>
      <c r="E24" s="2">
        <v>49.2</v>
      </c>
      <c r="F24" s="1">
        <v>41.7</v>
      </c>
      <c r="G24" s="2">
        <f t="shared" si="0"/>
        <v>0.49200000000000005</v>
      </c>
      <c r="H24" s="1"/>
      <c r="I24" s="2">
        <f t="shared" si="1"/>
        <v>2.8293911633283299E-2</v>
      </c>
      <c r="J24" s="2" t="s">
        <v>11</v>
      </c>
      <c r="K24" s="1" t="s">
        <v>12</v>
      </c>
      <c r="L24" s="2"/>
      <c r="M24" s="2" t="s">
        <v>13</v>
      </c>
      <c r="N24" s="2" t="s">
        <v>11</v>
      </c>
      <c r="O24" s="1">
        <f t="shared" si="2"/>
        <v>5.7507950474153041E-4</v>
      </c>
      <c r="P24" s="2"/>
      <c r="Q24" s="2"/>
      <c r="R24" s="1">
        <v>961</v>
      </c>
      <c r="S24" s="1">
        <v>13000</v>
      </c>
      <c r="T24" s="2" t="s">
        <v>42</v>
      </c>
      <c r="U24" s="1" t="s">
        <v>43</v>
      </c>
      <c r="V24" s="1" t="s">
        <v>44</v>
      </c>
    </row>
    <row r="25" spans="1:22" x14ac:dyDescent="0.35">
      <c r="A25" s="2">
        <v>4</v>
      </c>
      <c r="B25" s="1" t="s">
        <v>10</v>
      </c>
      <c r="C25" s="1"/>
      <c r="D25" s="2">
        <v>0.13250000000000001</v>
      </c>
      <c r="E25" s="2">
        <v>55</v>
      </c>
      <c r="F25" s="1">
        <v>39.200000000000003</v>
      </c>
      <c r="G25" s="2">
        <f t="shared" si="0"/>
        <v>0.55000000000000004</v>
      </c>
      <c r="H25" s="1"/>
      <c r="I25" s="2">
        <f t="shared" si="1"/>
        <v>3.5792378175760094E-2</v>
      </c>
      <c r="J25" s="2" t="s">
        <v>11</v>
      </c>
      <c r="K25" s="1" t="s">
        <v>12</v>
      </c>
      <c r="L25" s="2"/>
      <c r="M25" s="2" t="s">
        <v>13</v>
      </c>
      <c r="N25" s="2" t="s">
        <v>11</v>
      </c>
      <c r="O25" s="1">
        <f t="shared" si="2"/>
        <v>6.5077051228654712E-4</v>
      </c>
      <c r="P25" s="2"/>
      <c r="Q25" s="2"/>
      <c r="R25" s="1">
        <v>513</v>
      </c>
      <c r="S25" s="1">
        <v>6700</v>
      </c>
      <c r="T25" s="5" t="s">
        <v>29</v>
      </c>
      <c r="U25" s="1" t="s">
        <v>37</v>
      </c>
      <c r="V25" s="1" t="s">
        <v>38</v>
      </c>
    </row>
    <row r="26" spans="1:22" x14ac:dyDescent="0.35">
      <c r="A26" s="2">
        <v>11</v>
      </c>
      <c r="B26" s="1" t="s">
        <v>10</v>
      </c>
      <c r="C26" s="1"/>
      <c r="D26" s="2">
        <v>0.121</v>
      </c>
      <c r="E26" s="2">
        <v>43.5</v>
      </c>
      <c r="F26" s="1">
        <v>39.200000000000003</v>
      </c>
      <c r="G26" s="2">
        <f t="shared" si="0"/>
        <v>0.435</v>
      </c>
      <c r="H26" s="1"/>
      <c r="I26" s="2">
        <f t="shared" si="1"/>
        <v>2.8308517284464801E-2</v>
      </c>
      <c r="J26" s="2" t="s">
        <v>11</v>
      </c>
      <c r="K26" s="1" t="s">
        <v>12</v>
      </c>
      <c r="L26" s="2"/>
      <c r="M26" s="2" t="s">
        <v>13</v>
      </c>
      <c r="N26" s="2" t="s">
        <v>11</v>
      </c>
      <c r="O26" s="1">
        <f t="shared" si="2"/>
        <v>6.5077051228654712E-4</v>
      </c>
      <c r="P26" s="2"/>
      <c r="Q26" s="2"/>
      <c r="R26" s="1"/>
      <c r="S26" s="1"/>
      <c r="T26" s="2" t="s">
        <v>48</v>
      </c>
      <c r="U26" s="1" t="s">
        <v>49</v>
      </c>
      <c r="V26" s="1" t="s">
        <v>50</v>
      </c>
    </row>
    <row r="27" spans="1:22" x14ac:dyDescent="0.35">
      <c r="A27" s="2"/>
      <c r="B27" s="1" t="s">
        <v>10</v>
      </c>
      <c r="C27" s="1"/>
      <c r="D27" s="2">
        <v>0.16</v>
      </c>
      <c r="E27" s="2">
        <v>40</v>
      </c>
      <c r="F27" s="2">
        <v>36.200000000000003</v>
      </c>
      <c r="G27" s="2">
        <f t="shared" si="0"/>
        <v>0.4</v>
      </c>
      <c r="H27" s="1"/>
      <c r="I27" s="2">
        <f t="shared" si="1"/>
        <v>3.0524098775983631E-2</v>
      </c>
      <c r="J27" s="2" t="s">
        <v>11</v>
      </c>
      <c r="K27" s="1" t="s">
        <v>12</v>
      </c>
      <c r="L27" s="2"/>
      <c r="M27" s="2" t="s">
        <v>13</v>
      </c>
      <c r="N27" s="2" t="s">
        <v>11</v>
      </c>
      <c r="O27" s="1">
        <f t="shared" si="2"/>
        <v>7.631024693995908E-4</v>
      </c>
      <c r="P27" s="2"/>
      <c r="Q27" s="2"/>
      <c r="R27" s="2"/>
      <c r="S27" s="2"/>
      <c r="T27" s="6" t="s">
        <v>66</v>
      </c>
      <c r="U27" s="1" t="s">
        <v>67</v>
      </c>
      <c r="V27" s="1" t="s">
        <v>68</v>
      </c>
    </row>
    <row r="28" spans="1:22" x14ac:dyDescent="0.35">
      <c r="A28" s="2">
        <v>12</v>
      </c>
      <c r="B28" s="1" t="s">
        <v>10</v>
      </c>
      <c r="C28" s="1"/>
      <c r="D28" s="2">
        <v>9.7500000000000003E-2</v>
      </c>
      <c r="E28" s="2">
        <v>24.1</v>
      </c>
      <c r="F28" s="1">
        <v>33.799999999999997</v>
      </c>
      <c r="G28" s="2">
        <f t="shared" si="0"/>
        <v>0.24100000000000002</v>
      </c>
      <c r="H28" s="1"/>
      <c r="I28" s="2">
        <f t="shared" si="1"/>
        <v>2.1095199747907991E-2</v>
      </c>
      <c r="J28" s="2" t="s">
        <v>11</v>
      </c>
      <c r="K28" s="1" t="s">
        <v>12</v>
      </c>
      <c r="L28" s="2"/>
      <c r="M28" s="2" t="s">
        <v>13</v>
      </c>
      <c r="N28" s="2" t="s">
        <v>11</v>
      </c>
      <c r="O28" s="1">
        <f t="shared" si="2"/>
        <v>8.7531949161443942E-4</v>
      </c>
      <c r="P28" s="2"/>
      <c r="Q28" s="2"/>
      <c r="R28" s="1">
        <v>689</v>
      </c>
      <c r="S28" s="1">
        <v>9700</v>
      </c>
      <c r="T28" s="5" t="s">
        <v>29</v>
      </c>
      <c r="U28" s="1" t="s">
        <v>37</v>
      </c>
      <c r="V28" s="1" t="s">
        <v>51</v>
      </c>
    </row>
    <row r="29" spans="1:22" x14ac:dyDescent="0.35">
      <c r="A29" s="2">
        <v>14</v>
      </c>
      <c r="B29" s="1" t="s">
        <v>10</v>
      </c>
      <c r="C29" s="1"/>
      <c r="D29" s="2">
        <v>0.24</v>
      </c>
      <c r="E29" s="2">
        <v>35.299999999999997</v>
      </c>
      <c r="F29" s="1">
        <v>33.799999999999997</v>
      </c>
      <c r="G29" s="2">
        <f t="shared" si="0"/>
        <v>0.35299999999999998</v>
      </c>
      <c r="H29" s="1"/>
      <c r="I29" s="2">
        <f t="shared" si="1"/>
        <v>3.0898778053989707E-2</v>
      </c>
      <c r="J29" s="2" t="s">
        <v>11</v>
      </c>
      <c r="K29" s="1" t="s">
        <v>12</v>
      </c>
      <c r="L29" s="2"/>
      <c r="M29" s="2" t="s">
        <v>13</v>
      </c>
      <c r="N29" s="2" t="s">
        <v>11</v>
      </c>
      <c r="O29" s="1">
        <f t="shared" si="2"/>
        <v>8.7531949161443942E-4</v>
      </c>
      <c r="P29" s="2"/>
      <c r="Q29" s="2"/>
      <c r="R29" s="1"/>
      <c r="S29" s="1"/>
      <c r="T29" s="6" t="s">
        <v>55</v>
      </c>
      <c r="U29" s="1" t="s">
        <v>56</v>
      </c>
      <c r="V29" s="1" t="s">
        <v>57</v>
      </c>
    </row>
    <row r="30" spans="1:22" x14ac:dyDescent="0.35">
      <c r="A30" s="2">
        <v>13</v>
      </c>
      <c r="B30" s="1" t="s">
        <v>10</v>
      </c>
      <c r="C30" s="1"/>
      <c r="D30" s="2">
        <v>9.9000000000000005E-2</v>
      </c>
      <c r="E30" s="2">
        <v>40.200000000000003</v>
      </c>
      <c r="F30" s="1">
        <v>32.700000000000003</v>
      </c>
      <c r="G30" s="2">
        <f t="shared" si="0"/>
        <v>0.40200000000000002</v>
      </c>
      <c r="H30" s="1"/>
      <c r="I30" s="2">
        <f t="shared" si="1"/>
        <v>3.7595039699239677E-2</v>
      </c>
      <c r="J30" s="2" t="s">
        <v>11</v>
      </c>
      <c r="K30" s="1" t="s">
        <v>12</v>
      </c>
      <c r="L30" s="2"/>
      <c r="M30" s="2" t="s">
        <v>13</v>
      </c>
      <c r="N30" s="2" t="s">
        <v>11</v>
      </c>
      <c r="O30" s="1">
        <f t="shared" si="2"/>
        <v>9.3519999251839988E-4</v>
      </c>
      <c r="P30" s="2"/>
      <c r="Q30" s="2"/>
      <c r="R30" s="1"/>
      <c r="S30" s="1"/>
      <c r="T30" s="6" t="s">
        <v>52</v>
      </c>
      <c r="U30" s="1" t="s">
        <v>53</v>
      </c>
      <c r="V30" s="1" t="s">
        <v>54</v>
      </c>
    </row>
    <row r="31" spans="1:22" x14ac:dyDescent="0.35">
      <c r="A31" s="2">
        <v>15</v>
      </c>
      <c r="B31" s="1" t="s">
        <v>10</v>
      </c>
      <c r="C31" s="1"/>
      <c r="D31" s="2">
        <v>0.1575</v>
      </c>
      <c r="E31" s="2">
        <v>29.9</v>
      </c>
      <c r="F31" s="1">
        <v>31.9</v>
      </c>
      <c r="G31" s="2">
        <f t="shared" si="0"/>
        <v>0.29899999999999999</v>
      </c>
      <c r="H31" s="1"/>
      <c r="I31" s="2">
        <f t="shared" si="1"/>
        <v>2.9382572891382751E-2</v>
      </c>
      <c r="J31" s="2" t="s">
        <v>11</v>
      </c>
      <c r="K31" s="1" t="s">
        <v>12</v>
      </c>
      <c r="L31" s="2"/>
      <c r="M31" s="2" t="s">
        <v>13</v>
      </c>
      <c r="N31" s="2" t="s">
        <v>11</v>
      </c>
      <c r="O31" s="1">
        <f t="shared" si="2"/>
        <v>9.8269474553119569E-4</v>
      </c>
      <c r="P31" s="2"/>
      <c r="Q31" s="2"/>
      <c r="R31" s="1">
        <v>593</v>
      </c>
      <c r="S31" s="1">
        <v>6200</v>
      </c>
      <c r="T31" s="6" t="s">
        <v>58</v>
      </c>
      <c r="U31" s="1" t="s">
        <v>59</v>
      </c>
      <c r="V31" s="1" t="s">
        <v>60</v>
      </c>
    </row>
    <row r="32" spans="1:22" x14ac:dyDescent="0.35">
      <c r="A32" s="2">
        <v>10</v>
      </c>
      <c r="B32" s="1" t="s">
        <v>10</v>
      </c>
      <c r="C32" s="1"/>
      <c r="D32" s="2">
        <v>0.18</v>
      </c>
      <c r="E32" s="2">
        <v>39.4</v>
      </c>
      <c r="F32" s="1">
        <v>31.3</v>
      </c>
      <c r="G32" s="2">
        <f t="shared" si="0"/>
        <v>0.39399999999999996</v>
      </c>
      <c r="H32" s="1"/>
      <c r="I32" s="2">
        <f t="shared" si="1"/>
        <v>4.0216803274505199E-2</v>
      </c>
      <c r="J32" s="2" t="s">
        <v>11</v>
      </c>
      <c r="K32" s="1" t="s">
        <v>12</v>
      </c>
      <c r="L32" s="2"/>
      <c r="M32" s="2" t="s">
        <v>13</v>
      </c>
      <c r="N32" s="2" t="s">
        <v>11</v>
      </c>
      <c r="O32" s="1">
        <f t="shared" si="2"/>
        <v>1.0207310475762741E-3</v>
      </c>
      <c r="P32" s="2"/>
      <c r="Q32" s="2"/>
      <c r="R32" s="2"/>
      <c r="S32" s="2"/>
      <c r="T32" s="1"/>
      <c r="U32" s="13"/>
      <c r="V32" s="14"/>
    </row>
    <row r="33" spans="1:22" x14ac:dyDescent="0.35">
      <c r="A33" s="2"/>
      <c r="B33" s="1" t="s">
        <v>10</v>
      </c>
      <c r="C33" s="1"/>
      <c r="D33" s="2">
        <v>0.121</v>
      </c>
      <c r="E33" s="2">
        <v>44.2</v>
      </c>
      <c r="F33" s="2">
        <v>29.4</v>
      </c>
      <c r="G33" s="2">
        <f t="shared" si="0"/>
        <v>0.442</v>
      </c>
      <c r="H33" s="1"/>
      <c r="I33" s="2">
        <f t="shared" si="1"/>
        <v>5.1136100698782924E-2</v>
      </c>
      <c r="J33" s="2" t="s">
        <v>11</v>
      </c>
      <c r="K33" s="1" t="s">
        <v>12</v>
      </c>
      <c r="L33" s="2"/>
      <c r="M33" s="2" t="s">
        <v>13</v>
      </c>
      <c r="N33" s="2" t="s">
        <v>11</v>
      </c>
      <c r="O33" s="1">
        <f t="shared" si="2"/>
        <v>1.1569253551760841E-3</v>
      </c>
      <c r="P33" s="2"/>
      <c r="Q33" s="2"/>
      <c r="R33" s="2"/>
      <c r="S33" s="2"/>
      <c r="T33" s="6" t="s">
        <v>63</v>
      </c>
      <c r="U33" s="1" t="s">
        <v>64</v>
      </c>
      <c r="V33" s="1" t="s">
        <v>65</v>
      </c>
    </row>
    <row r="34" spans="1:22" x14ac:dyDescent="0.35">
      <c r="A34" s="2">
        <v>3</v>
      </c>
      <c r="B34" s="1" t="s">
        <v>10</v>
      </c>
      <c r="C34" s="1"/>
      <c r="D34" s="2">
        <v>0.14650000000000002</v>
      </c>
      <c r="E34" s="2">
        <v>32.200000000000003</v>
      </c>
      <c r="F34" s="1">
        <v>28.2</v>
      </c>
      <c r="G34" s="2">
        <f t="shared" ref="G34:G59" si="3">E34/100</f>
        <v>0.32200000000000001</v>
      </c>
      <c r="H34" s="1"/>
      <c r="I34" s="2">
        <f t="shared" ref="I34:I59" si="4">E34/(F34^2)</f>
        <v>4.0490920979829995E-2</v>
      </c>
      <c r="J34" s="2" t="s">
        <v>11</v>
      </c>
      <c r="K34" s="1" t="s">
        <v>12</v>
      </c>
      <c r="L34" s="2"/>
      <c r="M34" s="2" t="s">
        <v>13</v>
      </c>
      <c r="N34" s="2" t="s">
        <v>11</v>
      </c>
      <c r="O34" s="1">
        <f t="shared" ref="O34:O59" si="5">1/F34^2</f>
        <v>1.2574820180071425E-3</v>
      </c>
      <c r="P34" s="2"/>
      <c r="Q34" s="2"/>
      <c r="R34" s="2"/>
      <c r="S34" s="2"/>
      <c r="T34" s="6" t="s">
        <v>34</v>
      </c>
      <c r="U34" s="1" t="s">
        <v>35</v>
      </c>
      <c r="V34" s="1" t="s">
        <v>36</v>
      </c>
    </row>
    <row r="35" spans="1:22" x14ac:dyDescent="0.35">
      <c r="A35" s="2">
        <v>16</v>
      </c>
      <c r="B35" s="1" t="s">
        <v>10</v>
      </c>
      <c r="C35" s="1"/>
      <c r="D35" s="2">
        <v>0.17</v>
      </c>
      <c r="E35" s="2">
        <v>21.1</v>
      </c>
      <c r="F35" s="1">
        <v>27.2</v>
      </c>
      <c r="G35" s="2">
        <f t="shared" si="3"/>
        <v>0.21100000000000002</v>
      </c>
      <c r="H35" s="1"/>
      <c r="I35" s="2">
        <f t="shared" si="4"/>
        <v>2.8519679930795853E-2</v>
      </c>
      <c r="J35" s="2" t="s">
        <v>11</v>
      </c>
      <c r="K35" s="1" t="s">
        <v>12</v>
      </c>
      <c r="L35" s="2"/>
      <c r="M35" s="2" t="s">
        <v>13</v>
      </c>
      <c r="N35" s="2" t="s">
        <v>11</v>
      </c>
      <c r="O35" s="1">
        <f t="shared" si="5"/>
        <v>1.3516435986159171E-3</v>
      </c>
      <c r="P35" s="2"/>
      <c r="Q35" s="2"/>
      <c r="R35" s="2"/>
      <c r="S35" s="2"/>
      <c r="T35" s="2" t="s">
        <v>32</v>
      </c>
      <c r="U35" s="14"/>
      <c r="V35" s="14"/>
    </row>
    <row r="36" spans="1:22" x14ac:dyDescent="0.35">
      <c r="A36" s="2">
        <v>5</v>
      </c>
      <c r="B36" s="1" t="s">
        <v>10</v>
      </c>
      <c r="C36" s="1"/>
      <c r="D36" s="2">
        <v>0.12</v>
      </c>
      <c r="E36" s="2">
        <v>23.3</v>
      </c>
      <c r="F36" s="1">
        <v>23.6</v>
      </c>
      <c r="G36" s="2">
        <f t="shared" si="3"/>
        <v>0.23300000000000001</v>
      </c>
      <c r="H36" s="1"/>
      <c r="I36" s="2">
        <f t="shared" si="4"/>
        <v>4.1834243033611031E-2</v>
      </c>
      <c r="J36" s="2" t="s">
        <v>11</v>
      </c>
      <c r="K36" s="1" t="s">
        <v>12</v>
      </c>
      <c r="L36" s="2"/>
      <c r="M36" s="2" t="s">
        <v>13</v>
      </c>
      <c r="N36" s="2" t="s">
        <v>11</v>
      </c>
      <c r="O36" s="1">
        <f t="shared" si="5"/>
        <v>1.7954610744039068E-3</v>
      </c>
      <c r="P36" s="2"/>
      <c r="Q36" s="2"/>
      <c r="R36" s="2"/>
      <c r="S36" s="2"/>
      <c r="T36" s="6" t="s">
        <v>39</v>
      </c>
      <c r="U36" s="1" t="s">
        <v>40</v>
      </c>
      <c r="V36" s="1" t="s">
        <v>41</v>
      </c>
    </row>
    <row r="37" spans="1:22" x14ac:dyDescent="0.35">
      <c r="A37" s="2">
        <v>2</v>
      </c>
      <c r="B37" s="1" t="s">
        <v>10</v>
      </c>
      <c r="C37" s="1"/>
      <c r="D37" s="2">
        <v>0.2</v>
      </c>
      <c r="E37" s="2">
        <v>29.8</v>
      </c>
      <c r="F37" s="1">
        <v>22.6</v>
      </c>
      <c r="G37" s="2">
        <f t="shared" si="3"/>
        <v>0.29799999999999999</v>
      </c>
      <c r="H37" s="1"/>
      <c r="I37" s="2">
        <f t="shared" si="4"/>
        <v>5.8344427911347793E-2</v>
      </c>
      <c r="J37" s="2" t="s">
        <v>11</v>
      </c>
      <c r="K37" s="1" t="s">
        <v>12</v>
      </c>
      <c r="L37" s="2"/>
      <c r="M37" s="2" t="s">
        <v>13</v>
      </c>
      <c r="N37" s="2" t="s">
        <v>11</v>
      </c>
      <c r="O37" s="1">
        <f t="shared" si="5"/>
        <v>1.9578667084344894E-3</v>
      </c>
      <c r="P37" s="2"/>
      <c r="Q37" s="2"/>
      <c r="R37" s="2"/>
      <c r="S37" s="2"/>
      <c r="T37" s="6" t="s">
        <v>32</v>
      </c>
      <c r="U37" s="1" t="s">
        <v>33</v>
      </c>
      <c r="V37" s="15"/>
    </row>
    <row r="38" spans="1:22" x14ac:dyDescent="0.35">
      <c r="A38" s="2">
        <v>18</v>
      </c>
      <c r="B38" s="1" t="s">
        <v>10</v>
      </c>
      <c r="C38" s="1"/>
      <c r="D38" s="2">
        <v>0.14499999999999999</v>
      </c>
      <c r="E38" s="2">
        <v>18.600000000000001</v>
      </c>
      <c r="F38" s="1">
        <v>17.8</v>
      </c>
      <c r="G38" s="2">
        <f t="shared" si="3"/>
        <v>0.18600000000000003</v>
      </c>
      <c r="H38" s="1"/>
      <c r="I38" s="2">
        <f t="shared" si="4"/>
        <v>5.8704709001388709E-2</v>
      </c>
      <c r="J38" s="2" t="s">
        <v>11</v>
      </c>
      <c r="K38" s="1" t="s">
        <v>12</v>
      </c>
      <c r="L38" s="2"/>
      <c r="M38" s="2" t="s">
        <v>13</v>
      </c>
      <c r="N38" s="2" t="s">
        <v>11</v>
      </c>
      <c r="O38" s="1">
        <f t="shared" si="5"/>
        <v>3.1561671506122962E-3</v>
      </c>
      <c r="P38" s="2"/>
      <c r="Q38" s="2"/>
      <c r="R38" s="2"/>
      <c r="S38" s="2"/>
      <c r="T38" s="7" t="s">
        <v>45</v>
      </c>
      <c r="U38" s="1" t="s">
        <v>46</v>
      </c>
      <c r="V38" s="1" t="s">
        <v>47</v>
      </c>
    </row>
    <row r="39" spans="1:22" x14ac:dyDescent="0.35">
      <c r="A39" s="2">
        <v>9</v>
      </c>
      <c r="B39" s="1" t="s">
        <v>10</v>
      </c>
      <c r="C39" s="1"/>
      <c r="D39" s="2">
        <v>0.17149999999999999</v>
      </c>
      <c r="E39" s="2">
        <v>20.6</v>
      </c>
      <c r="F39" s="1">
        <v>16.8</v>
      </c>
      <c r="G39" s="2">
        <f t="shared" si="3"/>
        <v>0.20600000000000002</v>
      </c>
      <c r="H39" s="1"/>
      <c r="I39" s="2">
        <f t="shared" si="4"/>
        <v>7.2987528344671204E-2</v>
      </c>
      <c r="J39" s="2" t="s">
        <v>11</v>
      </c>
      <c r="K39" s="1" t="s">
        <v>12</v>
      </c>
      <c r="L39" s="2"/>
      <c r="M39" s="2" t="s">
        <v>13</v>
      </c>
      <c r="N39" s="2" t="s">
        <v>11</v>
      </c>
      <c r="O39" s="1">
        <f t="shared" si="5"/>
        <v>3.5430839002267571E-3</v>
      </c>
      <c r="P39" s="2"/>
      <c r="Q39" s="2"/>
      <c r="R39" s="2"/>
      <c r="S39" s="2"/>
      <c r="T39" s="7" t="s">
        <v>45</v>
      </c>
      <c r="U39" s="1" t="s">
        <v>46</v>
      </c>
      <c r="V39" s="1" t="s">
        <v>47</v>
      </c>
    </row>
    <row r="40" spans="1:22" x14ac:dyDescent="0.35">
      <c r="A40" s="2">
        <v>1</v>
      </c>
      <c r="B40" s="2" t="s">
        <v>10</v>
      </c>
      <c r="C40" s="2"/>
      <c r="D40" s="1">
        <v>0.2044</v>
      </c>
      <c r="E40" s="4">
        <f t="shared" ref="E40:E59" si="6">L40/3.14</f>
        <v>77.229299363057322</v>
      </c>
      <c r="F40" s="4">
        <v>25</v>
      </c>
      <c r="G40" s="2">
        <f t="shared" si="3"/>
        <v>0.77229299363057324</v>
      </c>
      <c r="H40" s="16"/>
      <c r="I40" s="2">
        <f t="shared" si="4"/>
        <v>0.12356687898089172</v>
      </c>
      <c r="J40" s="2" t="s">
        <v>19</v>
      </c>
      <c r="K40" s="4" t="s">
        <v>20</v>
      </c>
      <c r="L40" s="4">
        <v>242.5</v>
      </c>
      <c r="M40" s="1" t="s">
        <v>22</v>
      </c>
      <c r="N40" s="1" t="s">
        <v>19</v>
      </c>
      <c r="O40" s="1">
        <f t="shared" si="5"/>
        <v>1.6000000000000001E-3</v>
      </c>
      <c r="P40" s="1" t="s">
        <v>69</v>
      </c>
      <c r="Q40" s="2"/>
      <c r="R40" s="2">
        <v>700</v>
      </c>
      <c r="S40" s="2"/>
      <c r="T40" s="2"/>
      <c r="U40" s="2"/>
      <c r="V40" s="2"/>
    </row>
    <row r="41" spans="1:22" x14ac:dyDescent="0.35">
      <c r="A41" s="2">
        <v>2</v>
      </c>
      <c r="B41" s="2" t="s">
        <v>10</v>
      </c>
      <c r="C41" s="2"/>
      <c r="D41" s="1">
        <v>0.15579999999999999</v>
      </c>
      <c r="E41" s="4">
        <f t="shared" si="6"/>
        <v>66.242038216560502</v>
      </c>
      <c r="F41" s="4">
        <v>32</v>
      </c>
      <c r="G41" s="2">
        <f t="shared" si="3"/>
        <v>0.66242038216560506</v>
      </c>
      <c r="H41" s="16"/>
      <c r="I41" s="2">
        <f t="shared" si="4"/>
        <v>6.4689490445859865E-2</v>
      </c>
      <c r="J41" s="2" t="s">
        <v>19</v>
      </c>
      <c r="K41" s="4" t="s">
        <v>20</v>
      </c>
      <c r="L41" s="4">
        <v>208</v>
      </c>
      <c r="M41" s="1" t="s">
        <v>22</v>
      </c>
      <c r="N41" s="1" t="s">
        <v>19</v>
      </c>
      <c r="O41" s="1">
        <f t="shared" si="5"/>
        <v>9.765625E-4</v>
      </c>
      <c r="P41" s="1" t="s">
        <v>69</v>
      </c>
      <c r="Q41" s="2"/>
      <c r="R41" s="2">
        <v>700</v>
      </c>
      <c r="S41" s="2"/>
      <c r="T41" s="2"/>
      <c r="U41" s="2"/>
      <c r="V41" s="2"/>
    </row>
    <row r="42" spans="1:22" x14ac:dyDescent="0.35">
      <c r="A42" s="2">
        <v>3</v>
      </c>
      <c r="B42" s="2" t="s">
        <v>10</v>
      </c>
      <c r="C42" s="2"/>
      <c r="D42" s="1">
        <v>0.1396</v>
      </c>
      <c r="E42" s="4">
        <f t="shared" si="6"/>
        <v>42.993630573248403</v>
      </c>
      <c r="F42" s="4">
        <v>32</v>
      </c>
      <c r="G42" s="2">
        <f t="shared" si="3"/>
        <v>0.42993630573248404</v>
      </c>
      <c r="H42" s="16"/>
      <c r="I42" s="2">
        <f t="shared" si="4"/>
        <v>4.1985967356687894E-2</v>
      </c>
      <c r="J42" s="2" t="s">
        <v>19</v>
      </c>
      <c r="K42" s="4" t="s">
        <v>20</v>
      </c>
      <c r="L42" s="4">
        <v>135</v>
      </c>
      <c r="M42" s="1" t="s">
        <v>22</v>
      </c>
      <c r="N42" s="1" t="s">
        <v>19</v>
      </c>
      <c r="O42" s="1">
        <f t="shared" si="5"/>
        <v>9.765625E-4</v>
      </c>
      <c r="P42" s="1" t="s">
        <v>69</v>
      </c>
      <c r="Q42" s="2"/>
      <c r="R42" s="2">
        <v>700</v>
      </c>
      <c r="S42" s="2"/>
      <c r="T42" s="2"/>
      <c r="U42" s="2"/>
      <c r="V42" s="2"/>
    </row>
    <row r="43" spans="1:22" x14ac:dyDescent="0.35">
      <c r="A43" s="2">
        <v>4</v>
      </c>
      <c r="B43" s="2" t="s">
        <v>10</v>
      </c>
      <c r="C43" s="2"/>
      <c r="D43" s="1">
        <v>0.14499999999999999</v>
      </c>
      <c r="E43" s="4">
        <f t="shared" si="6"/>
        <v>35.668789808917197</v>
      </c>
      <c r="F43" s="4">
        <v>24</v>
      </c>
      <c r="G43" s="2">
        <f t="shared" si="3"/>
        <v>0.35668789808917195</v>
      </c>
      <c r="H43" s="16"/>
      <c r="I43" s="2">
        <f t="shared" si="4"/>
        <v>6.1924982307147908E-2</v>
      </c>
      <c r="J43" s="2" t="s">
        <v>19</v>
      </c>
      <c r="K43" s="4" t="s">
        <v>20</v>
      </c>
      <c r="L43" s="4">
        <v>112</v>
      </c>
      <c r="M43" s="1" t="s">
        <v>22</v>
      </c>
      <c r="N43" s="1" t="s">
        <v>19</v>
      </c>
      <c r="O43" s="1">
        <f t="shared" si="5"/>
        <v>1.736111111111111E-3</v>
      </c>
      <c r="P43" s="16" t="s">
        <v>70</v>
      </c>
      <c r="Q43" s="2"/>
      <c r="R43" s="2">
        <v>875</v>
      </c>
      <c r="S43" s="2"/>
      <c r="T43" s="2"/>
      <c r="U43" s="2"/>
      <c r="V43" s="2"/>
    </row>
    <row r="44" spans="1:22" x14ac:dyDescent="0.35">
      <c r="A44" s="2">
        <v>5</v>
      </c>
      <c r="B44" s="2" t="s">
        <v>10</v>
      </c>
      <c r="C44" s="2"/>
      <c r="D44" s="1">
        <v>0.2072</v>
      </c>
      <c r="E44" s="4">
        <f t="shared" si="6"/>
        <v>37.101910828025474</v>
      </c>
      <c r="F44" s="4">
        <v>35</v>
      </c>
      <c r="G44" s="2">
        <f t="shared" si="3"/>
        <v>0.37101910828025475</v>
      </c>
      <c r="H44" s="16"/>
      <c r="I44" s="2">
        <f t="shared" si="4"/>
        <v>3.0287274145326917E-2</v>
      </c>
      <c r="J44" s="2" t="s">
        <v>19</v>
      </c>
      <c r="K44" s="4" t="s">
        <v>20</v>
      </c>
      <c r="L44" s="4">
        <v>116.5</v>
      </c>
      <c r="M44" s="1" t="s">
        <v>22</v>
      </c>
      <c r="N44" s="1" t="s">
        <v>19</v>
      </c>
      <c r="O44" s="1">
        <f t="shared" si="5"/>
        <v>8.1632653061224493E-4</v>
      </c>
      <c r="P44" s="16" t="s">
        <v>70</v>
      </c>
      <c r="Q44" s="2"/>
      <c r="R44" s="2">
        <v>875</v>
      </c>
      <c r="S44" s="2"/>
      <c r="T44" s="2"/>
      <c r="U44" s="2"/>
      <c r="V44" s="2"/>
    </row>
    <row r="45" spans="1:22" x14ac:dyDescent="0.35">
      <c r="A45" s="2">
        <v>6</v>
      </c>
      <c r="B45" s="2" t="s">
        <v>10</v>
      </c>
      <c r="C45" s="2"/>
      <c r="D45" s="1">
        <v>0.188</v>
      </c>
      <c r="E45" s="4">
        <f t="shared" si="6"/>
        <v>34.522292993630572</v>
      </c>
      <c r="F45" s="4">
        <v>34</v>
      </c>
      <c r="G45" s="2">
        <f t="shared" si="3"/>
        <v>0.34522292993630571</v>
      </c>
      <c r="H45" s="16"/>
      <c r="I45" s="2">
        <f t="shared" si="4"/>
        <v>2.9863575254005684E-2</v>
      </c>
      <c r="J45" s="2" t="s">
        <v>19</v>
      </c>
      <c r="K45" s="4" t="s">
        <v>20</v>
      </c>
      <c r="L45" s="4">
        <v>108.4</v>
      </c>
      <c r="M45" s="1" t="s">
        <v>22</v>
      </c>
      <c r="N45" s="1" t="s">
        <v>19</v>
      </c>
      <c r="O45" s="1">
        <f t="shared" si="5"/>
        <v>8.6505190311418688E-4</v>
      </c>
      <c r="P45" s="16" t="s">
        <v>70</v>
      </c>
      <c r="Q45" s="2"/>
      <c r="R45" s="2">
        <v>875</v>
      </c>
      <c r="S45" s="2"/>
      <c r="T45" s="2"/>
      <c r="U45" s="2"/>
      <c r="V45" s="2"/>
    </row>
    <row r="46" spans="1:22" x14ac:dyDescent="0.35">
      <c r="A46" s="2">
        <v>7</v>
      </c>
      <c r="B46" s="2" t="s">
        <v>10</v>
      </c>
      <c r="C46" s="2"/>
      <c r="D46" s="1">
        <v>0.13159999999999999</v>
      </c>
      <c r="E46" s="4">
        <f t="shared" si="6"/>
        <v>40.445859872611464</v>
      </c>
      <c r="F46" s="4">
        <v>38</v>
      </c>
      <c r="G46" s="2">
        <f t="shared" si="3"/>
        <v>0.40445859872611467</v>
      </c>
      <c r="H46" s="16"/>
      <c r="I46" s="2">
        <f t="shared" si="4"/>
        <v>2.8009598249730931E-2</v>
      </c>
      <c r="J46" s="2" t="s">
        <v>19</v>
      </c>
      <c r="K46" s="4" t="s">
        <v>20</v>
      </c>
      <c r="L46" s="4">
        <v>127</v>
      </c>
      <c r="M46" s="1" t="s">
        <v>22</v>
      </c>
      <c r="N46" s="1" t="s">
        <v>19</v>
      </c>
      <c r="O46" s="1">
        <f t="shared" si="5"/>
        <v>6.925207756232687E-4</v>
      </c>
      <c r="P46" s="16" t="s">
        <v>71</v>
      </c>
      <c r="Q46" s="2"/>
      <c r="R46" s="2">
        <v>600</v>
      </c>
      <c r="S46" s="2"/>
      <c r="T46" s="2"/>
      <c r="U46" s="2"/>
      <c r="V46" s="2"/>
    </row>
    <row r="47" spans="1:22" x14ac:dyDescent="0.35">
      <c r="A47" s="2">
        <v>8</v>
      </c>
      <c r="B47" s="2" t="s">
        <v>10</v>
      </c>
      <c r="C47" s="2"/>
      <c r="D47" s="1">
        <v>0.17369999999999999</v>
      </c>
      <c r="E47" s="4">
        <f t="shared" si="6"/>
        <v>60.35031847133758</v>
      </c>
      <c r="F47" s="4">
        <v>28</v>
      </c>
      <c r="G47" s="2">
        <f t="shared" si="3"/>
        <v>0.60350318471337583</v>
      </c>
      <c r="H47" s="16"/>
      <c r="I47" s="2">
        <f t="shared" si="4"/>
        <v>7.6977447029767318E-2</v>
      </c>
      <c r="J47" s="2" t="s">
        <v>19</v>
      </c>
      <c r="K47" s="4" t="s">
        <v>20</v>
      </c>
      <c r="L47" s="4">
        <v>189.5</v>
      </c>
      <c r="M47" s="1" t="s">
        <v>22</v>
      </c>
      <c r="N47" s="1" t="s">
        <v>19</v>
      </c>
      <c r="O47" s="1">
        <f t="shared" si="5"/>
        <v>1.2755102040816326E-3</v>
      </c>
      <c r="P47" s="16" t="s">
        <v>71</v>
      </c>
      <c r="Q47" s="2"/>
      <c r="R47" s="2">
        <v>600</v>
      </c>
      <c r="S47" s="2"/>
      <c r="T47" s="2"/>
      <c r="U47" s="2"/>
      <c r="V47" s="2"/>
    </row>
    <row r="48" spans="1:22" x14ac:dyDescent="0.35">
      <c r="A48" s="2">
        <v>9</v>
      </c>
      <c r="B48" s="2" t="s">
        <v>10</v>
      </c>
      <c r="C48" s="2"/>
      <c r="D48" s="1">
        <v>0.1731</v>
      </c>
      <c r="E48" s="4">
        <f t="shared" si="6"/>
        <v>25.796178343949045</v>
      </c>
      <c r="F48" s="4">
        <v>26</v>
      </c>
      <c r="G48" s="2">
        <f t="shared" si="3"/>
        <v>0.25796178343949044</v>
      </c>
      <c r="H48" s="16"/>
      <c r="I48" s="2">
        <f t="shared" si="4"/>
        <v>3.8160027136019299E-2</v>
      </c>
      <c r="J48" s="2" t="s">
        <v>19</v>
      </c>
      <c r="K48" s="4" t="s">
        <v>20</v>
      </c>
      <c r="L48" s="4">
        <v>81</v>
      </c>
      <c r="M48" s="1" t="s">
        <v>22</v>
      </c>
      <c r="N48" s="1" t="s">
        <v>19</v>
      </c>
      <c r="O48" s="1">
        <f t="shared" si="5"/>
        <v>1.4792899408284023E-3</v>
      </c>
      <c r="P48" s="16" t="s">
        <v>72</v>
      </c>
      <c r="Q48" s="2"/>
      <c r="R48" s="2">
        <v>800</v>
      </c>
      <c r="S48" s="2"/>
      <c r="T48" s="2"/>
      <c r="U48" s="2"/>
      <c r="V48" s="2"/>
    </row>
    <row r="49" spans="1:22" x14ac:dyDescent="0.35">
      <c r="A49" s="2">
        <v>10</v>
      </c>
      <c r="B49" s="2" t="s">
        <v>10</v>
      </c>
      <c r="C49" s="2"/>
      <c r="D49" s="1">
        <v>0.18129999999999999</v>
      </c>
      <c r="E49" s="4">
        <f t="shared" si="6"/>
        <v>29.777070063694268</v>
      </c>
      <c r="F49" s="4">
        <v>20</v>
      </c>
      <c r="G49" s="2">
        <f t="shared" si="3"/>
        <v>0.29777070063694266</v>
      </c>
      <c r="H49" s="16"/>
      <c r="I49" s="2">
        <f t="shared" si="4"/>
        <v>7.4442675159235666E-2</v>
      </c>
      <c r="J49" s="2" t="s">
        <v>19</v>
      </c>
      <c r="K49" s="4" t="s">
        <v>20</v>
      </c>
      <c r="L49" s="4">
        <v>93.5</v>
      </c>
      <c r="M49" s="1" t="s">
        <v>22</v>
      </c>
      <c r="N49" s="1" t="s">
        <v>19</v>
      </c>
      <c r="O49" s="1">
        <f t="shared" si="5"/>
        <v>2.5000000000000001E-3</v>
      </c>
      <c r="P49" s="16" t="s">
        <v>72</v>
      </c>
      <c r="Q49" s="2"/>
      <c r="R49" s="2">
        <v>800</v>
      </c>
      <c r="S49" s="2"/>
      <c r="T49" s="2"/>
      <c r="U49" s="2"/>
      <c r="V49" s="2"/>
    </row>
    <row r="50" spans="1:22" x14ac:dyDescent="0.35">
      <c r="A50" s="2">
        <v>11</v>
      </c>
      <c r="B50" s="2" t="s">
        <v>10</v>
      </c>
      <c r="C50" s="2"/>
      <c r="D50" s="1">
        <v>0.1731</v>
      </c>
      <c r="E50" s="4">
        <f t="shared" si="6"/>
        <v>85.350318471337573</v>
      </c>
      <c r="F50" s="4">
        <v>21</v>
      </c>
      <c r="G50" s="2">
        <f t="shared" si="3"/>
        <v>0.85350318471337572</v>
      </c>
      <c r="H50" s="16"/>
      <c r="I50" s="2">
        <f t="shared" si="4"/>
        <v>0.19353813712321444</v>
      </c>
      <c r="J50" s="2" t="s">
        <v>19</v>
      </c>
      <c r="K50" s="4" t="s">
        <v>20</v>
      </c>
      <c r="L50" s="4">
        <v>268</v>
      </c>
      <c r="M50" s="1" t="s">
        <v>22</v>
      </c>
      <c r="N50" s="1" t="s">
        <v>19</v>
      </c>
      <c r="O50" s="1">
        <f t="shared" si="5"/>
        <v>2.2675736961451248E-3</v>
      </c>
      <c r="P50" s="16" t="s">
        <v>72</v>
      </c>
      <c r="Q50" s="2"/>
      <c r="R50" s="2">
        <v>800</v>
      </c>
      <c r="S50" s="2"/>
      <c r="T50" s="2"/>
      <c r="U50" s="2"/>
      <c r="V50" s="2"/>
    </row>
    <row r="51" spans="1:22" x14ac:dyDescent="0.35">
      <c r="A51" s="2">
        <v>12</v>
      </c>
      <c r="B51" s="2" t="s">
        <v>10</v>
      </c>
      <c r="C51" s="2"/>
      <c r="D51" s="1">
        <v>0.1961</v>
      </c>
      <c r="E51" s="4">
        <f t="shared" si="6"/>
        <v>29.426751592356688</v>
      </c>
      <c r="F51" s="4">
        <v>18</v>
      </c>
      <c r="G51" s="2">
        <f t="shared" si="3"/>
        <v>0.29426751592356687</v>
      </c>
      <c r="H51" s="16"/>
      <c r="I51" s="2">
        <f t="shared" si="4"/>
        <v>9.0823307383816942E-2</v>
      </c>
      <c r="J51" s="2" t="s">
        <v>19</v>
      </c>
      <c r="K51" s="4" t="s">
        <v>20</v>
      </c>
      <c r="L51" s="4">
        <v>92.4</v>
      </c>
      <c r="M51" s="1" t="s">
        <v>22</v>
      </c>
      <c r="N51" s="1" t="s">
        <v>19</v>
      </c>
      <c r="O51" s="1">
        <f t="shared" si="5"/>
        <v>3.0864197530864196E-3</v>
      </c>
      <c r="P51" s="16" t="s">
        <v>72</v>
      </c>
      <c r="Q51" s="2"/>
      <c r="R51" s="2">
        <v>800</v>
      </c>
      <c r="S51" s="2"/>
      <c r="T51" s="2"/>
      <c r="U51" s="2"/>
      <c r="V51" s="2"/>
    </row>
    <row r="52" spans="1:22" x14ac:dyDescent="0.35">
      <c r="A52" s="2">
        <v>13</v>
      </c>
      <c r="B52" s="2" t="s">
        <v>10</v>
      </c>
      <c r="C52" s="2"/>
      <c r="D52" s="1">
        <v>0.26950000000000002</v>
      </c>
      <c r="E52" s="4">
        <f t="shared" si="6"/>
        <v>67.99363057324841</v>
      </c>
      <c r="F52" s="4">
        <v>27</v>
      </c>
      <c r="G52" s="2">
        <f t="shared" si="3"/>
        <v>0.67993630573248409</v>
      </c>
      <c r="H52" s="16"/>
      <c r="I52" s="2">
        <f t="shared" si="4"/>
        <v>9.3269726437926484E-2</v>
      </c>
      <c r="J52" s="2" t="s">
        <v>19</v>
      </c>
      <c r="K52" s="4" t="s">
        <v>20</v>
      </c>
      <c r="L52" s="4">
        <v>213.5</v>
      </c>
      <c r="M52" s="1" t="s">
        <v>22</v>
      </c>
      <c r="N52" s="1" t="s">
        <v>19</v>
      </c>
      <c r="O52" s="1">
        <f t="shared" si="5"/>
        <v>1.3717421124828531E-3</v>
      </c>
      <c r="P52" s="16" t="s">
        <v>73</v>
      </c>
      <c r="Q52" s="2"/>
      <c r="R52" s="2">
        <v>1100</v>
      </c>
      <c r="S52" s="2"/>
      <c r="T52" s="2"/>
      <c r="U52" s="2"/>
      <c r="V52" s="2"/>
    </row>
    <row r="53" spans="1:22" x14ac:dyDescent="0.35">
      <c r="A53" s="2">
        <v>14</v>
      </c>
      <c r="B53" s="2" t="s">
        <v>10</v>
      </c>
      <c r="C53" s="2"/>
      <c r="D53" s="1">
        <v>0.185</v>
      </c>
      <c r="E53" s="4">
        <f t="shared" si="6"/>
        <v>56.369426751592357</v>
      </c>
      <c r="F53" s="4">
        <v>35</v>
      </c>
      <c r="G53" s="2">
        <f t="shared" si="3"/>
        <v>0.56369426751592355</v>
      </c>
      <c r="H53" s="16"/>
      <c r="I53" s="2">
        <f t="shared" si="4"/>
        <v>4.6015858572728455E-2</v>
      </c>
      <c r="J53" s="2" t="s">
        <v>19</v>
      </c>
      <c r="K53" s="4" t="s">
        <v>20</v>
      </c>
      <c r="L53" s="4">
        <v>177</v>
      </c>
      <c r="M53" s="1" t="s">
        <v>22</v>
      </c>
      <c r="N53" s="1" t="s">
        <v>19</v>
      </c>
      <c r="O53" s="1">
        <f t="shared" si="5"/>
        <v>8.1632653061224493E-4</v>
      </c>
      <c r="P53" s="16" t="s">
        <v>73</v>
      </c>
      <c r="Q53" s="2"/>
      <c r="R53" s="2">
        <v>1100</v>
      </c>
      <c r="S53" s="2"/>
      <c r="T53" s="2"/>
      <c r="U53" s="2"/>
      <c r="V53" s="2"/>
    </row>
    <row r="54" spans="1:22" x14ac:dyDescent="0.35">
      <c r="A54" s="2">
        <v>15</v>
      </c>
      <c r="B54" s="2" t="s">
        <v>10</v>
      </c>
      <c r="C54" s="2"/>
      <c r="D54" s="1">
        <v>0.26050000000000001</v>
      </c>
      <c r="E54" s="4">
        <f t="shared" si="6"/>
        <v>69.745222929936304</v>
      </c>
      <c r="F54" s="4">
        <v>32</v>
      </c>
      <c r="G54" s="2">
        <f t="shared" si="3"/>
        <v>0.69745222929936301</v>
      </c>
      <c r="H54" s="16"/>
      <c r="I54" s="2">
        <f t="shared" si="4"/>
        <v>6.8110569267515922E-2</v>
      </c>
      <c r="J54" s="2" t="s">
        <v>19</v>
      </c>
      <c r="K54" s="4" t="s">
        <v>20</v>
      </c>
      <c r="L54" s="4">
        <v>219</v>
      </c>
      <c r="M54" s="1" t="s">
        <v>22</v>
      </c>
      <c r="N54" s="1" t="s">
        <v>19</v>
      </c>
      <c r="O54" s="1">
        <f t="shared" si="5"/>
        <v>9.765625E-4</v>
      </c>
      <c r="P54" s="16" t="s">
        <v>74</v>
      </c>
      <c r="Q54" s="2"/>
      <c r="R54" s="2">
        <v>700</v>
      </c>
      <c r="S54" s="2"/>
      <c r="T54" s="2"/>
      <c r="U54" s="2"/>
      <c r="V54" s="2"/>
    </row>
    <row r="55" spans="1:22" x14ac:dyDescent="0.35">
      <c r="A55" s="2">
        <v>16</v>
      </c>
      <c r="B55" s="2" t="s">
        <v>10</v>
      </c>
      <c r="C55" s="2"/>
      <c r="D55" s="1">
        <v>0.11169999999999999</v>
      </c>
      <c r="E55" s="4">
        <f t="shared" si="6"/>
        <v>35.35031847133758</v>
      </c>
      <c r="F55" s="4">
        <v>22</v>
      </c>
      <c r="G55" s="2">
        <f t="shared" si="3"/>
        <v>0.35350318471337583</v>
      </c>
      <c r="H55" s="16"/>
      <c r="I55" s="2">
        <f t="shared" si="4"/>
        <v>7.3037848081275988E-2</v>
      </c>
      <c r="J55" s="2" t="s">
        <v>19</v>
      </c>
      <c r="K55" s="4" t="s">
        <v>20</v>
      </c>
      <c r="L55" s="4">
        <v>111</v>
      </c>
      <c r="M55" s="1" t="s">
        <v>22</v>
      </c>
      <c r="N55" s="1" t="s">
        <v>19</v>
      </c>
      <c r="O55" s="1">
        <f t="shared" si="5"/>
        <v>2.0661157024793389E-3</v>
      </c>
      <c r="P55" s="16" t="s">
        <v>74</v>
      </c>
      <c r="Q55" s="2"/>
      <c r="R55" s="2">
        <v>700</v>
      </c>
      <c r="S55" s="2"/>
      <c r="T55" s="2"/>
      <c r="U55" s="2"/>
      <c r="V55" s="2"/>
    </row>
    <row r="56" spans="1:22" x14ac:dyDescent="0.35">
      <c r="A56" s="2">
        <v>17</v>
      </c>
      <c r="B56" s="2" t="s">
        <v>10</v>
      </c>
      <c r="C56" s="2"/>
      <c r="D56" s="1">
        <v>0.1583</v>
      </c>
      <c r="E56" s="4">
        <f t="shared" si="6"/>
        <v>37.420382165605091</v>
      </c>
      <c r="F56" s="4">
        <v>23</v>
      </c>
      <c r="G56" s="2">
        <f t="shared" si="3"/>
        <v>0.37420382165605093</v>
      </c>
      <c r="H56" s="16"/>
      <c r="I56" s="2">
        <f t="shared" si="4"/>
        <v>7.0737962505869736E-2</v>
      </c>
      <c r="J56" s="2" t="s">
        <v>19</v>
      </c>
      <c r="K56" s="4" t="s">
        <v>20</v>
      </c>
      <c r="L56" s="4">
        <v>117.5</v>
      </c>
      <c r="M56" s="1" t="s">
        <v>22</v>
      </c>
      <c r="N56" s="1" t="s">
        <v>19</v>
      </c>
      <c r="O56" s="1">
        <f t="shared" si="5"/>
        <v>1.890359168241966E-3</v>
      </c>
      <c r="P56" s="16" t="s">
        <v>75</v>
      </c>
      <c r="Q56" s="2"/>
      <c r="R56" s="2">
        <v>500</v>
      </c>
      <c r="S56" s="2"/>
      <c r="T56" s="2"/>
      <c r="U56" s="2"/>
      <c r="V56" s="2"/>
    </row>
    <row r="57" spans="1:22" x14ac:dyDescent="0.35">
      <c r="A57" s="2">
        <v>18</v>
      </c>
      <c r="B57" s="2" t="s">
        <v>10</v>
      </c>
      <c r="C57" s="2"/>
      <c r="D57" s="1">
        <v>0.18079999999999999</v>
      </c>
      <c r="E57" s="4">
        <f t="shared" si="6"/>
        <v>84.076433121019107</v>
      </c>
      <c r="F57" s="4">
        <v>30</v>
      </c>
      <c r="G57" s="2">
        <f t="shared" si="3"/>
        <v>0.84076433121019112</v>
      </c>
      <c r="H57" s="16"/>
      <c r="I57" s="2">
        <f t="shared" si="4"/>
        <v>9.3418259023354558E-2</v>
      </c>
      <c r="J57" s="2" t="s">
        <v>19</v>
      </c>
      <c r="K57" s="4" t="s">
        <v>20</v>
      </c>
      <c r="L57" s="4">
        <v>264</v>
      </c>
      <c r="M57" s="1" t="s">
        <v>22</v>
      </c>
      <c r="N57" s="1" t="s">
        <v>19</v>
      </c>
      <c r="O57" s="1">
        <f t="shared" si="5"/>
        <v>1.1111111111111111E-3</v>
      </c>
      <c r="P57" s="16" t="s">
        <v>75</v>
      </c>
      <c r="Q57" s="2"/>
      <c r="R57" s="2">
        <v>500</v>
      </c>
      <c r="S57" s="2"/>
      <c r="T57" s="2"/>
      <c r="U57" s="2"/>
      <c r="V57" s="2"/>
    </row>
    <row r="58" spans="1:22" x14ac:dyDescent="0.35">
      <c r="A58" s="2">
        <v>19</v>
      </c>
      <c r="B58" s="2" t="s">
        <v>10</v>
      </c>
      <c r="C58" s="2"/>
      <c r="D58" s="1">
        <v>0.1825</v>
      </c>
      <c r="E58" s="4">
        <f t="shared" si="6"/>
        <v>64.01273885350318</v>
      </c>
      <c r="F58" s="4">
        <v>18</v>
      </c>
      <c r="G58" s="2">
        <f t="shared" si="3"/>
        <v>0.64012738853503182</v>
      </c>
      <c r="H58" s="16"/>
      <c r="I58" s="2">
        <f t="shared" si="4"/>
        <v>0.19757018164661475</v>
      </c>
      <c r="J58" s="2" t="s">
        <v>19</v>
      </c>
      <c r="K58" s="4" t="s">
        <v>20</v>
      </c>
      <c r="L58" s="4">
        <v>201</v>
      </c>
      <c r="M58" s="1" t="s">
        <v>22</v>
      </c>
      <c r="N58" s="1" t="s">
        <v>19</v>
      </c>
      <c r="O58" s="1">
        <f t="shared" si="5"/>
        <v>3.0864197530864196E-3</v>
      </c>
      <c r="P58" s="16" t="s">
        <v>75</v>
      </c>
      <c r="Q58" s="2"/>
      <c r="R58" s="2">
        <v>500</v>
      </c>
      <c r="S58" s="2"/>
      <c r="T58" s="2"/>
      <c r="U58" s="2"/>
      <c r="V58" s="2"/>
    </row>
    <row r="59" spans="1:22" x14ac:dyDescent="0.35">
      <c r="A59" s="2">
        <v>20</v>
      </c>
      <c r="B59" s="2" t="s">
        <v>10</v>
      </c>
      <c r="C59" s="2"/>
      <c r="D59" s="1">
        <v>0.15229999999999999</v>
      </c>
      <c r="E59" s="4">
        <f t="shared" si="6"/>
        <v>28.853503184713372</v>
      </c>
      <c r="F59" s="4">
        <v>35</v>
      </c>
      <c r="G59" s="2">
        <f t="shared" si="3"/>
        <v>0.28853503184713369</v>
      </c>
      <c r="H59" s="16"/>
      <c r="I59" s="2">
        <f t="shared" si="4"/>
        <v>2.3553880150786424E-2</v>
      </c>
      <c r="J59" s="2" t="s">
        <v>19</v>
      </c>
      <c r="K59" s="4" t="s">
        <v>20</v>
      </c>
      <c r="L59" s="4">
        <v>90.6</v>
      </c>
      <c r="M59" s="1" t="s">
        <v>22</v>
      </c>
      <c r="N59" s="1" t="s">
        <v>19</v>
      </c>
      <c r="O59" s="1">
        <f t="shared" si="5"/>
        <v>8.1632653061224493E-4</v>
      </c>
      <c r="P59" s="16"/>
      <c r="Q59" s="2"/>
      <c r="R59" s="2"/>
      <c r="S59" s="2"/>
      <c r="T59" s="2"/>
      <c r="U59" s="2"/>
      <c r="V5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2017-09-26T09:03:42Z</dcterms:created>
  <dcterms:modified xsi:type="dcterms:W3CDTF">2019-05-18T09:44:22Z</dcterms:modified>
</cp:coreProperties>
</file>